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tmm\Desktop\"/>
    </mc:Choice>
  </mc:AlternateContent>
  <xr:revisionPtr revIDLastSave="0" documentId="8_{69C2C762-8DCB-4BB6-9688-1AE9D068BFE0}" xr6:coauthVersionLast="31" xr6:coauthVersionMax="31" xr10:uidLastSave="{00000000-0000-0000-0000-000000000000}"/>
  <bookViews>
    <workbookView xWindow="0" yWindow="0" windowWidth="19200" windowHeight="10785" xr2:uid="{7706DF14-698A-46D9-8683-124E80E6B6BA}"/>
  </bookViews>
  <sheets>
    <sheet name="6. Substation Information" sheetId="1" r:id="rId1"/>
    <sheet name="7. DMS Power Flow" sheetId="2" r:id="rId2"/>
    <sheet name="8. Unitil CMI" sheetId="3" r:id="rId3"/>
    <sheet name="9. Pre-Investment Baselines" sheetId="4" r:id="rId4"/>
    <sheet name="Hosting Capacity Fdr Summary" sheetId="5" r:id="rId5"/>
  </sheets>
  <externalReferences>
    <externalReference r:id="rId6"/>
    <externalReference r:id="rId7"/>
  </externalReferences>
  <definedNames>
    <definedName name="_xlnm._FilterDatabase" localSheetId="0" hidden="1">'6. Substation Information'!$B$6:$I$6</definedName>
    <definedName name="_xlnm._FilterDatabase" localSheetId="4" hidden="1">'Hosting Capacity Fdr Summary'!$A$2:$C$1149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3" i="5" l="1"/>
  <c r="C432" i="5"/>
  <c r="C431" i="5"/>
  <c r="C430" i="5"/>
  <c r="C372" i="5"/>
  <c r="C267" i="5"/>
  <c r="C265" i="5"/>
  <c r="C162" i="5"/>
  <c r="CJ1123" i="4"/>
  <c r="CI1123" i="4"/>
  <c r="CH1123" i="4"/>
  <c r="CE1123" i="4"/>
  <c r="CD1123" i="4"/>
  <c r="CC1123" i="4"/>
  <c r="CB1123" i="4"/>
  <c r="CA1123" i="4"/>
  <c r="BZ1123" i="4"/>
  <c r="BY1123" i="4"/>
  <c r="BX1123" i="4"/>
  <c r="BW1123" i="4"/>
  <c r="BV1123" i="4"/>
  <c r="BU1123" i="4"/>
  <c r="BT1123" i="4"/>
  <c r="BS1123" i="4"/>
  <c r="BR1123" i="4"/>
  <c r="BQ1123" i="4"/>
  <c r="BP1123" i="4"/>
  <c r="BO1123" i="4"/>
  <c r="BN1123" i="4"/>
  <c r="BM1123" i="4"/>
  <c r="BL1123" i="4"/>
  <c r="CF1123" i="4" s="1"/>
  <c r="BK1123" i="4"/>
  <c r="CG1123" i="4" s="1"/>
  <c r="BJ1123" i="4"/>
  <c r="BF1123" i="4"/>
  <c r="BE1123" i="4"/>
  <c r="BD1123" i="4"/>
  <c r="BC1123" i="4"/>
  <c r="BB1123" i="4"/>
  <c r="BA1123" i="4"/>
  <c r="AZ1123" i="4"/>
  <c r="AY1123" i="4"/>
  <c r="AX1123" i="4"/>
  <c r="AW1123" i="4"/>
  <c r="AV1123" i="4"/>
  <c r="AU1123" i="4"/>
  <c r="AT1123" i="4"/>
  <c r="AS1123" i="4"/>
  <c r="AR1123" i="4"/>
  <c r="AQ1123" i="4"/>
  <c r="AP1123" i="4"/>
  <c r="AO1123" i="4"/>
  <c r="AN1123" i="4"/>
  <c r="AM1123" i="4"/>
  <c r="BG1123" i="4" s="1"/>
  <c r="AL1123" i="4"/>
  <c r="BH1123" i="4" s="1"/>
  <c r="AK1123" i="4"/>
  <c r="AH1123" i="4"/>
  <c r="AG1123" i="4"/>
  <c r="AF1123" i="4"/>
  <c r="AE1123" i="4"/>
  <c r="AD1123" i="4"/>
  <c r="AC1123" i="4"/>
  <c r="AB1123" i="4"/>
  <c r="AA1123" i="4"/>
  <c r="Z1123" i="4"/>
  <c r="Y1123" i="4"/>
  <c r="X1123" i="4"/>
  <c r="W1123" i="4"/>
  <c r="V1123" i="4"/>
  <c r="U1123" i="4"/>
  <c r="T1123" i="4"/>
  <c r="S1123" i="4"/>
  <c r="R1123" i="4"/>
  <c r="Q1123" i="4"/>
  <c r="P1123" i="4"/>
  <c r="O1123" i="4"/>
  <c r="AI1123" i="4" s="1"/>
  <c r="N1123" i="4"/>
  <c r="AJ1123" i="4" s="1"/>
  <c r="M1123" i="4"/>
  <c r="BI1122" i="4"/>
  <c r="BH1122" i="4"/>
  <c r="BG1122" i="4"/>
  <c r="AJ1122" i="4"/>
  <c r="AI1122" i="4"/>
  <c r="BI1121" i="4"/>
  <c r="BH1121" i="4"/>
  <c r="BG1121" i="4"/>
  <c r="AJ1121" i="4"/>
  <c r="AI1121" i="4"/>
  <c r="BI1120" i="4"/>
  <c r="BH1120" i="4"/>
  <c r="BG1120" i="4"/>
  <c r="AJ1120" i="4"/>
  <c r="AI1120" i="4"/>
  <c r="BH1119" i="4"/>
  <c r="BG1119" i="4"/>
  <c r="BI1119" i="4" s="1"/>
  <c r="AJ1119" i="4"/>
  <c r="AI1119" i="4"/>
  <c r="BH1118" i="4"/>
  <c r="BG1118" i="4"/>
  <c r="BI1118" i="4" s="1"/>
  <c r="AJ1118" i="4"/>
  <c r="AI1118" i="4"/>
  <c r="BI1117" i="4"/>
  <c r="BH1117" i="4"/>
  <c r="BG1117" i="4"/>
  <c r="AJ1117" i="4"/>
  <c r="AI1117" i="4"/>
  <c r="BI1116" i="4"/>
  <c r="BH1116" i="4"/>
  <c r="BG1116" i="4"/>
  <c r="AJ1116" i="4"/>
  <c r="AI1116" i="4"/>
  <c r="BH1115" i="4"/>
  <c r="BG1115" i="4"/>
  <c r="BI1115" i="4" s="1"/>
  <c r="AJ1115" i="4"/>
  <c r="AI1115" i="4"/>
  <c r="BH1114" i="4"/>
  <c r="BG1114" i="4"/>
  <c r="BI1114" i="4" s="1"/>
  <c r="AJ1114" i="4"/>
  <c r="AI1114" i="4"/>
  <c r="BI1113" i="4"/>
  <c r="BH1113" i="4"/>
  <c r="BG1113" i="4"/>
  <c r="AJ1113" i="4"/>
  <c r="AI1113" i="4"/>
  <c r="BI1112" i="4"/>
  <c r="BH1112" i="4"/>
  <c r="BG1112" i="4"/>
  <c r="AJ1112" i="4"/>
  <c r="AI1112" i="4"/>
  <c r="BH1111" i="4"/>
  <c r="BG1111" i="4"/>
  <c r="BI1111" i="4" s="1"/>
  <c r="AJ1111" i="4"/>
  <c r="AI1111" i="4"/>
  <c r="BH1110" i="4"/>
  <c r="BG1110" i="4"/>
  <c r="BI1110" i="4" s="1"/>
  <c r="AJ1110" i="4"/>
  <c r="AI1110" i="4"/>
  <c r="BI1109" i="4"/>
  <c r="BH1109" i="4"/>
  <c r="BG1109" i="4"/>
  <c r="AJ1109" i="4"/>
  <c r="AI1109" i="4"/>
  <c r="BI1108" i="4"/>
  <c r="BH1108" i="4"/>
  <c r="BG1108" i="4"/>
  <c r="AJ1108" i="4"/>
  <c r="AI1108" i="4"/>
  <c r="BH1107" i="4"/>
  <c r="BG1107" i="4"/>
  <c r="BI1107" i="4" s="1"/>
  <c r="AJ1107" i="4"/>
  <c r="AI1107" i="4"/>
  <c r="BH1106" i="4"/>
  <c r="BG1106" i="4"/>
  <c r="BI1106" i="4" s="1"/>
  <c r="AJ1106" i="4"/>
  <c r="AI1106" i="4"/>
  <c r="BI1105" i="4"/>
  <c r="BH1105" i="4"/>
  <c r="BG1105" i="4"/>
  <c r="AJ1105" i="4"/>
  <c r="AI1105" i="4"/>
  <c r="BI1104" i="4"/>
  <c r="BH1104" i="4"/>
  <c r="BG1104" i="4"/>
  <c r="AJ1104" i="4"/>
  <c r="AI1104" i="4"/>
  <c r="BH1103" i="4"/>
  <c r="BG1103" i="4"/>
  <c r="BI1103" i="4" s="1"/>
  <c r="AJ1103" i="4"/>
  <c r="AI1103" i="4"/>
  <c r="BH1102" i="4"/>
  <c r="BG1102" i="4"/>
  <c r="BI1102" i="4" s="1"/>
  <c r="AJ1102" i="4"/>
  <c r="AI1102" i="4"/>
  <c r="BI1101" i="4"/>
  <c r="BH1101" i="4"/>
  <c r="BG1101" i="4"/>
  <c r="AJ1101" i="4"/>
  <c r="AI1101" i="4"/>
  <c r="BI1100" i="4"/>
  <c r="BH1100" i="4"/>
  <c r="BG1100" i="4"/>
  <c r="AJ1100" i="4"/>
  <c r="AI1100" i="4"/>
  <c r="BH1099" i="4"/>
  <c r="BG1099" i="4"/>
  <c r="BI1099" i="4" s="1"/>
  <c r="AJ1099" i="4"/>
  <c r="AI1099" i="4"/>
  <c r="BH1098" i="4"/>
  <c r="BG1098" i="4"/>
  <c r="BI1098" i="4" s="1"/>
  <c r="AJ1098" i="4"/>
  <c r="AI1098" i="4"/>
  <c r="BI1097" i="4"/>
  <c r="BH1097" i="4"/>
  <c r="BG1097" i="4"/>
  <c r="AJ1097" i="4"/>
  <c r="AI1097" i="4"/>
  <c r="BI1096" i="4"/>
  <c r="BH1096" i="4"/>
  <c r="BG1096" i="4"/>
  <c r="AJ1096" i="4"/>
  <c r="AI1096" i="4"/>
  <c r="BH1095" i="4"/>
  <c r="BG1095" i="4"/>
  <c r="BI1095" i="4" s="1"/>
  <c r="AJ1095" i="4"/>
  <c r="AI1095" i="4"/>
  <c r="BH1094" i="4"/>
  <c r="BG1094" i="4"/>
  <c r="BI1094" i="4" s="1"/>
  <c r="AJ1094" i="4"/>
  <c r="AI1094" i="4"/>
  <c r="BI1093" i="4"/>
  <c r="BH1093" i="4"/>
  <c r="BG1093" i="4"/>
  <c r="AJ1093" i="4"/>
  <c r="AI1093" i="4"/>
  <c r="BI1092" i="4"/>
  <c r="BH1092" i="4"/>
  <c r="BG1092" i="4"/>
  <c r="AJ1092" i="4"/>
  <c r="AI1092" i="4"/>
  <c r="BH1091" i="4"/>
  <c r="BG1091" i="4"/>
  <c r="BI1091" i="4" s="1"/>
  <c r="AJ1091" i="4"/>
  <c r="AI1091" i="4"/>
  <c r="BH1090" i="4"/>
  <c r="BG1090" i="4"/>
  <c r="BI1090" i="4" s="1"/>
  <c r="AJ1090" i="4"/>
  <c r="AI1090" i="4"/>
  <c r="BI1089" i="4"/>
  <c r="BH1089" i="4"/>
  <c r="BG1089" i="4"/>
  <c r="AJ1089" i="4"/>
  <c r="AI1089" i="4"/>
  <c r="BI1088" i="4"/>
  <c r="BH1088" i="4"/>
  <c r="BG1088" i="4"/>
  <c r="AJ1088" i="4"/>
  <c r="AI1088" i="4"/>
  <c r="CR1087" i="4"/>
  <c r="BH1087" i="4"/>
  <c r="BG1087" i="4"/>
  <c r="BI1087" i="4" s="1"/>
  <c r="AJ1087" i="4"/>
  <c r="AI1087" i="4"/>
  <c r="CR1086" i="4"/>
  <c r="BI1086" i="4"/>
  <c r="BH1086" i="4"/>
  <c r="BG1086" i="4"/>
  <c r="AJ1086" i="4"/>
  <c r="AI1086" i="4"/>
  <c r="CR1085" i="4"/>
  <c r="BH1085" i="4"/>
  <c r="BG1085" i="4"/>
  <c r="BI1085" i="4" s="1"/>
  <c r="AJ1085" i="4"/>
  <c r="AI1085" i="4"/>
  <c r="CR1084" i="4"/>
  <c r="BI1084" i="4"/>
  <c r="BH1084" i="4"/>
  <c r="BG1084" i="4"/>
  <c r="AJ1084" i="4"/>
  <c r="AI1084" i="4"/>
  <c r="CR1083" i="4"/>
  <c r="BH1083" i="4"/>
  <c r="BG1083" i="4"/>
  <c r="BI1083" i="4" s="1"/>
  <c r="AJ1083" i="4"/>
  <c r="AI1083" i="4"/>
  <c r="CR1082" i="4"/>
  <c r="BI1082" i="4"/>
  <c r="BH1082" i="4"/>
  <c r="BG1082" i="4"/>
  <c r="AJ1082" i="4"/>
  <c r="AI1082" i="4"/>
  <c r="BH1081" i="4"/>
  <c r="BG1081" i="4"/>
  <c r="BI1081" i="4" s="1"/>
  <c r="AJ1081" i="4"/>
  <c r="AI1081" i="4"/>
  <c r="BH1080" i="4"/>
  <c r="BG1080" i="4"/>
  <c r="BI1080" i="4" s="1"/>
  <c r="AJ1080" i="4"/>
  <c r="AI1080" i="4"/>
  <c r="BI1079" i="4"/>
  <c r="BH1079" i="4"/>
  <c r="BG1079" i="4"/>
  <c r="AJ1079" i="4"/>
  <c r="AI1079" i="4"/>
  <c r="BI1078" i="4"/>
  <c r="BH1078" i="4"/>
  <c r="BG1078" i="4"/>
  <c r="AJ1078" i="4"/>
  <c r="AI1078" i="4"/>
  <c r="BH1077" i="4"/>
  <c r="BG1077" i="4"/>
  <c r="BI1077" i="4" s="1"/>
  <c r="AJ1077" i="4"/>
  <c r="AI1077" i="4"/>
  <c r="BH1076" i="4"/>
  <c r="BG1076" i="4"/>
  <c r="BI1076" i="4" s="1"/>
  <c r="AJ1076" i="4"/>
  <c r="AI1076" i="4"/>
  <c r="BI1075" i="4"/>
  <c r="BH1075" i="4"/>
  <c r="BG1075" i="4"/>
  <c r="AJ1075" i="4"/>
  <c r="AI1075" i="4"/>
  <c r="BI1074" i="4"/>
  <c r="BH1074" i="4"/>
  <c r="BG1074" i="4"/>
  <c r="AJ1074" i="4"/>
  <c r="AI1074" i="4"/>
  <c r="BH1073" i="4"/>
  <c r="BG1073" i="4"/>
  <c r="BI1073" i="4" s="1"/>
  <c r="AJ1073" i="4"/>
  <c r="AI1073" i="4"/>
  <c r="BH1072" i="4"/>
  <c r="BG1072" i="4"/>
  <c r="BI1072" i="4" s="1"/>
  <c r="AJ1072" i="4"/>
  <c r="AI1072" i="4"/>
  <c r="BI1071" i="4"/>
  <c r="BH1071" i="4"/>
  <c r="BG1071" i="4"/>
  <c r="AJ1071" i="4"/>
  <c r="AI1071" i="4"/>
  <c r="BI1070" i="4"/>
  <c r="BH1070" i="4"/>
  <c r="BG1070" i="4"/>
  <c r="AJ1070" i="4"/>
  <c r="AI1070" i="4"/>
  <c r="BH1069" i="4"/>
  <c r="BG1069" i="4"/>
  <c r="BI1069" i="4" s="1"/>
  <c r="AJ1069" i="4"/>
  <c r="AI1069" i="4"/>
  <c r="BH1068" i="4"/>
  <c r="BG1068" i="4"/>
  <c r="BI1068" i="4" s="1"/>
  <c r="AJ1068" i="4"/>
  <c r="AI1068" i="4"/>
  <c r="BI1067" i="4"/>
  <c r="BH1067" i="4"/>
  <c r="BG1067" i="4"/>
  <c r="AJ1067" i="4"/>
  <c r="AI1067" i="4"/>
  <c r="BI1066" i="4"/>
  <c r="BH1066" i="4"/>
  <c r="BG1066" i="4"/>
  <c r="AJ1066" i="4"/>
  <c r="AI1066" i="4"/>
  <c r="BH1065" i="4"/>
  <c r="BG1065" i="4"/>
  <c r="BI1065" i="4" s="1"/>
  <c r="AJ1065" i="4"/>
  <c r="AI1065" i="4"/>
  <c r="BH1064" i="4"/>
  <c r="BG1064" i="4"/>
  <c r="BI1064" i="4" s="1"/>
  <c r="AJ1064" i="4"/>
  <c r="AI1064" i="4"/>
  <c r="BI1063" i="4"/>
  <c r="BH1063" i="4"/>
  <c r="BG1063" i="4"/>
  <c r="AJ1063" i="4"/>
  <c r="AI1063" i="4"/>
  <c r="BI1062" i="4"/>
  <c r="BH1062" i="4"/>
  <c r="BG1062" i="4"/>
  <c r="AJ1062" i="4"/>
  <c r="AI1062" i="4"/>
  <c r="BH1061" i="4"/>
  <c r="BG1061" i="4"/>
  <c r="BI1061" i="4" s="1"/>
  <c r="AJ1061" i="4"/>
  <c r="AI1061" i="4"/>
  <c r="BH1060" i="4"/>
  <c r="BG1060" i="4"/>
  <c r="BI1060" i="4" s="1"/>
  <c r="AJ1060" i="4"/>
  <c r="AI1060" i="4"/>
  <c r="BI1059" i="4"/>
  <c r="BH1059" i="4"/>
  <c r="BG1059" i="4"/>
  <c r="AJ1059" i="4"/>
  <c r="AI1059" i="4"/>
  <c r="BI1058" i="4"/>
  <c r="BH1058" i="4"/>
  <c r="BG1058" i="4"/>
  <c r="AJ1058" i="4"/>
  <c r="AI1058" i="4"/>
  <c r="BH1057" i="4"/>
  <c r="BG1057" i="4"/>
  <c r="BI1057" i="4" s="1"/>
  <c r="AJ1057" i="4"/>
  <c r="AI1057" i="4"/>
  <c r="BH1056" i="4"/>
  <c r="BG1056" i="4"/>
  <c r="BI1056" i="4" s="1"/>
  <c r="AJ1056" i="4"/>
  <c r="AI1056" i="4"/>
  <c r="BI1055" i="4"/>
  <c r="BH1055" i="4"/>
  <c r="BG1055" i="4"/>
  <c r="AJ1055" i="4"/>
  <c r="AI1055" i="4"/>
  <c r="BI1054" i="4"/>
  <c r="BH1054" i="4"/>
  <c r="BG1054" i="4"/>
  <c r="AJ1054" i="4"/>
  <c r="AI1054" i="4"/>
  <c r="BH1053" i="4"/>
  <c r="BG1053" i="4"/>
  <c r="BI1053" i="4" s="1"/>
  <c r="AJ1053" i="4"/>
  <c r="AI1053" i="4"/>
  <c r="BH1052" i="4"/>
  <c r="BG1052" i="4"/>
  <c r="BI1052" i="4" s="1"/>
  <c r="AJ1052" i="4"/>
  <c r="AI1052" i="4"/>
  <c r="BI1051" i="4"/>
  <c r="BH1051" i="4"/>
  <c r="BG1051" i="4"/>
  <c r="AJ1051" i="4"/>
  <c r="AI1051" i="4"/>
  <c r="BI1050" i="4"/>
  <c r="BH1050" i="4"/>
  <c r="BG1050" i="4"/>
  <c r="AJ1050" i="4"/>
  <c r="AI1050" i="4"/>
  <c r="BH1049" i="4"/>
  <c r="BG1049" i="4"/>
  <c r="BI1049" i="4" s="1"/>
  <c r="AJ1049" i="4"/>
  <c r="AI1049" i="4"/>
  <c r="BH1048" i="4"/>
  <c r="BG1048" i="4"/>
  <c r="BI1048" i="4" s="1"/>
  <c r="AJ1048" i="4"/>
  <c r="AI1048" i="4"/>
  <c r="BI1047" i="4"/>
  <c r="BH1047" i="4"/>
  <c r="BG1047" i="4"/>
  <c r="AJ1047" i="4"/>
  <c r="AI1047" i="4"/>
  <c r="BI1046" i="4"/>
  <c r="BH1046" i="4"/>
  <c r="BG1046" i="4"/>
  <c r="AJ1046" i="4"/>
  <c r="AI1046" i="4"/>
  <c r="BH1045" i="4"/>
  <c r="BG1045" i="4"/>
  <c r="BI1045" i="4" s="1"/>
  <c r="AJ1045" i="4"/>
  <c r="AI1045" i="4"/>
  <c r="BH1044" i="4"/>
  <c r="BG1044" i="4"/>
  <c r="BI1044" i="4" s="1"/>
  <c r="AJ1044" i="4"/>
  <c r="AI1044" i="4"/>
  <c r="BI1043" i="4"/>
  <c r="BH1043" i="4"/>
  <c r="BG1043" i="4"/>
  <c r="AJ1043" i="4"/>
  <c r="AI1043" i="4"/>
  <c r="BI1042" i="4"/>
  <c r="BH1042" i="4"/>
  <c r="BG1042" i="4"/>
  <c r="AJ1042" i="4"/>
  <c r="AI1042" i="4"/>
  <c r="BH1041" i="4"/>
  <c r="BG1041" i="4"/>
  <c r="BI1041" i="4" s="1"/>
  <c r="AJ1041" i="4"/>
  <c r="AI1041" i="4"/>
  <c r="BH1040" i="4"/>
  <c r="BG1040" i="4"/>
  <c r="BI1040" i="4" s="1"/>
  <c r="AJ1040" i="4"/>
  <c r="AI1040" i="4"/>
  <c r="BI1039" i="4"/>
  <c r="BH1039" i="4"/>
  <c r="BG1039" i="4"/>
  <c r="AJ1039" i="4"/>
  <c r="AI1039" i="4"/>
  <c r="BI1038" i="4"/>
  <c r="BH1038" i="4"/>
  <c r="BG1038" i="4"/>
  <c r="AJ1038" i="4"/>
  <c r="AI1038" i="4"/>
  <c r="BH1037" i="4"/>
  <c r="BG1037" i="4"/>
  <c r="BI1037" i="4" s="1"/>
  <c r="AJ1037" i="4"/>
  <c r="AI1037" i="4"/>
  <c r="BH1036" i="4"/>
  <c r="BG1036" i="4"/>
  <c r="BI1036" i="4" s="1"/>
  <c r="AJ1036" i="4"/>
  <c r="AI1036" i="4"/>
  <c r="BI1035" i="4"/>
  <c r="BH1035" i="4"/>
  <c r="BG1035" i="4"/>
  <c r="AJ1035" i="4"/>
  <c r="AI1035" i="4"/>
  <c r="BI1034" i="4"/>
  <c r="BH1034" i="4"/>
  <c r="BG1034" i="4"/>
  <c r="AJ1034" i="4"/>
  <c r="AI1034" i="4"/>
  <c r="BH1033" i="4"/>
  <c r="BG1033" i="4"/>
  <c r="BI1033" i="4" s="1"/>
  <c r="AJ1033" i="4"/>
  <c r="AI1033" i="4"/>
  <c r="BH1032" i="4"/>
  <c r="BG1032" i="4"/>
  <c r="BI1032" i="4" s="1"/>
  <c r="AJ1032" i="4"/>
  <c r="AI1032" i="4"/>
  <c r="BI1031" i="4"/>
  <c r="BH1031" i="4"/>
  <c r="BG1031" i="4"/>
  <c r="AJ1031" i="4"/>
  <c r="AI1031" i="4"/>
  <c r="BI1030" i="4"/>
  <c r="BH1030" i="4"/>
  <c r="BG1030" i="4"/>
  <c r="AJ1030" i="4"/>
  <c r="AI1030" i="4"/>
  <c r="BH1029" i="4"/>
  <c r="BG1029" i="4"/>
  <c r="BI1029" i="4" s="1"/>
  <c r="AJ1029" i="4"/>
  <c r="AI1029" i="4"/>
  <c r="BH1028" i="4"/>
  <c r="BG1028" i="4"/>
  <c r="BI1028" i="4" s="1"/>
  <c r="AJ1028" i="4"/>
  <c r="AI1028" i="4"/>
  <c r="BI1027" i="4"/>
  <c r="BH1027" i="4"/>
  <c r="BG1027" i="4"/>
  <c r="AJ1027" i="4"/>
  <c r="AI1027" i="4"/>
  <c r="BI1026" i="4"/>
  <c r="BH1026" i="4"/>
  <c r="BG1026" i="4"/>
  <c r="AJ1026" i="4"/>
  <c r="AI1026" i="4"/>
  <c r="BH1025" i="4"/>
  <c r="BG1025" i="4"/>
  <c r="BI1025" i="4" s="1"/>
  <c r="AJ1025" i="4"/>
  <c r="AI1025" i="4"/>
  <c r="BH1024" i="4"/>
  <c r="BG1024" i="4"/>
  <c r="BI1024" i="4" s="1"/>
  <c r="AJ1024" i="4"/>
  <c r="AI1024" i="4"/>
  <c r="BI1023" i="4"/>
  <c r="BH1023" i="4"/>
  <c r="BG1023" i="4"/>
  <c r="AJ1023" i="4"/>
  <c r="AI1023" i="4"/>
  <c r="BI1022" i="4"/>
  <c r="BH1022" i="4"/>
  <c r="BG1022" i="4"/>
  <c r="AJ1022" i="4"/>
  <c r="AI1022" i="4"/>
  <c r="BH1021" i="4"/>
  <c r="BG1021" i="4"/>
  <c r="BI1021" i="4" s="1"/>
  <c r="AJ1021" i="4"/>
  <c r="AI1021" i="4"/>
  <c r="BH1020" i="4"/>
  <c r="BG1020" i="4"/>
  <c r="BI1020" i="4" s="1"/>
  <c r="AJ1020" i="4"/>
  <c r="AI1020" i="4"/>
  <c r="BI1019" i="4"/>
  <c r="BH1019" i="4"/>
  <c r="BG1019" i="4"/>
  <c r="AJ1019" i="4"/>
  <c r="AI1019" i="4"/>
  <c r="BI1018" i="4"/>
  <c r="BH1018" i="4"/>
  <c r="BG1018" i="4"/>
  <c r="AJ1018" i="4"/>
  <c r="AI1018" i="4"/>
  <c r="BH1017" i="4"/>
  <c r="BG1017" i="4"/>
  <c r="BI1017" i="4" s="1"/>
  <c r="AJ1017" i="4"/>
  <c r="AI1017" i="4"/>
  <c r="BH1016" i="4"/>
  <c r="BG1016" i="4"/>
  <c r="BI1016" i="4" s="1"/>
  <c r="AJ1016" i="4"/>
  <c r="AI1016" i="4"/>
  <c r="BI1015" i="4"/>
  <c r="BH1015" i="4"/>
  <c r="BG1015" i="4"/>
  <c r="AJ1015" i="4"/>
  <c r="AI1015" i="4"/>
  <c r="BI1014" i="4"/>
  <c r="BH1014" i="4"/>
  <c r="BG1014" i="4"/>
  <c r="AJ1014" i="4"/>
  <c r="AI1014" i="4"/>
  <c r="BH1013" i="4"/>
  <c r="BG1013" i="4"/>
  <c r="BI1013" i="4" s="1"/>
  <c r="AJ1013" i="4"/>
  <c r="AI1013" i="4"/>
  <c r="BH1012" i="4"/>
  <c r="BG1012" i="4"/>
  <c r="BI1012" i="4" s="1"/>
  <c r="AJ1012" i="4"/>
  <c r="AI1012" i="4"/>
  <c r="BI1011" i="4"/>
  <c r="BH1011" i="4"/>
  <c r="BG1011" i="4"/>
  <c r="AJ1011" i="4"/>
  <c r="AI1011" i="4"/>
  <c r="BI1010" i="4"/>
  <c r="BH1010" i="4"/>
  <c r="BG1010" i="4"/>
  <c r="AJ1010" i="4"/>
  <c r="AI1010" i="4"/>
  <c r="BH1009" i="4"/>
  <c r="BG1009" i="4"/>
  <c r="BI1009" i="4" s="1"/>
  <c r="AJ1009" i="4"/>
  <c r="AI1009" i="4"/>
  <c r="BH1008" i="4"/>
  <c r="BG1008" i="4"/>
  <c r="BI1008" i="4" s="1"/>
  <c r="AJ1008" i="4"/>
  <c r="AI1008" i="4"/>
  <c r="BI1007" i="4"/>
  <c r="BH1007" i="4"/>
  <c r="BG1007" i="4"/>
  <c r="AJ1007" i="4"/>
  <c r="AI1007" i="4"/>
  <c r="BI1006" i="4"/>
  <c r="BH1006" i="4"/>
  <c r="BG1006" i="4"/>
  <c r="AJ1006" i="4"/>
  <c r="AI1006" i="4"/>
  <c r="BH1005" i="4"/>
  <c r="BG1005" i="4"/>
  <c r="BI1005" i="4" s="1"/>
  <c r="AJ1005" i="4"/>
  <c r="AI1005" i="4"/>
  <c r="BH1004" i="4"/>
  <c r="BG1004" i="4"/>
  <c r="BI1004" i="4" s="1"/>
  <c r="AJ1004" i="4"/>
  <c r="AI1004" i="4"/>
  <c r="BI1003" i="4"/>
  <c r="BH1003" i="4"/>
  <c r="BG1003" i="4"/>
  <c r="AJ1003" i="4"/>
  <c r="AI1003" i="4"/>
  <c r="BI1002" i="4"/>
  <c r="BH1002" i="4"/>
  <c r="BG1002" i="4"/>
  <c r="AJ1002" i="4"/>
  <c r="AI1002" i="4"/>
  <c r="BI1001" i="4"/>
  <c r="BH1001" i="4"/>
  <c r="BG1001" i="4"/>
  <c r="AJ1001" i="4"/>
  <c r="AI1001" i="4"/>
  <c r="BH1000" i="4"/>
  <c r="BG1000" i="4"/>
  <c r="BI1000" i="4" s="1"/>
  <c r="AJ1000" i="4"/>
  <c r="AI1000" i="4"/>
  <c r="BI999" i="4"/>
  <c r="BH999" i="4"/>
  <c r="BG999" i="4"/>
  <c r="AJ999" i="4"/>
  <c r="AI999" i="4"/>
  <c r="BI998" i="4"/>
  <c r="BH998" i="4"/>
  <c r="BG998" i="4"/>
  <c r="AJ998" i="4"/>
  <c r="AI998" i="4"/>
  <c r="BH997" i="4"/>
  <c r="BG997" i="4"/>
  <c r="BI997" i="4" s="1"/>
  <c r="AJ997" i="4"/>
  <c r="AI997" i="4"/>
  <c r="BH996" i="4"/>
  <c r="BG996" i="4"/>
  <c r="BI996" i="4" s="1"/>
  <c r="AJ996" i="4"/>
  <c r="AI996" i="4"/>
  <c r="BI995" i="4"/>
  <c r="BH995" i="4"/>
  <c r="BG995" i="4"/>
  <c r="AJ995" i="4"/>
  <c r="AI995" i="4"/>
  <c r="BI994" i="4"/>
  <c r="BH994" i="4"/>
  <c r="BG994" i="4"/>
  <c r="AJ994" i="4"/>
  <c r="AI994" i="4"/>
  <c r="BH993" i="4"/>
  <c r="BG993" i="4"/>
  <c r="BI993" i="4" s="1"/>
  <c r="AJ993" i="4"/>
  <c r="AI993" i="4"/>
  <c r="BH992" i="4"/>
  <c r="BG992" i="4"/>
  <c r="BI992" i="4" s="1"/>
  <c r="AJ992" i="4"/>
  <c r="AI992" i="4"/>
  <c r="BI991" i="4"/>
  <c r="BH991" i="4"/>
  <c r="BG991" i="4"/>
  <c r="AJ991" i="4"/>
  <c r="AI991" i="4"/>
  <c r="BI990" i="4"/>
  <c r="BH990" i="4"/>
  <c r="BG990" i="4"/>
  <c r="AJ990" i="4"/>
  <c r="AI990" i="4"/>
  <c r="BH989" i="4"/>
  <c r="BG989" i="4"/>
  <c r="BI989" i="4" s="1"/>
  <c r="AJ989" i="4"/>
  <c r="AI989" i="4"/>
  <c r="BH988" i="4"/>
  <c r="BG988" i="4"/>
  <c r="BI988" i="4" s="1"/>
  <c r="AJ988" i="4"/>
  <c r="AI988" i="4"/>
  <c r="BI987" i="4"/>
  <c r="BH987" i="4"/>
  <c r="BG987" i="4"/>
  <c r="AJ987" i="4"/>
  <c r="AI987" i="4"/>
  <c r="BI986" i="4"/>
  <c r="BH986" i="4"/>
  <c r="BG986" i="4"/>
  <c r="AJ986" i="4"/>
  <c r="AI986" i="4"/>
  <c r="BH985" i="4"/>
  <c r="BG985" i="4"/>
  <c r="BI985" i="4" s="1"/>
  <c r="AJ985" i="4"/>
  <c r="AI985" i="4"/>
  <c r="BH984" i="4"/>
  <c r="BG984" i="4"/>
  <c r="BI984" i="4" s="1"/>
  <c r="AJ984" i="4"/>
  <c r="AI984" i="4"/>
  <c r="BI983" i="4"/>
  <c r="BH983" i="4"/>
  <c r="BG983" i="4"/>
  <c r="AJ983" i="4"/>
  <c r="AI983" i="4"/>
  <c r="BI982" i="4"/>
  <c r="BH982" i="4"/>
  <c r="BG982" i="4"/>
  <c r="AJ982" i="4"/>
  <c r="AI982" i="4"/>
  <c r="BH981" i="4"/>
  <c r="BG981" i="4"/>
  <c r="BI981" i="4" s="1"/>
  <c r="AJ981" i="4"/>
  <c r="AI981" i="4"/>
  <c r="BH980" i="4"/>
  <c r="BG980" i="4"/>
  <c r="BI980" i="4" s="1"/>
  <c r="AJ980" i="4"/>
  <c r="AI980" i="4"/>
  <c r="BI979" i="4"/>
  <c r="BH979" i="4"/>
  <c r="BG979" i="4"/>
  <c r="AJ979" i="4"/>
  <c r="AI979" i="4"/>
  <c r="BI978" i="4"/>
  <c r="BH978" i="4"/>
  <c r="BG978" i="4"/>
  <c r="AJ978" i="4"/>
  <c r="AI978" i="4"/>
  <c r="BH977" i="4"/>
  <c r="BG977" i="4"/>
  <c r="BI977" i="4" s="1"/>
  <c r="AJ977" i="4"/>
  <c r="AI977" i="4"/>
  <c r="BH976" i="4"/>
  <c r="BG976" i="4"/>
  <c r="BI976" i="4" s="1"/>
  <c r="AJ976" i="4"/>
  <c r="AI976" i="4"/>
  <c r="BI975" i="4"/>
  <c r="BH975" i="4"/>
  <c r="BG975" i="4"/>
  <c r="AJ975" i="4"/>
  <c r="AI975" i="4"/>
  <c r="BI974" i="4"/>
  <c r="BH974" i="4"/>
  <c r="BG974" i="4"/>
  <c r="AJ974" i="4"/>
  <c r="AI974" i="4"/>
  <c r="BH973" i="4"/>
  <c r="BG973" i="4"/>
  <c r="BI973" i="4" s="1"/>
  <c r="AJ973" i="4"/>
  <c r="AI973" i="4"/>
  <c r="BH972" i="4"/>
  <c r="BG972" i="4"/>
  <c r="BI972" i="4" s="1"/>
  <c r="AJ972" i="4"/>
  <c r="AI972" i="4"/>
  <c r="BI971" i="4"/>
  <c r="BH971" i="4"/>
  <c r="BG971" i="4"/>
  <c r="AJ971" i="4"/>
  <c r="AI971" i="4"/>
  <c r="BI970" i="4"/>
  <c r="BH970" i="4"/>
  <c r="BG970" i="4"/>
  <c r="AJ970" i="4"/>
  <c r="AI970" i="4"/>
  <c r="BH969" i="4"/>
  <c r="BG969" i="4"/>
  <c r="BI969" i="4" s="1"/>
  <c r="AJ969" i="4"/>
  <c r="AI969" i="4"/>
  <c r="BH968" i="4"/>
  <c r="BG968" i="4"/>
  <c r="BI968" i="4" s="1"/>
  <c r="AJ968" i="4"/>
  <c r="AI968" i="4"/>
  <c r="BI967" i="4"/>
  <c r="BH967" i="4"/>
  <c r="BG967" i="4"/>
  <c r="AJ967" i="4"/>
  <c r="AI967" i="4"/>
  <c r="BI966" i="4"/>
  <c r="BH966" i="4"/>
  <c r="BG966" i="4"/>
  <c r="AJ966" i="4"/>
  <c r="AI966" i="4"/>
  <c r="BH965" i="4"/>
  <c r="BG965" i="4"/>
  <c r="BI965" i="4" s="1"/>
  <c r="AJ965" i="4"/>
  <c r="AI965" i="4"/>
  <c r="BH964" i="4"/>
  <c r="BG964" i="4"/>
  <c r="BI964" i="4" s="1"/>
  <c r="AJ964" i="4"/>
  <c r="AI964" i="4"/>
  <c r="BI963" i="4"/>
  <c r="BH963" i="4"/>
  <c r="BG963" i="4"/>
  <c r="AJ963" i="4"/>
  <c r="AI963" i="4"/>
  <c r="BI962" i="4"/>
  <c r="BH962" i="4"/>
  <c r="BG962" i="4"/>
  <c r="AJ962" i="4"/>
  <c r="AI962" i="4"/>
  <c r="BH961" i="4"/>
  <c r="BG961" i="4"/>
  <c r="BI961" i="4" s="1"/>
  <c r="AJ961" i="4"/>
  <c r="AI961" i="4"/>
  <c r="BH960" i="4"/>
  <c r="BG960" i="4"/>
  <c r="BI960" i="4" s="1"/>
  <c r="AJ960" i="4"/>
  <c r="AI960" i="4"/>
  <c r="BI959" i="4"/>
  <c r="BH959" i="4"/>
  <c r="BG959" i="4"/>
  <c r="AJ959" i="4"/>
  <c r="AI959" i="4"/>
  <c r="BI958" i="4"/>
  <c r="BH958" i="4"/>
  <c r="BG958" i="4"/>
  <c r="AJ958" i="4"/>
  <c r="AI958" i="4"/>
  <c r="BH957" i="4"/>
  <c r="BG957" i="4"/>
  <c r="BI957" i="4" s="1"/>
  <c r="AJ957" i="4"/>
  <c r="AI957" i="4"/>
  <c r="BH956" i="4"/>
  <c r="BG956" i="4"/>
  <c r="BI956" i="4" s="1"/>
  <c r="AJ956" i="4"/>
  <c r="AI956" i="4"/>
  <c r="BI955" i="4"/>
  <c r="BH955" i="4"/>
  <c r="BG955" i="4"/>
  <c r="AJ955" i="4"/>
  <c r="AI955" i="4"/>
  <c r="BI954" i="4"/>
  <c r="BH954" i="4"/>
  <c r="BG954" i="4"/>
  <c r="AJ954" i="4"/>
  <c r="AI954" i="4"/>
  <c r="BH953" i="4"/>
  <c r="BG953" i="4"/>
  <c r="BI953" i="4" s="1"/>
  <c r="AJ953" i="4"/>
  <c r="AI953" i="4"/>
  <c r="BI952" i="4"/>
  <c r="BH952" i="4"/>
  <c r="BG952" i="4"/>
  <c r="AJ952" i="4"/>
  <c r="AI952" i="4"/>
  <c r="BI951" i="4"/>
  <c r="BH951" i="4"/>
  <c r="BG951" i="4"/>
  <c r="AJ951" i="4"/>
  <c r="AI951" i="4"/>
  <c r="BI950" i="4"/>
  <c r="BH950" i="4"/>
  <c r="BG950" i="4"/>
  <c r="AJ950" i="4"/>
  <c r="AI950" i="4"/>
  <c r="BH949" i="4"/>
  <c r="BG949" i="4"/>
  <c r="BI949" i="4" s="1"/>
  <c r="AJ949" i="4"/>
  <c r="AI949" i="4"/>
  <c r="BI948" i="4"/>
  <c r="BH948" i="4"/>
  <c r="BG948" i="4"/>
  <c r="AJ948" i="4"/>
  <c r="AI948" i="4"/>
  <c r="BI947" i="4"/>
  <c r="BH947" i="4"/>
  <c r="BG947" i="4"/>
  <c r="AJ947" i="4"/>
  <c r="AI947" i="4"/>
  <c r="BI946" i="4"/>
  <c r="BH946" i="4"/>
  <c r="BG946" i="4"/>
  <c r="AJ946" i="4"/>
  <c r="AI946" i="4"/>
  <c r="BH945" i="4"/>
  <c r="BG945" i="4"/>
  <c r="BI945" i="4" s="1"/>
  <c r="AJ945" i="4"/>
  <c r="AI945" i="4"/>
  <c r="BH944" i="4"/>
  <c r="BG944" i="4"/>
  <c r="BI944" i="4" s="1"/>
  <c r="AJ944" i="4"/>
  <c r="AI944" i="4"/>
  <c r="BI943" i="4"/>
  <c r="BH943" i="4"/>
  <c r="BG943" i="4"/>
  <c r="AJ943" i="4"/>
  <c r="AI943" i="4"/>
  <c r="BI942" i="4"/>
  <c r="BH942" i="4"/>
  <c r="BG942" i="4"/>
  <c r="AJ942" i="4"/>
  <c r="AI942" i="4"/>
  <c r="BH941" i="4"/>
  <c r="BG941" i="4"/>
  <c r="BI941" i="4" s="1"/>
  <c r="AJ941" i="4"/>
  <c r="AI941" i="4"/>
  <c r="BH940" i="4"/>
  <c r="BG940" i="4"/>
  <c r="BI940" i="4" s="1"/>
  <c r="AJ940" i="4"/>
  <c r="AI940" i="4"/>
  <c r="BI939" i="4"/>
  <c r="BH939" i="4"/>
  <c r="BG939" i="4"/>
  <c r="AJ939" i="4"/>
  <c r="AI939" i="4"/>
  <c r="BI938" i="4"/>
  <c r="BH938" i="4"/>
  <c r="BG938" i="4"/>
  <c r="AJ938" i="4"/>
  <c r="AI938" i="4"/>
  <c r="BH937" i="4"/>
  <c r="BG937" i="4"/>
  <c r="BI937" i="4" s="1"/>
  <c r="AJ937" i="4"/>
  <c r="AI937" i="4"/>
  <c r="BH936" i="4"/>
  <c r="BG936" i="4"/>
  <c r="BI936" i="4" s="1"/>
  <c r="AJ936" i="4"/>
  <c r="AI936" i="4"/>
  <c r="BI935" i="4"/>
  <c r="BH935" i="4"/>
  <c r="BG935" i="4"/>
  <c r="AJ935" i="4"/>
  <c r="AI935" i="4"/>
  <c r="BI934" i="4"/>
  <c r="BH934" i="4"/>
  <c r="BG934" i="4"/>
  <c r="AJ934" i="4"/>
  <c r="AI934" i="4"/>
  <c r="BH933" i="4"/>
  <c r="BG933" i="4"/>
  <c r="BI933" i="4" s="1"/>
  <c r="AJ933" i="4"/>
  <c r="AI933" i="4"/>
  <c r="BH932" i="4"/>
  <c r="BG932" i="4"/>
  <c r="BI932" i="4" s="1"/>
  <c r="AJ932" i="4"/>
  <c r="AI932" i="4"/>
  <c r="BI931" i="4"/>
  <c r="BH931" i="4"/>
  <c r="BG931" i="4"/>
  <c r="AJ931" i="4"/>
  <c r="AI931" i="4"/>
  <c r="BI930" i="4"/>
  <c r="BH930" i="4"/>
  <c r="BG930" i="4"/>
  <c r="AJ930" i="4"/>
  <c r="AI930" i="4"/>
  <c r="BH929" i="4"/>
  <c r="BG929" i="4"/>
  <c r="BI929" i="4" s="1"/>
  <c r="AJ929" i="4"/>
  <c r="AI929" i="4"/>
  <c r="BH928" i="4"/>
  <c r="BG928" i="4"/>
  <c r="BI928" i="4" s="1"/>
  <c r="AJ928" i="4"/>
  <c r="AI928" i="4"/>
  <c r="BI927" i="4"/>
  <c r="BH927" i="4"/>
  <c r="BG927" i="4"/>
  <c r="AJ927" i="4"/>
  <c r="AI927" i="4"/>
  <c r="BI926" i="4"/>
  <c r="BH926" i="4"/>
  <c r="BG926" i="4"/>
  <c r="AJ926" i="4"/>
  <c r="AI926" i="4"/>
  <c r="BH925" i="4"/>
  <c r="BG925" i="4"/>
  <c r="BI925" i="4" s="1"/>
  <c r="AJ925" i="4"/>
  <c r="AI925" i="4"/>
  <c r="BH924" i="4"/>
  <c r="BG924" i="4"/>
  <c r="BI924" i="4" s="1"/>
  <c r="AJ924" i="4"/>
  <c r="AI924" i="4"/>
  <c r="BI923" i="4"/>
  <c r="BH923" i="4"/>
  <c r="BG923" i="4"/>
  <c r="AJ923" i="4"/>
  <c r="AI923" i="4"/>
  <c r="BI922" i="4"/>
  <c r="BH922" i="4"/>
  <c r="BG922" i="4"/>
  <c r="AJ922" i="4"/>
  <c r="AI922" i="4"/>
  <c r="BH921" i="4"/>
  <c r="BG921" i="4"/>
  <c r="BI921" i="4" s="1"/>
  <c r="AJ921" i="4"/>
  <c r="AI921" i="4"/>
  <c r="BH920" i="4"/>
  <c r="BG920" i="4"/>
  <c r="BI920" i="4" s="1"/>
  <c r="AJ920" i="4"/>
  <c r="AI920" i="4"/>
  <c r="BI919" i="4"/>
  <c r="BH919" i="4"/>
  <c r="BG919" i="4"/>
  <c r="AJ919" i="4"/>
  <c r="AI919" i="4"/>
  <c r="BI918" i="4"/>
  <c r="BH918" i="4"/>
  <c r="BG918" i="4"/>
  <c r="AJ918" i="4"/>
  <c r="AI918" i="4"/>
  <c r="BH917" i="4"/>
  <c r="BG917" i="4"/>
  <c r="BI917" i="4" s="1"/>
  <c r="AJ917" i="4"/>
  <c r="AI917" i="4"/>
  <c r="BH916" i="4"/>
  <c r="BG916" i="4"/>
  <c r="BI916" i="4" s="1"/>
  <c r="AJ916" i="4"/>
  <c r="AI916" i="4"/>
  <c r="BI915" i="4"/>
  <c r="BH915" i="4"/>
  <c r="BG915" i="4"/>
  <c r="AJ915" i="4"/>
  <c r="AI915" i="4"/>
  <c r="BI914" i="4"/>
  <c r="BH914" i="4"/>
  <c r="BG914" i="4"/>
  <c r="AJ914" i="4"/>
  <c r="AI914" i="4"/>
  <c r="BH913" i="4"/>
  <c r="BG913" i="4"/>
  <c r="BI913" i="4" s="1"/>
  <c r="AJ913" i="4"/>
  <c r="AI913" i="4"/>
  <c r="BH912" i="4"/>
  <c r="BG912" i="4"/>
  <c r="BI912" i="4" s="1"/>
  <c r="AJ912" i="4"/>
  <c r="AI912" i="4"/>
  <c r="BI911" i="4"/>
  <c r="BH911" i="4"/>
  <c r="BG911" i="4"/>
  <c r="AJ911" i="4"/>
  <c r="AI911" i="4"/>
  <c r="BI910" i="4"/>
  <c r="BH910" i="4"/>
  <c r="BG910" i="4"/>
  <c r="AJ910" i="4"/>
  <c r="AI910" i="4"/>
  <c r="BH909" i="4"/>
  <c r="BG909" i="4"/>
  <c r="BI909" i="4" s="1"/>
  <c r="AJ909" i="4"/>
  <c r="AI909" i="4"/>
  <c r="BH908" i="4"/>
  <c r="BG908" i="4"/>
  <c r="BI908" i="4" s="1"/>
  <c r="AJ908" i="4"/>
  <c r="AI908" i="4"/>
  <c r="BI907" i="4"/>
  <c r="BH907" i="4"/>
  <c r="BG907" i="4"/>
  <c r="AJ907" i="4"/>
  <c r="AI907" i="4"/>
  <c r="BI906" i="4"/>
  <c r="BH906" i="4"/>
  <c r="BG906" i="4"/>
  <c r="AJ906" i="4"/>
  <c r="AI906" i="4"/>
  <c r="BH905" i="4"/>
  <c r="BG905" i="4"/>
  <c r="BI905" i="4" s="1"/>
  <c r="AJ905" i="4"/>
  <c r="AI905" i="4"/>
  <c r="BH904" i="4"/>
  <c r="BG904" i="4"/>
  <c r="BI904" i="4" s="1"/>
  <c r="AJ904" i="4"/>
  <c r="AI904" i="4"/>
  <c r="BI903" i="4"/>
  <c r="BH903" i="4"/>
  <c r="BG903" i="4"/>
  <c r="AJ903" i="4"/>
  <c r="AI903" i="4"/>
  <c r="BI902" i="4"/>
  <c r="BH902" i="4"/>
  <c r="BG902" i="4"/>
  <c r="AJ902" i="4"/>
  <c r="AI902" i="4"/>
  <c r="BH901" i="4"/>
  <c r="BG901" i="4"/>
  <c r="BI901" i="4" s="1"/>
  <c r="AJ901" i="4"/>
  <c r="AI901" i="4"/>
  <c r="BH900" i="4"/>
  <c r="BG900" i="4"/>
  <c r="BI900" i="4" s="1"/>
  <c r="AJ900" i="4"/>
  <c r="AI900" i="4"/>
  <c r="BI899" i="4"/>
  <c r="BH899" i="4"/>
  <c r="BG899" i="4"/>
  <c r="AJ899" i="4"/>
  <c r="AI899" i="4"/>
  <c r="BI898" i="4"/>
  <c r="BH898" i="4"/>
  <c r="BG898" i="4"/>
  <c r="AJ898" i="4"/>
  <c r="AI898" i="4"/>
  <c r="BH897" i="4"/>
  <c r="BG897" i="4"/>
  <c r="BI897" i="4" s="1"/>
  <c r="AJ897" i="4"/>
  <c r="AI897" i="4"/>
  <c r="BH896" i="4"/>
  <c r="BG896" i="4"/>
  <c r="BI896" i="4" s="1"/>
  <c r="AJ896" i="4"/>
  <c r="AI896" i="4"/>
  <c r="BI895" i="4"/>
  <c r="BH895" i="4"/>
  <c r="BG895" i="4"/>
  <c r="AJ895" i="4"/>
  <c r="AI895" i="4"/>
  <c r="BI894" i="4"/>
  <c r="BH894" i="4"/>
  <c r="BG894" i="4"/>
  <c r="AJ894" i="4"/>
  <c r="AI894" i="4"/>
  <c r="BH893" i="4"/>
  <c r="BG893" i="4"/>
  <c r="BI893" i="4" s="1"/>
  <c r="AJ893" i="4"/>
  <c r="AI893" i="4"/>
  <c r="BH892" i="4"/>
  <c r="BG892" i="4"/>
  <c r="BI892" i="4" s="1"/>
  <c r="AJ892" i="4"/>
  <c r="AI892" i="4"/>
  <c r="BI891" i="4"/>
  <c r="BH891" i="4"/>
  <c r="BG891" i="4"/>
  <c r="AJ891" i="4"/>
  <c r="AI891" i="4"/>
  <c r="BI890" i="4"/>
  <c r="BH890" i="4"/>
  <c r="BG890" i="4"/>
  <c r="AJ890" i="4"/>
  <c r="AI890" i="4"/>
  <c r="BI889" i="4"/>
  <c r="BH889" i="4"/>
  <c r="BG889" i="4"/>
  <c r="AJ889" i="4"/>
  <c r="AI889" i="4"/>
  <c r="BH888" i="4"/>
  <c r="BG888" i="4"/>
  <c r="BI888" i="4" s="1"/>
  <c r="AJ888" i="4"/>
  <c r="AI888" i="4"/>
  <c r="BI887" i="4"/>
  <c r="BH887" i="4"/>
  <c r="BG887" i="4"/>
  <c r="AJ887" i="4"/>
  <c r="AI887" i="4"/>
  <c r="BI886" i="4"/>
  <c r="BH886" i="4"/>
  <c r="BG886" i="4"/>
  <c r="AJ886" i="4"/>
  <c r="AI886" i="4"/>
  <c r="BH885" i="4"/>
  <c r="BG885" i="4"/>
  <c r="BI885" i="4" s="1"/>
  <c r="AJ885" i="4"/>
  <c r="AI885" i="4"/>
  <c r="BH884" i="4"/>
  <c r="BG884" i="4"/>
  <c r="BI884" i="4" s="1"/>
  <c r="AJ884" i="4"/>
  <c r="AI884" i="4"/>
  <c r="BI883" i="4"/>
  <c r="BH883" i="4"/>
  <c r="BG883" i="4"/>
  <c r="AJ883" i="4"/>
  <c r="AI883" i="4"/>
  <c r="BI882" i="4"/>
  <c r="BH882" i="4"/>
  <c r="BG882" i="4"/>
  <c r="AJ882" i="4"/>
  <c r="AI882" i="4"/>
  <c r="BH881" i="4"/>
  <c r="BG881" i="4"/>
  <c r="BI881" i="4" s="1"/>
  <c r="AJ881" i="4"/>
  <c r="AI881" i="4"/>
  <c r="BI880" i="4"/>
  <c r="BH880" i="4"/>
  <c r="BG880" i="4"/>
  <c r="AJ880" i="4"/>
  <c r="AI880" i="4"/>
  <c r="BI879" i="4"/>
  <c r="BH879" i="4"/>
  <c r="BG879" i="4"/>
  <c r="AJ879" i="4"/>
  <c r="AI879" i="4"/>
  <c r="BH878" i="4"/>
  <c r="BG878" i="4"/>
  <c r="BI878" i="4" s="1"/>
  <c r="AJ878" i="4"/>
  <c r="AI878" i="4"/>
  <c r="BH877" i="4"/>
  <c r="BG877" i="4"/>
  <c r="BI877" i="4" s="1"/>
  <c r="AJ877" i="4"/>
  <c r="AI877" i="4"/>
  <c r="BI876" i="4"/>
  <c r="BH876" i="4"/>
  <c r="BG876" i="4"/>
  <c r="AJ876" i="4"/>
  <c r="AI876" i="4"/>
  <c r="BI875" i="4"/>
  <c r="BH875" i="4"/>
  <c r="BG875" i="4"/>
  <c r="AJ875" i="4"/>
  <c r="AI875" i="4"/>
  <c r="BH874" i="4"/>
  <c r="BG874" i="4"/>
  <c r="BI874" i="4" s="1"/>
  <c r="AJ874" i="4"/>
  <c r="AI874" i="4"/>
  <c r="BH873" i="4"/>
  <c r="BG873" i="4"/>
  <c r="BI873" i="4" s="1"/>
  <c r="AJ873" i="4"/>
  <c r="AI873" i="4"/>
  <c r="BH872" i="4"/>
  <c r="BG872" i="4"/>
  <c r="BI872" i="4" s="1"/>
  <c r="AJ872" i="4"/>
  <c r="AI872" i="4"/>
  <c r="BI871" i="4"/>
  <c r="BH871" i="4"/>
  <c r="BG871" i="4"/>
  <c r="AJ871" i="4"/>
  <c r="AI871" i="4"/>
  <c r="BI870" i="4"/>
  <c r="BH870" i="4"/>
  <c r="BG870" i="4"/>
  <c r="AJ870" i="4"/>
  <c r="AI870" i="4"/>
  <c r="BI869" i="4"/>
  <c r="BH869" i="4"/>
  <c r="BG869" i="4"/>
  <c r="AJ869" i="4"/>
  <c r="AI869" i="4"/>
  <c r="BH868" i="4"/>
  <c r="BG868" i="4"/>
  <c r="BI868" i="4" s="1"/>
  <c r="AJ868" i="4"/>
  <c r="AI868" i="4"/>
  <c r="BI867" i="4"/>
  <c r="BH867" i="4"/>
  <c r="BG867" i="4"/>
  <c r="AJ867" i="4"/>
  <c r="AI867" i="4"/>
  <c r="BI866" i="4"/>
  <c r="BH866" i="4"/>
  <c r="BG866" i="4"/>
  <c r="AJ866" i="4"/>
  <c r="AI866" i="4"/>
  <c r="BH865" i="4"/>
  <c r="BG865" i="4"/>
  <c r="BI865" i="4" s="1"/>
  <c r="AJ865" i="4"/>
  <c r="AI865" i="4"/>
  <c r="BI864" i="4"/>
  <c r="BH864" i="4"/>
  <c r="BG864" i="4"/>
  <c r="AJ864" i="4"/>
  <c r="AI864" i="4"/>
  <c r="BI863" i="4"/>
  <c r="BH863" i="4"/>
  <c r="BG863" i="4"/>
  <c r="AJ863" i="4"/>
  <c r="AI863" i="4"/>
  <c r="BH862" i="4"/>
  <c r="BG862" i="4"/>
  <c r="BI862" i="4" s="1"/>
  <c r="AJ862" i="4"/>
  <c r="AI862" i="4"/>
  <c r="BH861" i="4"/>
  <c r="BG861" i="4"/>
  <c r="BI861" i="4" s="1"/>
  <c r="AJ861" i="4"/>
  <c r="AI861" i="4"/>
  <c r="BI860" i="4"/>
  <c r="BH860" i="4"/>
  <c r="BG860" i="4"/>
  <c r="AJ860" i="4"/>
  <c r="AI860" i="4"/>
  <c r="BI859" i="4"/>
  <c r="BH859" i="4"/>
  <c r="BG859" i="4"/>
  <c r="AJ859" i="4"/>
  <c r="AI859" i="4"/>
  <c r="BH858" i="4"/>
  <c r="BG858" i="4"/>
  <c r="BI858" i="4" s="1"/>
  <c r="AJ858" i="4"/>
  <c r="AI858" i="4"/>
  <c r="BH857" i="4"/>
  <c r="BG857" i="4"/>
  <c r="BI857" i="4" s="1"/>
  <c r="AJ857" i="4"/>
  <c r="AI857" i="4"/>
  <c r="BI856" i="4"/>
  <c r="BH856" i="4"/>
  <c r="BG856" i="4"/>
  <c r="AJ856" i="4"/>
  <c r="AI856" i="4"/>
  <c r="BI855" i="4"/>
  <c r="BH855" i="4"/>
  <c r="BG855" i="4"/>
  <c r="AJ855" i="4"/>
  <c r="AI855" i="4"/>
  <c r="BH854" i="4"/>
  <c r="BG854" i="4"/>
  <c r="BI854" i="4" s="1"/>
  <c r="AJ854" i="4"/>
  <c r="AI854" i="4"/>
  <c r="BH853" i="4"/>
  <c r="BG853" i="4"/>
  <c r="BI853" i="4" s="1"/>
  <c r="AJ853" i="4"/>
  <c r="AI853" i="4"/>
  <c r="BI852" i="4"/>
  <c r="BH852" i="4"/>
  <c r="BG852" i="4"/>
  <c r="AJ852" i="4"/>
  <c r="AI852" i="4"/>
  <c r="BI851" i="4"/>
  <c r="BH851" i="4"/>
  <c r="BG851" i="4"/>
  <c r="AJ851" i="4"/>
  <c r="AI851" i="4"/>
  <c r="BI850" i="4"/>
  <c r="BH850" i="4"/>
  <c r="BG850" i="4"/>
  <c r="AJ850" i="4"/>
  <c r="AI850" i="4"/>
  <c r="BH849" i="4"/>
  <c r="BG849" i="4"/>
  <c r="BI849" i="4" s="1"/>
  <c r="AJ849" i="4"/>
  <c r="AI849" i="4"/>
  <c r="BH848" i="4"/>
  <c r="BG848" i="4"/>
  <c r="BI848" i="4" s="1"/>
  <c r="AJ848" i="4"/>
  <c r="AI848" i="4"/>
  <c r="BI847" i="4"/>
  <c r="BH847" i="4"/>
  <c r="BG847" i="4"/>
  <c r="AJ847" i="4"/>
  <c r="AI847" i="4"/>
  <c r="BI846" i="4"/>
  <c r="BH846" i="4"/>
  <c r="BG846" i="4"/>
  <c r="AJ846" i="4"/>
  <c r="AI846" i="4"/>
  <c r="BH845" i="4"/>
  <c r="BG845" i="4"/>
  <c r="BI845" i="4" s="1"/>
  <c r="AJ845" i="4"/>
  <c r="AI845" i="4"/>
  <c r="BI844" i="4"/>
  <c r="BH844" i="4"/>
  <c r="BG844" i="4"/>
  <c r="AJ844" i="4"/>
  <c r="AI844" i="4"/>
  <c r="BI843" i="4"/>
  <c r="BH843" i="4"/>
  <c r="BG843" i="4"/>
  <c r="AJ843" i="4"/>
  <c r="AI843" i="4"/>
  <c r="BH842" i="4"/>
  <c r="BG842" i="4"/>
  <c r="BI842" i="4" s="1"/>
  <c r="AJ842" i="4"/>
  <c r="AI842" i="4"/>
  <c r="BH841" i="4"/>
  <c r="BG841" i="4"/>
  <c r="BI841" i="4" s="1"/>
  <c r="AJ841" i="4"/>
  <c r="AI841" i="4"/>
  <c r="BI840" i="4"/>
  <c r="BH840" i="4"/>
  <c r="BG840" i="4"/>
  <c r="AJ840" i="4"/>
  <c r="AI840" i="4"/>
  <c r="BI839" i="4"/>
  <c r="BH839" i="4"/>
  <c r="BG839" i="4"/>
  <c r="AJ839" i="4"/>
  <c r="AI839" i="4"/>
  <c r="BH838" i="4"/>
  <c r="BG838" i="4"/>
  <c r="BI838" i="4" s="1"/>
  <c r="AJ838" i="4"/>
  <c r="AI838" i="4"/>
  <c r="BH837" i="4"/>
  <c r="BG837" i="4"/>
  <c r="BI837" i="4" s="1"/>
  <c r="AJ837" i="4"/>
  <c r="AI837" i="4"/>
  <c r="BH836" i="4"/>
  <c r="BG836" i="4"/>
  <c r="BI836" i="4" s="1"/>
  <c r="AJ836" i="4"/>
  <c r="AI836" i="4"/>
  <c r="BI835" i="4"/>
  <c r="BH835" i="4"/>
  <c r="BG835" i="4"/>
  <c r="AJ835" i="4"/>
  <c r="AI835" i="4"/>
  <c r="BI834" i="4"/>
  <c r="BH834" i="4"/>
  <c r="BG834" i="4"/>
  <c r="AJ834" i="4"/>
  <c r="AI834" i="4"/>
  <c r="BH833" i="4"/>
  <c r="BG833" i="4"/>
  <c r="BI833" i="4" s="1"/>
  <c r="AJ833" i="4"/>
  <c r="AI833" i="4"/>
  <c r="BI832" i="4"/>
  <c r="BH832" i="4"/>
  <c r="BG832" i="4"/>
  <c r="AJ832" i="4"/>
  <c r="AI832" i="4"/>
  <c r="BI831" i="4"/>
  <c r="BH831" i="4"/>
  <c r="BG831" i="4"/>
  <c r="AJ831" i="4"/>
  <c r="AI831" i="4"/>
  <c r="BH830" i="4"/>
  <c r="BG830" i="4"/>
  <c r="BI830" i="4" s="1"/>
  <c r="AJ830" i="4"/>
  <c r="AI830" i="4"/>
  <c r="BH829" i="4"/>
  <c r="BG829" i="4"/>
  <c r="BI829" i="4" s="1"/>
  <c r="AJ829" i="4"/>
  <c r="AI829" i="4"/>
  <c r="BI828" i="4"/>
  <c r="BH828" i="4"/>
  <c r="BG828" i="4"/>
  <c r="AJ828" i="4"/>
  <c r="AI828" i="4"/>
  <c r="BI827" i="4"/>
  <c r="BH827" i="4"/>
  <c r="BG827" i="4"/>
  <c r="AJ827" i="4"/>
  <c r="AI827" i="4"/>
  <c r="BH826" i="4"/>
  <c r="BG826" i="4"/>
  <c r="BI826" i="4" s="1"/>
  <c r="AJ826" i="4"/>
  <c r="AI826" i="4"/>
  <c r="BH825" i="4"/>
  <c r="BG825" i="4"/>
  <c r="BI825" i="4" s="1"/>
  <c r="AJ825" i="4"/>
  <c r="AI825" i="4"/>
  <c r="BH824" i="4"/>
  <c r="BG824" i="4"/>
  <c r="BI824" i="4" s="1"/>
  <c r="AJ824" i="4"/>
  <c r="AI824" i="4"/>
  <c r="BI823" i="4"/>
  <c r="BH823" i="4"/>
  <c r="BG823" i="4"/>
  <c r="AJ823" i="4"/>
  <c r="AI823" i="4"/>
  <c r="BI822" i="4"/>
  <c r="BH822" i="4"/>
  <c r="BG822" i="4"/>
  <c r="AJ822" i="4"/>
  <c r="AI822" i="4"/>
  <c r="BH821" i="4"/>
  <c r="BG821" i="4"/>
  <c r="BI821" i="4" s="1"/>
  <c r="AJ821" i="4"/>
  <c r="AI821" i="4"/>
  <c r="BH820" i="4"/>
  <c r="BG820" i="4"/>
  <c r="BI820" i="4" s="1"/>
  <c r="AJ820" i="4"/>
  <c r="AI820" i="4"/>
  <c r="BI819" i="4"/>
  <c r="BH819" i="4"/>
  <c r="BG819" i="4"/>
  <c r="AJ819" i="4"/>
  <c r="AI819" i="4"/>
  <c r="BI818" i="4"/>
  <c r="BH818" i="4"/>
  <c r="BG818" i="4"/>
  <c r="AJ818" i="4"/>
  <c r="AI818" i="4"/>
  <c r="BH817" i="4"/>
  <c r="BG817" i="4"/>
  <c r="BI817" i="4" s="1"/>
  <c r="AJ817" i="4"/>
  <c r="AI817" i="4"/>
  <c r="BH816" i="4"/>
  <c r="BG816" i="4"/>
  <c r="BI816" i="4" s="1"/>
  <c r="AJ816" i="4"/>
  <c r="AI816" i="4"/>
  <c r="BI815" i="4"/>
  <c r="BH815" i="4"/>
  <c r="BG815" i="4"/>
  <c r="AJ815" i="4"/>
  <c r="AI815" i="4"/>
  <c r="BI814" i="4"/>
  <c r="BH814" i="4"/>
  <c r="BG814" i="4"/>
  <c r="AJ814" i="4"/>
  <c r="AI814" i="4"/>
  <c r="BH813" i="4"/>
  <c r="BG813" i="4"/>
  <c r="BI813" i="4" s="1"/>
  <c r="AJ813" i="4"/>
  <c r="AI813" i="4"/>
  <c r="BI812" i="4"/>
  <c r="BH812" i="4"/>
  <c r="BG812" i="4"/>
  <c r="AJ812" i="4"/>
  <c r="AI812" i="4"/>
  <c r="BI811" i="4"/>
  <c r="BH811" i="4"/>
  <c r="BG811" i="4"/>
  <c r="AJ811" i="4"/>
  <c r="AI811" i="4"/>
  <c r="BH810" i="4"/>
  <c r="BG810" i="4"/>
  <c r="BI810" i="4" s="1"/>
  <c r="AJ810" i="4"/>
  <c r="AI810" i="4"/>
  <c r="BH809" i="4"/>
  <c r="BG809" i="4"/>
  <c r="BI809" i="4" s="1"/>
  <c r="AJ809" i="4"/>
  <c r="AI809" i="4"/>
  <c r="BI808" i="4"/>
  <c r="BH808" i="4"/>
  <c r="BG808" i="4"/>
  <c r="AJ808" i="4"/>
  <c r="AI808" i="4"/>
  <c r="BI807" i="4"/>
  <c r="BH807" i="4"/>
  <c r="BG807" i="4"/>
  <c r="AJ807" i="4"/>
  <c r="AI807" i="4"/>
  <c r="BH806" i="4"/>
  <c r="BG806" i="4"/>
  <c r="BI806" i="4" s="1"/>
  <c r="AJ806" i="4"/>
  <c r="AI806" i="4"/>
  <c r="BH805" i="4"/>
  <c r="BG805" i="4"/>
  <c r="BI805" i="4" s="1"/>
  <c r="AJ805" i="4"/>
  <c r="AI805" i="4"/>
  <c r="BH804" i="4"/>
  <c r="BG804" i="4"/>
  <c r="BI804" i="4" s="1"/>
  <c r="AJ804" i="4"/>
  <c r="AI804" i="4"/>
  <c r="BI803" i="4"/>
  <c r="BH803" i="4"/>
  <c r="BG803" i="4"/>
  <c r="AJ803" i="4"/>
  <c r="AI803" i="4"/>
  <c r="BI802" i="4"/>
  <c r="BH802" i="4"/>
  <c r="BG802" i="4"/>
  <c r="AJ802" i="4"/>
  <c r="AI802" i="4"/>
  <c r="BH801" i="4"/>
  <c r="BG801" i="4"/>
  <c r="BI801" i="4" s="1"/>
  <c r="AJ801" i="4"/>
  <c r="AI801" i="4"/>
  <c r="BI800" i="4"/>
  <c r="BH800" i="4"/>
  <c r="BG800" i="4"/>
  <c r="AJ800" i="4"/>
  <c r="AI800" i="4"/>
  <c r="BI799" i="4"/>
  <c r="BH799" i="4"/>
  <c r="BG799" i="4"/>
  <c r="AJ799" i="4"/>
  <c r="AI799" i="4"/>
  <c r="BH798" i="4"/>
  <c r="BG798" i="4"/>
  <c r="BI798" i="4" s="1"/>
  <c r="AJ798" i="4"/>
  <c r="AI798" i="4"/>
  <c r="BH797" i="4"/>
  <c r="BG797" i="4"/>
  <c r="BI797" i="4" s="1"/>
  <c r="AJ797" i="4"/>
  <c r="AI797" i="4"/>
  <c r="BI796" i="4"/>
  <c r="BH796" i="4"/>
  <c r="BG796" i="4"/>
  <c r="AJ796" i="4"/>
  <c r="AI796" i="4"/>
  <c r="BI795" i="4"/>
  <c r="BH795" i="4"/>
  <c r="BG795" i="4"/>
  <c r="AJ795" i="4"/>
  <c r="AI795" i="4"/>
  <c r="BH794" i="4"/>
  <c r="BG794" i="4"/>
  <c r="BI794" i="4" s="1"/>
  <c r="AJ794" i="4"/>
  <c r="AI794" i="4"/>
  <c r="BH793" i="4"/>
  <c r="BG793" i="4"/>
  <c r="BI793" i="4" s="1"/>
  <c r="AJ793" i="4"/>
  <c r="AI793" i="4"/>
  <c r="BH792" i="4"/>
  <c r="BG792" i="4"/>
  <c r="BI792" i="4" s="1"/>
  <c r="AJ792" i="4"/>
  <c r="AI792" i="4"/>
  <c r="BI791" i="4"/>
  <c r="BH791" i="4"/>
  <c r="BG791" i="4"/>
  <c r="AJ791" i="4"/>
  <c r="AI791" i="4"/>
  <c r="BI790" i="4"/>
  <c r="BH790" i="4"/>
  <c r="BG790" i="4"/>
  <c r="AJ790" i="4"/>
  <c r="AI790" i="4"/>
  <c r="BH789" i="4"/>
  <c r="BG789" i="4"/>
  <c r="BI789" i="4" s="1"/>
  <c r="AJ789" i="4"/>
  <c r="AI789" i="4"/>
  <c r="BH788" i="4"/>
  <c r="BG788" i="4"/>
  <c r="BI788" i="4" s="1"/>
  <c r="AJ788" i="4"/>
  <c r="AI788" i="4"/>
  <c r="BI787" i="4"/>
  <c r="BH787" i="4"/>
  <c r="BG787" i="4"/>
  <c r="AJ787" i="4"/>
  <c r="AI787" i="4"/>
  <c r="BI786" i="4"/>
  <c r="BH786" i="4"/>
  <c r="BG786" i="4"/>
  <c r="AJ786" i="4"/>
  <c r="AI786" i="4"/>
  <c r="BH785" i="4"/>
  <c r="BG785" i="4"/>
  <c r="BI785" i="4" s="1"/>
  <c r="AJ785" i="4"/>
  <c r="AI785" i="4"/>
  <c r="BH784" i="4"/>
  <c r="BG784" i="4"/>
  <c r="BI784" i="4" s="1"/>
  <c r="AJ784" i="4"/>
  <c r="AI784" i="4"/>
  <c r="BI783" i="4"/>
  <c r="BH783" i="4"/>
  <c r="BG783" i="4"/>
  <c r="AJ783" i="4"/>
  <c r="AI783" i="4"/>
  <c r="BI782" i="4"/>
  <c r="BH782" i="4"/>
  <c r="BG782" i="4"/>
  <c r="AJ782" i="4"/>
  <c r="AI782" i="4"/>
  <c r="BH781" i="4"/>
  <c r="BG781" i="4"/>
  <c r="BI781" i="4" s="1"/>
  <c r="AJ781" i="4"/>
  <c r="AI781" i="4"/>
  <c r="BI780" i="4"/>
  <c r="BH780" i="4"/>
  <c r="BG780" i="4"/>
  <c r="AJ780" i="4"/>
  <c r="AI780" i="4"/>
  <c r="BI779" i="4"/>
  <c r="BH779" i="4"/>
  <c r="BG779" i="4"/>
  <c r="AJ779" i="4"/>
  <c r="AI779" i="4"/>
  <c r="BH778" i="4"/>
  <c r="BG778" i="4"/>
  <c r="BI778" i="4" s="1"/>
  <c r="AJ778" i="4"/>
  <c r="AI778" i="4"/>
  <c r="BH777" i="4"/>
  <c r="BG777" i="4"/>
  <c r="BI777" i="4" s="1"/>
  <c r="AJ777" i="4"/>
  <c r="AI777" i="4"/>
  <c r="BI776" i="4"/>
  <c r="BH776" i="4"/>
  <c r="BG776" i="4"/>
  <c r="AJ776" i="4"/>
  <c r="AI776" i="4"/>
  <c r="BI775" i="4"/>
  <c r="BH775" i="4"/>
  <c r="BG775" i="4"/>
  <c r="AJ775" i="4"/>
  <c r="AI775" i="4"/>
  <c r="BH774" i="4"/>
  <c r="BG774" i="4"/>
  <c r="BI774" i="4" s="1"/>
  <c r="AJ774" i="4"/>
  <c r="AI774" i="4"/>
  <c r="BH773" i="4"/>
  <c r="BG773" i="4"/>
  <c r="BI773" i="4" s="1"/>
  <c r="AJ773" i="4"/>
  <c r="AI773" i="4"/>
  <c r="BH772" i="4"/>
  <c r="BG772" i="4"/>
  <c r="BI772" i="4" s="1"/>
  <c r="AJ772" i="4"/>
  <c r="AI772" i="4"/>
  <c r="BI771" i="4"/>
  <c r="BH771" i="4"/>
  <c r="BG771" i="4"/>
  <c r="AJ771" i="4"/>
  <c r="AI771" i="4"/>
  <c r="BI770" i="4"/>
  <c r="BH770" i="4"/>
  <c r="BG770" i="4"/>
  <c r="AJ770" i="4"/>
  <c r="AI770" i="4"/>
  <c r="BH769" i="4"/>
  <c r="BG769" i="4"/>
  <c r="BI769" i="4" s="1"/>
  <c r="AJ769" i="4"/>
  <c r="AI769" i="4"/>
  <c r="BI768" i="4"/>
  <c r="BH768" i="4"/>
  <c r="BG768" i="4"/>
  <c r="AJ768" i="4"/>
  <c r="AI768" i="4"/>
  <c r="BI767" i="4"/>
  <c r="BH767" i="4"/>
  <c r="BG767" i="4"/>
  <c r="AJ767" i="4"/>
  <c r="AI767" i="4"/>
  <c r="BH766" i="4"/>
  <c r="BG766" i="4"/>
  <c r="BI766" i="4" s="1"/>
  <c r="AJ766" i="4"/>
  <c r="AI766" i="4"/>
  <c r="BH765" i="4"/>
  <c r="BG765" i="4"/>
  <c r="BI765" i="4" s="1"/>
  <c r="AJ765" i="4"/>
  <c r="AI765" i="4"/>
  <c r="BI764" i="4"/>
  <c r="BH764" i="4"/>
  <c r="BG764" i="4"/>
  <c r="AJ764" i="4"/>
  <c r="AI764" i="4"/>
  <c r="BI763" i="4"/>
  <c r="BH763" i="4"/>
  <c r="BG763" i="4"/>
  <c r="AJ763" i="4"/>
  <c r="AI763" i="4"/>
  <c r="BH762" i="4"/>
  <c r="BG762" i="4"/>
  <c r="BI762" i="4" s="1"/>
  <c r="AJ762" i="4"/>
  <c r="AI762" i="4"/>
  <c r="BI761" i="4"/>
  <c r="BH761" i="4"/>
  <c r="BG761" i="4"/>
  <c r="AJ761" i="4"/>
  <c r="AI761" i="4"/>
  <c r="BI760" i="4"/>
  <c r="BH760" i="4"/>
  <c r="BG760" i="4"/>
  <c r="AJ760" i="4"/>
  <c r="AI760" i="4"/>
  <c r="BI759" i="4"/>
  <c r="BH759" i="4"/>
  <c r="BG759" i="4"/>
  <c r="AJ759" i="4"/>
  <c r="AI759" i="4"/>
  <c r="BH758" i="4"/>
  <c r="BG758" i="4"/>
  <c r="BI758" i="4" s="1"/>
  <c r="AJ758" i="4"/>
  <c r="AI758" i="4"/>
  <c r="BI757" i="4"/>
  <c r="BH757" i="4"/>
  <c r="BG757" i="4"/>
  <c r="AJ757" i="4"/>
  <c r="AI757" i="4"/>
  <c r="BI756" i="4"/>
  <c r="BH756" i="4"/>
  <c r="BG756" i="4"/>
  <c r="AJ756" i="4"/>
  <c r="AI756" i="4"/>
  <c r="BH755" i="4"/>
  <c r="BG755" i="4"/>
  <c r="BI755" i="4" s="1"/>
  <c r="AJ755" i="4"/>
  <c r="AI755" i="4"/>
  <c r="BH754" i="4"/>
  <c r="BG754" i="4"/>
  <c r="BI754" i="4" s="1"/>
  <c r="AJ754" i="4"/>
  <c r="AI754" i="4"/>
  <c r="BI753" i="4"/>
  <c r="BH753" i="4"/>
  <c r="BG753" i="4"/>
  <c r="AJ753" i="4"/>
  <c r="AI753" i="4"/>
  <c r="BI752" i="4"/>
  <c r="BH752" i="4"/>
  <c r="BG752" i="4"/>
  <c r="AJ752" i="4"/>
  <c r="AI752" i="4"/>
  <c r="BH751" i="4"/>
  <c r="BG751" i="4"/>
  <c r="BI751" i="4" s="1"/>
  <c r="AJ751" i="4"/>
  <c r="AI751" i="4"/>
  <c r="BH750" i="4"/>
  <c r="BG750" i="4"/>
  <c r="BI750" i="4" s="1"/>
  <c r="AJ750" i="4"/>
  <c r="AI750" i="4"/>
  <c r="BH749" i="4"/>
  <c r="BG749" i="4"/>
  <c r="BI749" i="4" s="1"/>
  <c r="AJ749" i="4"/>
  <c r="AI749" i="4"/>
  <c r="BI748" i="4"/>
  <c r="BH748" i="4"/>
  <c r="BG748" i="4"/>
  <c r="AJ748" i="4"/>
  <c r="AI748" i="4"/>
  <c r="BI747" i="4"/>
  <c r="BH747" i="4"/>
  <c r="BG747" i="4"/>
  <c r="AJ747" i="4"/>
  <c r="AI747" i="4"/>
  <c r="BH746" i="4"/>
  <c r="BG746" i="4"/>
  <c r="BI746" i="4" s="1"/>
  <c r="AJ746" i="4"/>
  <c r="AI746" i="4"/>
  <c r="BH745" i="4"/>
  <c r="BG745" i="4"/>
  <c r="BI745" i="4" s="1"/>
  <c r="AJ745" i="4"/>
  <c r="AI745" i="4"/>
  <c r="BI744" i="4"/>
  <c r="BH744" i="4"/>
  <c r="BG744" i="4"/>
  <c r="AJ744" i="4"/>
  <c r="AI744" i="4"/>
  <c r="BI743" i="4"/>
  <c r="BH743" i="4"/>
  <c r="BG743" i="4"/>
  <c r="AJ743" i="4"/>
  <c r="AI743" i="4"/>
  <c r="BH742" i="4"/>
  <c r="BG742" i="4"/>
  <c r="BI742" i="4" s="1"/>
  <c r="AJ742" i="4"/>
  <c r="AI742" i="4"/>
  <c r="BI741" i="4"/>
  <c r="BH741" i="4"/>
  <c r="BG741" i="4"/>
  <c r="AJ741" i="4"/>
  <c r="AI741" i="4"/>
  <c r="BI740" i="4"/>
  <c r="BH740" i="4"/>
  <c r="BG740" i="4"/>
  <c r="AJ740" i="4"/>
  <c r="AI740" i="4"/>
  <c r="BH739" i="4"/>
  <c r="BG739" i="4"/>
  <c r="BI739" i="4" s="1"/>
  <c r="AJ739" i="4"/>
  <c r="AI739" i="4"/>
  <c r="BH738" i="4"/>
  <c r="BG738" i="4"/>
  <c r="BI738" i="4" s="1"/>
  <c r="AJ738" i="4"/>
  <c r="AI738" i="4"/>
  <c r="BI737" i="4"/>
  <c r="BH737" i="4"/>
  <c r="BG737" i="4"/>
  <c r="AJ737" i="4"/>
  <c r="AI737" i="4"/>
  <c r="BI736" i="4"/>
  <c r="BH736" i="4"/>
  <c r="BG736" i="4"/>
  <c r="AJ736" i="4"/>
  <c r="AI736" i="4"/>
  <c r="BH735" i="4"/>
  <c r="BG735" i="4"/>
  <c r="BI735" i="4" s="1"/>
  <c r="AJ735" i="4"/>
  <c r="AI735" i="4"/>
  <c r="BH734" i="4"/>
  <c r="BG734" i="4"/>
  <c r="BI734" i="4" s="1"/>
  <c r="AJ734" i="4"/>
  <c r="AI734" i="4"/>
  <c r="BI733" i="4"/>
  <c r="BH733" i="4"/>
  <c r="BG733" i="4"/>
  <c r="AJ733" i="4"/>
  <c r="AI733" i="4"/>
  <c r="BI732" i="4"/>
  <c r="BH732" i="4"/>
  <c r="BG732" i="4"/>
  <c r="AJ732" i="4"/>
  <c r="AI732" i="4"/>
  <c r="BI731" i="4"/>
  <c r="BH731" i="4"/>
  <c r="BG731" i="4"/>
  <c r="AJ731" i="4"/>
  <c r="AI731" i="4"/>
  <c r="BH730" i="4"/>
  <c r="BG730" i="4"/>
  <c r="BI730" i="4" s="1"/>
  <c r="AJ730" i="4"/>
  <c r="AI730" i="4"/>
  <c r="BH729" i="4"/>
  <c r="BG729" i="4"/>
  <c r="BI729" i="4" s="1"/>
  <c r="AJ729" i="4"/>
  <c r="AI729" i="4"/>
  <c r="BI728" i="4"/>
  <c r="BH728" i="4"/>
  <c r="BG728" i="4"/>
  <c r="AJ728" i="4"/>
  <c r="AI728" i="4"/>
  <c r="BI727" i="4"/>
  <c r="BH727" i="4"/>
  <c r="BG727" i="4"/>
  <c r="AJ727" i="4"/>
  <c r="AI727" i="4"/>
  <c r="BH726" i="4"/>
  <c r="BG726" i="4"/>
  <c r="BI726" i="4" s="1"/>
  <c r="AJ726" i="4"/>
  <c r="AI726" i="4"/>
  <c r="BI725" i="4"/>
  <c r="BH725" i="4"/>
  <c r="BG725" i="4"/>
  <c r="AJ725" i="4"/>
  <c r="AI725" i="4"/>
  <c r="BI724" i="4"/>
  <c r="BH724" i="4"/>
  <c r="BG724" i="4"/>
  <c r="AJ724" i="4"/>
  <c r="AI724" i="4"/>
  <c r="BH723" i="4"/>
  <c r="BG723" i="4"/>
  <c r="BI723" i="4" s="1"/>
  <c r="AJ723" i="4"/>
  <c r="AI723" i="4"/>
  <c r="BH722" i="4"/>
  <c r="BG722" i="4"/>
  <c r="BI722" i="4" s="1"/>
  <c r="AJ722" i="4"/>
  <c r="AI722" i="4"/>
  <c r="BI721" i="4"/>
  <c r="BH721" i="4"/>
  <c r="BG721" i="4"/>
  <c r="AJ721" i="4"/>
  <c r="AI721" i="4"/>
  <c r="BI720" i="4"/>
  <c r="BH720" i="4"/>
  <c r="BG720" i="4"/>
  <c r="AJ720" i="4"/>
  <c r="AI720" i="4"/>
  <c r="BH719" i="4"/>
  <c r="BG719" i="4"/>
  <c r="BI719" i="4" s="1"/>
  <c r="AJ719" i="4"/>
  <c r="AI719" i="4"/>
  <c r="BH718" i="4"/>
  <c r="BG718" i="4"/>
  <c r="BI718" i="4" s="1"/>
  <c r="AJ718" i="4"/>
  <c r="AI718" i="4"/>
  <c r="BI717" i="4"/>
  <c r="BH717" i="4"/>
  <c r="BG717" i="4"/>
  <c r="AJ717" i="4"/>
  <c r="AI717" i="4"/>
  <c r="BI716" i="4"/>
  <c r="BH716" i="4"/>
  <c r="BG716" i="4"/>
  <c r="AJ716" i="4"/>
  <c r="AI716" i="4"/>
  <c r="BI715" i="4"/>
  <c r="BH715" i="4"/>
  <c r="BG715" i="4"/>
  <c r="AJ715" i="4"/>
  <c r="AI715" i="4"/>
  <c r="BH714" i="4"/>
  <c r="BG714" i="4"/>
  <c r="BI714" i="4" s="1"/>
  <c r="AJ714" i="4"/>
  <c r="AI714" i="4"/>
  <c r="BH713" i="4"/>
  <c r="BG713" i="4"/>
  <c r="BI713" i="4" s="1"/>
  <c r="AJ713" i="4"/>
  <c r="AI713" i="4"/>
  <c r="BI712" i="4"/>
  <c r="BH712" i="4"/>
  <c r="BG712" i="4"/>
  <c r="AJ712" i="4"/>
  <c r="AI712" i="4"/>
  <c r="BI711" i="4"/>
  <c r="BH711" i="4"/>
  <c r="BG711" i="4"/>
  <c r="AJ711" i="4"/>
  <c r="AI711" i="4"/>
  <c r="BH710" i="4"/>
  <c r="BG710" i="4"/>
  <c r="BI710" i="4" s="1"/>
  <c r="AJ710" i="4"/>
  <c r="AI710" i="4"/>
  <c r="BI709" i="4"/>
  <c r="BH709" i="4"/>
  <c r="BG709" i="4"/>
  <c r="AJ709" i="4"/>
  <c r="AI709" i="4"/>
  <c r="BI708" i="4"/>
  <c r="BH708" i="4"/>
  <c r="BG708" i="4"/>
  <c r="AJ708" i="4"/>
  <c r="AI708" i="4"/>
  <c r="BH707" i="4"/>
  <c r="BG707" i="4"/>
  <c r="BI707" i="4" s="1"/>
  <c r="AJ707" i="4"/>
  <c r="AI707" i="4"/>
  <c r="BH706" i="4"/>
  <c r="BG706" i="4"/>
  <c r="BI706" i="4" s="1"/>
  <c r="AJ706" i="4"/>
  <c r="AI706" i="4"/>
  <c r="BI705" i="4"/>
  <c r="BH705" i="4"/>
  <c r="BG705" i="4"/>
  <c r="AJ705" i="4"/>
  <c r="AI705" i="4"/>
  <c r="BI704" i="4"/>
  <c r="BH704" i="4"/>
  <c r="BG704" i="4"/>
  <c r="AJ704" i="4"/>
  <c r="AI704" i="4"/>
  <c r="BH703" i="4"/>
  <c r="BG703" i="4"/>
  <c r="BI703" i="4" s="1"/>
  <c r="AJ703" i="4"/>
  <c r="AI703" i="4"/>
  <c r="BH702" i="4"/>
  <c r="BG702" i="4"/>
  <c r="BI702" i="4" s="1"/>
  <c r="AJ702" i="4"/>
  <c r="AI702" i="4"/>
  <c r="BH701" i="4"/>
  <c r="BG701" i="4"/>
  <c r="BI701" i="4" s="1"/>
  <c r="AJ701" i="4"/>
  <c r="AI701" i="4"/>
  <c r="BI700" i="4"/>
  <c r="BH700" i="4"/>
  <c r="BG700" i="4"/>
  <c r="AJ700" i="4"/>
  <c r="AI700" i="4"/>
  <c r="BI699" i="4"/>
  <c r="BH699" i="4"/>
  <c r="BG699" i="4"/>
  <c r="AJ699" i="4"/>
  <c r="AI699" i="4"/>
  <c r="BH698" i="4"/>
  <c r="BG698" i="4"/>
  <c r="BI698" i="4" s="1"/>
  <c r="AJ698" i="4"/>
  <c r="AI698" i="4"/>
  <c r="BH697" i="4"/>
  <c r="BG697" i="4"/>
  <c r="BI697" i="4" s="1"/>
  <c r="AJ697" i="4"/>
  <c r="AI697" i="4"/>
  <c r="BI696" i="4"/>
  <c r="BH696" i="4"/>
  <c r="BG696" i="4"/>
  <c r="AJ696" i="4"/>
  <c r="AI696" i="4"/>
  <c r="BI695" i="4"/>
  <c r="BH695" i="4"/>
  <c r="BG695" i="4"/>
  <c r="AJ695" i="4"/>
  <c r="AI695" i="4"/>
  <c r="BH694" i="4"/>
  <c r="BG694" i="4"/>
  <c r="BI694" i="4" s="1"/>
  <c r="AJ694" i="4"/>
  <c r="AI694" i="4"/>
  <c r="BI693" i="4"/>
  <c r="BH693" i="4"/>
  <c r="BG693" i="4"/>
  <c r="AJ693" i="4"/>
  <c r="AI693" i="4"/>
  <c r="BI692" i="4"/>
  <c r="BH692" i="4"/>
  <c r="BG692" i="4"/>
  <c r="AJ692" i="4"/>
  <c r="AI692" i="4"/>
  <c r="BH691" i="4"/>
  <c r="BG691" i="4"/>
  <c r="BI691" i="4" s="1"/>
  <c r="AJ691" i="4"/>
  <c r="AI691" i="4"/>
  <c r="BH690" i="4"/>
  <c r="BG690" i="4"/>
  <c r="BI690" i="4" s="1"/>
  <c r="AJ690" i="4"/>
  <c r="AI690" i="4"/>
  <c r="BI689" i="4"/>
  <c r="BH689" i="4"/>
  <c r="BG689" i="4"/>
  <c r="AJ689" i="4"/>
  <c r="AI689" i="4"/>
  <c r="BI688" i="4"/>
  <c r="BH688" i="4"/>
  <c r="BG688" i="4"/>
  <c r="AJ688" i="4"/>
  <c r="AI688" i="4"/>
  <c r="BH687" i="4"/>
  <c r="BG687" i="4"/>
  <c r="BI687" i="4" s="1"/>
  <c r="AJ687" i="4"/>
  <c r="AI687" i="4"/>
  <c r="BH686" i="4"/>
  <c r="BG686" i="4"/>
  <c r="BI686" i="4" s="1"/>
  <c r="AJ686" i="4"/>
  <c r="AI686" i="4"/>
  <c r="BH685" i="4"/>
  <c r="BG685" i="4"/>
  <c r="BI685" i="4" s="1"/>
  <c r="AJ685" i="4"/>
  <c r="AI685" i="4"/>
  <c r="BI684" i="4"/>
  <c r="BH684" i="4"/>
  <c r="BG684" i="4"/>
  <c r="AJ684" i="4"/>
  <c r="AI684" i="4"/>
  <c r="BI683" i="4"/>
  <c r="BH683" i="4"/>
  <c r="BG683" i="4"/>
  <c r="AJ683" i="4"/>
  <c r="AI683" i="4"/>
  <c r="BH682" i="4"/>
  <c r="BG682" i="4"/>
  <c r="BI682" i="4" s="1"/>
  <c r="AJ682" i="4"/>
  <c r="AI682" i="4"/>
  <c r="BH681" i="4"/>
  <c r="BG681" i="4"/>
  <c r="BI681" i="4" s="1"/>
  <c r="AJ681" i="4"/>
  <c r="AI681" i="4"/>
  <c r="BI680" i="4"/>
  <c r="BH680" i="4"/>
  <c r="BG680" i="4"/>
  <c r="AJ680" i="4"/>
  <c r="AI680" i="4"/>
  <c r="BI679" i="4"/>
  <c r="BH679" i="4"/>
  <c r="BG679" i="4"/>
  <c r="AJ679" i="4"/>
  <c r="AI679" i="4"/>
  <c r="BH678" i="4"/>
  <c r="BG678" i="4"/>
  <c r="BI678" i="4" s="1"/>
  <c r="AJ678" i="4"/>
  <c r="AI678" i="4"/>
  <c r="BI677" i="4"/>
  <c r="BH677" i="4"/>
  <c r="BG677" i="4"/>
  <c r="AJ677" i="4"/>
  <c r="AI677" i="4"/>
  <c r="BI676" i="4"/>
  <c r="BH676" i="4"/>
  <c r="BG676" i="4"/>
  <c r="AJ676" i="4"/>
  <c r="AI676" i="4"/>
  <c r="BH675" i="4"/>
  <c r="BG675" i="4"/>
  <c r="BI675" i="4" s="1"/>
  <c r="AJ675" i="4"/>
  <c r="AI675" i="4"/>
  <c r="BH674" i="4"/>
  <c r="BG674" i="4"/>
  <c r="BI674" i="4" s="1"/>
  <c r="AJ674" i="4"/>
  <c r="AI674" i="4"/>
  <c r="BI673" i="4"/>
  <c r="BH673" i="4"/>
  <c r="BG673" i="4"/>
  <c r="AJ673" i="4"/>
  <c r="AI673" i="4"/>
  <c r="BI672" i="4"/>
  <c r="BH672" i="4"/>
  <c r="BG672" i="4"/>
  <c r="AJ672" i="4"/>
  <c r="AI672" i="4"/>
  <c r="BH671" i="4"/>
  <c r="BG671" i="4"/>
  <c r="BI671" i="4" s="1"/>
  <c r="AJ671" i="4"/>
  <c r="AI671" i="4"/>
  <c r="BH670" i="4"/>
  <c r="BG670" i="4"/>
  <c r="BI670" i="4" s="1"/>
  <c r="AJ670" i="4"/>
  <c r="AI670" i="4"/>
  <c r="BH669" i="4"/>
  <c r="BG669" i="4"/>
  <c r="BI669" i="4" s="1"/>
  <c r="AJ669" i="4"/>
  <c r="AI669" i="4"/>
  <c r="BI668" i="4"/>
  <c r="BH668" i="4"/>
  <c r="BG668" i="4"/>
  <c r="AJ668" i="4"/>
  <c r="AI668" i="4"/>
  <c r="BI667" i="4"/>
  <c r="BH667" i="4"/>
  <c r="BG667" i="4"/>
  <c r="AJ667" i="4"/>
  <c r="AI667" i="4"/>
  <c r="BH666" i="4"/>
  <c r="BG666" i="4"/>
  <c r="BI666" i="4" s="1"/>
  <c r="AJ666" i="4"/>
  <c r="AI666" i="4"/>
  <c r="BH665" i="4"/>
  <c r="BG665" i="4"/>
  <c r="BI665" i="4" s="1"/>
  <c r="AJ665" i="4"/>
  <c r="AI665" i="4"/>
  <c r="BI664" i="4"/>
  <c r="BH664" i="4"/>
  <c r="BG664" i="4"/>
  <c r="AJ664" i="4"/>
  <c r="AI664" i="4"/>
  <c r="BI663" i="4"/>
  <c r="BH663" i="4"/>
  <c r="BG663" i="4"/>
  <c r="AJ663" i="4"/>
  <c r="AI663" i="4"/>
  <c r="BH662" i="4"/>
  <c r="BG662" i="4"/>
  <c r="BI662" i="4" s="1"/>
  <c r="AJ662" i="4"/>
  <c r="AI662" i="4"/>
  <c r="BI661" i="4"/>
  <c r="BH661" i="4"/>
  <c r="BG661" i="4"/>
  <c r="AJ661" i="4"/>
  <c r="AI661" i="4"/>
  <c r="BI660" i="4"/>
  <c r="BH660" i="4"/>
  <c r="BG660" i="4"/>
  <c r="AJ660" i="4"/>
  <c r="AI660" i="4"/>
  <c r="BH659" i="4"/>
  <c r="BG659" i="4"/>
  <c r="BI659" i="4" s="1"/>
  <c r="AJ659" i="4"/>
  <c r="AI659" i="4"/>
  <c r="BH658" i="4"/>
  <c r="BG658" i="4"/>
  <c r="BI658" i="4" s="1"/>
  <c r="AJ658" i="4"/>
  <c r="AI658" i="4"/>
  <c r="BI657" i="4"/>
  <c r="BH657" i="4"/>
  <c r="BG657" i="4"/>
  <c r="AJ657" i="4"/>
  <c r="AI657" i="4"/>
  <c r="BI656" i="4"/>
  <c r="BH656" i="4"/>
  <c r="BG656" i="4"/>
  <c r="AJ656" i="4"/>
  <c r="AI656" i="4"/>
  <c r="BH655" i="4"/>
  <c r="BG655" i="4"/>
  <c r="BI655" i="4" s="1"/>
  <c r="AJ655" i="4"/>
  <c r="AI655" i="4"/>
  <c r="BH654" i="4"/>
  <c r="BG654" i="4"/>
  <c r="BI654" i="4" s="1"/>
  <c r="AJ654" i="4"/>
  <c r="AI654" i="4"/>
  <c r="BH653" i="4"/>
  <c r="BG653" i="4"/>
  <c r="BI653" i="4" s="1"/>
  <c r="AJ653" i="4"/>
  <c r="AI653" i="4"/>
  <c r="BI652" i="4"/>
  <c r="BH652" i="4"/>
  <c r="BG652" i="4"/>
  <c r="AJ652" i="4"/>
  <c r="AI652" i="4"/>
  <c r="BI651" i="4"/>
  <c r="BH651" i="4"/>
  <c r="BG651" i="4"/>
  <c r="AJ651" i="4"/>
  <c r="AI651" i="4"/>
  <c r="BH650" i="4"/>
  <c r="BG650" i="4"/>
  <c r="BI650" i="4" s="1"/>
  <c r="AJ650" i="4"/>
  <c r="AI650" i="4"/>
  <c r="BH649" i="4"/>
  <c r="BG649" i="4"/>
  <c r="BI649" i="4" s="1"/>
  <c r="AJ649" i="4"/>
  <c r="AI649" i="4"/>
  <c r="BI648" i="4"/>
  <c r="BH648" i="4"/>
  <c r="BG648" i="4"/>
  <c r="AJ648" i="4"/>
  <c r="AI648" i="4"/>
  <c r="BI647" i="4"/>
  <c r="BH647" i="4"/>
  <c r="BG647" i="4"/>
  <c r="AJ647" i="4"/>
  <c r="AI647" i="4"/>
  <c r="BH646" i="4"/>
  <c r="BG646" i="4"/>
  <c r="BI646" i="4" s="1"/>
  <c r="AJ646" i="4"/>
  <c r="AI646" i="4"/>
  <c r="BI645" i="4"/>
  <c r="BH645" i="4"/>
  <c r="BG645" i="4"/>
  <c r="AJ645" i="4"/>
  <c r="AI645" i="4"/>
  <c r="CR644" i="4"/>
  <c r="BH644" i="4"/>
  <c r="BG644" i="4"/>
  <c r="BI644" i="4" s="1"/>
  <c r="AJ644" i="4"/>
  <c r="AI644" i="4"/>
  <c r="BH643" i="4"/>
  <c r="BG643" i="4"/>
  <c r="BI643" i="4" s="1"/>
  <c r="AJ643" i="4"/>
  <c r="AI643" i="4"/>
  <c r="CR642" i="4"/>
  <c r="BI642" i="4"/>
  <c r="BH642" i="4"/>
  <c r="BG642" i="4"/>
  <c r="AJ642" i="4"/>
  <c r="AI642" i="4"/>
  <c r="BH641" i="4"/>
  <c r="BG641" i="4"/>
  <c r="BI641" i="4" s="1"/>
  <c r="AJ641" i="4"/>
  <c r="AI641" i="4"/>
  <c r="CR640" i="4"/>
  <c r="BI640" i="4"/>
  <c r="BH640" i="4"/>
  <c r="BG640" i="4"/>
  <c r="AJ640" i="4"/>
  <c r="AI640" i="4"/>
  <c r="BI639" i="4"/>
  <c r="BH639" i="4"/>
  <c r="BG639" i="4"/>
  <c r="AJ639" i="4"/>
  <c r="AI639" i="4"/>
  <c r="BH638" i="4"/>
  <c r="BG638" i="4"/>
  <c r="BI638" i="4" s="1"/>
  <c r="AJ638" i="4"/>
  <c r="AI638" i="4"/>
  <c r="BH637" i="4"/>
  <c r="BG637" i="4"/>
  <c r="BI637" i="4" s="1"/>
  <c r="AJ637" i="4"/>
  <c r="AI637" i="4"/>
  <c r="BH636" i="4"/>
  <c r="BG636" i="4"/>
  <c r="BI636" i="4" s="1"/>
  <c r="AJ636" i="4"/>
  <c r="AI636" i="4"/>
  <c r="BI635" i="4"/>
  <c r="BH635" i="4"/>
  <c r="BG635" i="4"/>
  <c r="AJ635" i="4"/>
  <c r="AI635" i="4"/>
  <c r="BI634" i="4"/>
  <c r="BH634" i="4"/>
  <c r="BG634" i="4"/>
  <c r="AJ634" i="4"/>
  <c r="AI634" i="4"/>
  <c r="BH633" i="4"/>
  <c r="BG633" i="4"/>
  <c r="BI633" i="4" s="1"/>
  <c r="AJ633" i="4"/>
  <c r="AI633" i="4"/>
  <c r="BH632" i="4"/>
  <c r="BG632" i="4"/>
  <c r="BI632" i="4" s="1"/>
  <c r="AJ632" i="4"/>
  <c r="AI632" i="4"/>
  <c r="BI631" i="4"/>
  <c r="BH631" i="4"/>
  <c r="BG631" i="4"/>
  <c r="AJ631" i="4"/>
  <c r="AI631" i="4"/>
  <c r="BI630" i="4"/>
  <c r="BH630" i="4"/>
  <c r="BG630" i="4"/>
  <c r="AJ630" i="4"/>
  <c r="AI630" i="4"/>
  <c r="BH629" i="4"/>
  <c r="BG629" i="4"/>
  <c r="BI629" i="4" s="1"/>
  <c r="AJ629" i="4"/>
  <c r="AI629" i="4"/>
  <c r="BI628" i="4"/>
  <c r="BH628" i="4"/>
  <c r="BG628" i="4"/>
  <c r="AJ628" i="4"/>
  <c r="AI628" i="4"/>
  <c r="BI627" i="4"/>
  <c r="BH627" i="4"/>
  <c r="BG627" i="4"/>
  <c r="AJ627" i="4"/>
  <c r="AI627" i="4"/>
  <c r="BH626" i="4"/>
  <c r="BG626" i="4"/>
  <c r="BI626" i="4" s="1"/>
  <c r="AJ626" i="4"/>
  <c r="AI626" i="4"/>
  <c r="BH625" i="4"/>
  <c r="BG625" i="4"/>
  <c r="BI625" i="4" s="1"/>
  <c r="AJ625" i="4"/>
  <c r="AI625" i="4"/>
  <c r="BI624" i="4"/>
  <c r="BH624" i="4"/>
  <c r="BG624" i="4"/>
  <c r="AJ624" i="4"/>
  <c r="AI624" i="4"/>
  <c r="BI623" i="4"/>
  <c r="BH623" i="4"/>
  <c r="BG623" i="4"/>
  <c r="AJ623" i="4"/>
  <c r="AI623" i="4"/>
  <c r="BH622" i="4"/>
  <c r="BG622" i="4"/>
  <c r="BI622" i="4" s="1"/>
  <c r="AJ622" i="4"/>
  <c r="AI622" i="4"/>
  <c r="BH621" i="4"/>
  <c r="BG621" i="4"/>
  <c r="BI621" i="4" s="1"/>
  <c r="AJ621" i="4"/>
  <c r="AI621" i="4"/>
  <c r="BH620" i="4"/>
  <c r="BG620" i="4"/>
  <c r="BI620" i="4" s="1"/>
  <c r="AJ620" i="4"/>
  <c r="AI620" i="4"/>
  <c r="BI619" i="4"/>
  <c r="BH619" i="4"/>
  <c r="BG619" i="4"/>
  <c r="AJ619" i="4"/>
  <c r="AI619" i="4"/>
  <c r="BI618" i="4"/>
  <c r="BH618" i="4"/>
  <c r="BG618" i="4"/>
  <c r="AJ618" i="4"/>
  <c r="AI618" i="4"/>
  <c r="BH617" i="4"/>
  <c r="BG617" i="4"/>
  <c r="BI617" i="4" s="1"/>
  <c r="AJ617" i="4"/>
  <c r="AI617" i="4"/>
  <c r="BH616" i="4"/>
  <c r="BG616" i="4"/>
  <c r="BI616" i="4" s="1"/>
  <c r="AJ616" i="4"/>
  <c r="AI616" i="4"/>
  <c r="BI615" i="4"/>
  <c r="BH615" i="4"/>
  <c r="BG615" i="4"/>
  <c r="AJ615" i="4"/>
  <c r="AI615" i="4"/>
  <c r="BI614" i="4"/>
  <c r="BH614" i="4"/>
  <c r="BG614" i="4"/>
  <c r="AJ614" i="4"/>
  <c r="AI614" i="4"/>
  <c r="BH613" i="4"/>
  <c r="BG613" i="4"/>
  <c r="BI613" i="4" s="1"/>
  <c r="AJ613" i="4"/>
  <c r="AI613" i="4"/>
  <c r="BI612" i="4"/>
  <c r="BH612" i="4"/>
  <c r="BG612" i="4"/>
  <c r="AJ612" i="4"/>
  <c r="AI612" i="4"/>
  <c r="BI611" i="4"/>
  <c r="BH611" i="4"/>
  <c r="BG611" i="4"/>
  <c r="AJ611" i="4"/>
  <c r="AI611" i="4"/>
  <c r="BH610" i="4"/>
  <c r="BG610" i="4"/>
  <c r="BI610" i="4" s="1"/>
  <c r="AJ610" i="4"/>
  <c r="AI610" i="4"/>
  <c r="BH609" i="4"/>
  <c r="BG609" i="4"/>
  <c r="BI609" i="4" s="1"/>
  <c r="AJ609" i="4"/>
  <c r="AI609" i="4"/>
  <c r="BI608" i="4"/>
  <c r="BH608" i="4"/>
  <c r="BG608" i="4"/>
  <c r="AJ608" i="4"/>
  <c r="AI608" i="4"/>
  <c r="BI607" i="4"/>
  <c r="BH607" i="4"/>
  <c r="BG607" i="4"/>
  <c r="AJ607" i="4"/>
  <c r="AI607" i="4"/>
  <c r="BH606" i="4"/>
  <c r="BG606" i="4"/>
  <c r="BI606" i="4" s="1"/>
  <c r="AJ606" i="4"/>
  <c r="AI606" i="4"/>
  <c r="BH605" i="4"/>
  <c r="BG605" i="4"/>
  <c r="BI605" i="4" s="1"/>
  <c r="AJ605" i="4"/>
  <c r="AI605" i="4"/>
  <c r="BH604" i="4"/>
  <c r="BG604" i="4"/>
  <c r="BI604" i="4" s="1"/>
  <c r="AJ604" i="4"/>
  <c r="AI604" i="4"/>
  <c r="BI603" i="4"/>
  <c r="BH603" i="4"/>
  <c r="BG603" i="4"/>
  <c r="AJ603" i="4"/>
  <c r="AI603" i="4"/>
  <c r="BI602" i="4"/>
  <c r="BH602" i="4"/>
  <c r="BG602" i="4"/>
  <c r="AJ602" i="4"/>
  <c r="AI602" i="4"/>
  <c r="BH601" i="4"/>
  <c r="BG601" i="4"/>
  <c r="BI601" i="4" s="1"/>
  <c r="AJ601" i="4"/>
  <c r="AI601" i="4"/>
  <c r="BH600" i="4"/>
  <c r="BG600" i="4"/>
  <c r="BI600" i="4" s="1"/>
  <c r="AJ600" i="4"/>
  <c r="AI600" i="4"/>
  <c r="BI599" i="4"/>
  <c r="BH599" i="4"/>
  <c r="BG599" i="4"/>
  <c r="AJ599" i="4"/>
  <c r="AI599" i="4"/>
  <c r="BI598" i="4"/>
  <c r="BH598" i="4"/>
  <c r="BG598" i="4"/>
  <c r="AJ598" i="4"/>
  <c r="AI598" i="4"/>
  <c r="BH597" i="4"/>
  <c r="BG597" i="4"/>
  <c r="BI597" i="4" s="1"/>
  <c r="AJ597" i="4"/>
  <c r="AI597" i="4"/>
  <c r="BI596" i="4"/>
  <c r="BH596" i="4"/>
  <c r="BG596" i="4"/>
  <c r="AJ596" i="4"/>
  <c r="AI596" i="4"/>
  <c r="BI595" i="4"/>
  <c r="BH595" i="4"/>
  <c r="BG595" i="4"/>
  <c r="AJ595" i="4"/>
  <c r="AI595" i="4"/>
  <c r="BH594" i="4"/>
  <c r="BG594" i="4"/>
  <c r="BI594" i="4" s="1"/>
  <c r="AJ594" i="4"/>
  <c r="AI594" i="4"/>
  <c r="BH593" i="4"/>
  <c r="BG593" i="4"/>
  <c r="BI593" i="4" s="1"/>
  <c r="AJ593" i="4"/>
  <c r="AI593" i="4"/>
  <c r="BI592" i="4"/>
  <c r="BH592" i="4"/>
  <c r="BG592" i="4"/>
  <c r="AJ592" i="4"/>
  <c r="AI592" i="4"/>
  <c r="BI591" i="4"/>
  <c r="BH591" i="4"/>
  <c r="BG591" i="4"/>
  <c r="AJ591" i="4"/>
  <c r="AI591" i="4"/>
  <c r="BH590" i="4"/>
  <c r="BG590" i="4"/>
  <c r="BI590" i="4" s="1"/>
  <c r="AJ590" i="4"/>
  <c r="AI590" i="4"/>
  <c r="BH589" i="4"/>
  <c r="BG589" i="4"/>
  <c r="BI589" i="4" s="1"/>
  <c r="AJ589" i="4"/>
  <c r="AI589" i="4"/>
  <c r="BH588" i="4"/>
  <c r="BG588" i="4"/>
  <c r="BI588" i="4" s="1"/>
  <c r="AJ588" i="4"/>
  <c r="AI588" i="4"/>
  <c r="BI587" i="4"/>
  <c r="BH587" i="4"/>
  <c r="BG587" i="4"/>
  <c r="AJ587" i="4"/>
  <c r="AI587" i="4"/>
  <c r="BI586" i="4"/>
  <c r="BH586" i="4"/>
  <c r="BG586" i="4"/>
  <c r="AJ586" i="4"/>
  <c r="AI586" i="4"/>
  <c r="BH585" i="4"/>
  <c r="BG585" i="4"/>
  <c r="BI585" i="4" s="1"/>
  <c r="AJ585" i="4"/>
  <c r="AI585" i="4"/>
  <c r="BH584" i="4"/>
  <c r="BG584" i="4"/>
  <c r="BI584" i="4" s="1"/>
  <c r="AJ584" i="4"/>
  <c r="AI584" i="4"/>
  <c r="BI583" i="4"/>
  <c r="BH583" i="4"/>
  <c r="BG583" i="4"/>
  <c r="AJ583" i="4"/>
  <c r="AI583" i="4"/>
  <c r="BI582" i="4"/>
  <c r="BH582" i="4"/>
  <c r="BG582" i="4"/>
  <c r="AJ582" i="4"/>
  <c r="AI582" i="4"/>
  <c r="BH581" i="4"/>
  <c r="BG581" i="4"/>
  <c r="BI581" i="4" s="1"/>
  <c r="AJ581" i="4"/>
  <c r="AI581" i="4"/>
  <c r="BI580" i="4"/>
  <c r="BH580" i="4"/>
  <c r="BG580" i="4"/>
  <c r="AJ580" i="4"/>
  <c r="AI580" i="4"/>
  <c r="BI579" i="4"/>
  <c r="BH579" i="4"/>
  <c r="BG579" i="4"/>
  <c r="AJ579" i="4"/>
  <c r="AI579" i="4"/>
  <c r="BH578" i="4"/>
  <c r="BG578" i="4"/>
  <c r="BI578" i="4" s="1"/>
  <c r="AJ578" i="4"/>
  <c r="AI578" i="4"/>
  <c r="BH577" i="4"/>
  <c r="BG577" i="4"/>
  <c r="BI577" i="4" s="1"/>
  <c r="AJ577" i="4"/>
  <c r="AI577" i="4"/>
  <c r="BI576" i="4"/>
  <c r="BH576" i="4"/>
  <c r="BG576" i="4"/>
  <c r="AJ576" i="4"/>
  <c r="AI576" i="4"/>
  <c r="BI575" i="4"/>
  <c r="BH575" i="4"/>
  <c r="BG575" i="4"/>
  <c r="AJ575" i="4"/>
  <c r="AI575" i="4"/>
  <c r="BH574" i="4"/>
  <c r="BG574" i="4"/>
  <c r="BI574" i="4" s="1"/>
  <c r="AJ574" i="4"/>
  <c r="AI574" i="4"/>
  <c r="BH573" i="4"/>
  <c r="BG573" i="4"/>
  <c r="BI573" i="4" s="1"/>
  <c r="AJ573" i="4"/>
  <c r="AI573" i="4"/>
  <c r="BH572" i="4"/>
  <c r="BG572" i="4"/>
  <c r="BI572" i="4" s="1"/>
  <c r="AJ572" i="4"/>
  <c r="AI572" i="4"/>
  <c r="BI571" i="4"/>
  <c r="BH571" i="4"/>
  <c r="BG571" i="4"/>
  <c r="AJ571" i="4"/>
  <c r="AI571" i="4"/>
  <c r="BI570" i="4"/>
  <c r="BH570" i="4"/>
  <c r="BG570" i="4"/>
  <c r="AJ570" i="4"/>
  <c r="AI570" i="4"/>
  <c r="BH569" i="4"/>
  <c r="BG569" i="4"/>
  <c r="BI569" i="4" s="1"/>
  <c r="AJ569" i="4"/>
  <c r="AI569" i="4"/>
  <c r="BH568" i="4"/>
  <c r="BG568" i="4"/>
  <c r="BI568" i="4" s="1"/>
  <c r="AJ568" i="4"/>
  <c r="AI568" i="4"/>
  <c r="BI567" i="4"/>
  <c r="BH567" i="4"/>
  <c r="BG567" i="4"/>
  <c r="AJ567" i="4"/>
  <c r="AI567" i="4"/>
  <c r="BI566" i="4"/>
  <c r="BH566" i="4"/>
  <c r="BG566" i="4"/>
  <c r="AJ566" i="4"/>
  <c r="AI566" i="4"/>
  <c r="BH565" i="4"/>
  <c r="BG565" i="4"/>
  <c r="BI565" i="4" s="1"/>
  <c r="AJ565" i="4"/>
  <c r="AI565" i="4"/>
  <c r="BI564" i="4"/>
  <c r="BH564" i="4"/>
  <c r="BG564" i="4"/>
  <c r="AJ564" i="4"/>
  <c r="AI564" i="4"/>
  <c r="BI563" i="4"/>
  <c r="BH563" i="4"/>
  <c r="BG563" i="4"/>
  <c r="AJ563" i="4"/>
  <c r="AI563" i="4"/>
  <c r="BH562" i="4"/>
  <c r="BG562" i="4"/>
  <c r="BI562" i="4" s="1"/>
  <c r="AJ562" i="4"/>
  <c r="AI562" i="4"/>
  <c r="BH561" i="4"/>
  <c r="BG561" i="4"/>
  <c r="BI561" i="4" s="1"/>
  <c r="AJ561" i="4"/>
  <c r="AI561" i="4"/>
  <c r="BI560" i="4"/>
  <c r="BH560" i="4"/>
  <c r="BG560" i="4"/>
  <c r="AJ560" i="4"/>
  <c r="AI560" i="4"/>
  <c r="BI559" i="4"/>
  <c r="BH559" i="4"/>
  <c r="BG559" i="4"/>
  <c r="AJ559" i="4"/>
  <c r="AI559" i="4"/>
  <c r="BI558" i="4"/>
  <c r="BH558" i="4"/>
  <c r="BG558" i="4"/>
  <c r="AJ558" i="4"/>
  <c r="AI558" i="4"/>
  <c r="BH557" i="4"/>
  <c r="BG557" i="4"/>
  <c r="BI557" i="4" s="1"/>
  <c r="AJ557" i="4"/>
  <c r="AI557" i="4"/>
  <c r="BH556" i="4"/>
  <c r="BG556" i="4"/>
  <c r="BI556" i="4" s="1"/>
  <c r="AJ556" i="4"/>
  <c r="AI556" i="4"/>
  <c r="BI555" i="4"/>
  <c r="BH555" i="4"/>
  <c r="BG555" i="4"/>
  <c r="AJ555" i="4"/>
  <c r="AI555" i="4"/>
  <c r="BI554" i="4"/>
  <c r="BH554" i="4"/>
  <c r="BG554" i="4"/>
  <c r="AJ554" i="4"/>
  <c r="AI554" i="4"/>
  <c r="BH553" i="4"/>
  <c r="BG553" i="4"/>
  <c r="BI553" i="4" s="1"/>
  <c r="AJ553" i="4"/>
  <c r="AI553" i="4"/>
  <c r="BH552" i="4"/>
  <c r="BG552" i="4"/>
  <c r="BI552" i="4" s="1"/>
  <c r="AJ552" i="4"/>
  <c r="AI552" i="4"/>
  <c r="BI551" i="4"/>
  <c r="BH551" i="4"/>
  <c r="BG551" i="4"/>
  <c r="AJ551" i="4"/>
  <c r="AI551" i="4"/>
  <c r="BI550" i="4"/>
  <c r="BH550" i="4"/>
  <c r="BG550" i="4"/>
  <c r="AJ550" i="4"/>
  <c r="AI550" i="4"/>
  <c r="BH549" i="4"/>
  <c r="BG549" i="4"/>
  <c r="BI549" i="4" s="1"/>
  <c r="AJ549" i="4"/>
  <c r="AI549" i="4"/>
  <c r="BI548" i="4"/>
  <c r="BH548" i="4"/>
  <c r="BG548" i="4"/>
  <c r="AJ548" i="4"/>
  <c r="AI548" i="4"/>
  <c r="BI547" i="4"/>
  <c r="BH547" i="4"/>
  <c r="BG547" i="4"/>
  <c r="AJ547" i="4"/>
  <c r="AI547" i="4"/>
  <c r="BH546" i="4"/>
  <c r="BG546" i="4"/>
  <c r="BI546" i="4" s="1"/>
  <c r="AJ546" i="4"/>
  <c r="AI546" i="4"/>
  <c r="BH545" i="4"/>
  <c r="BG545" i="4"/>
  <c r="BI545" i="4" s="1"/>
  <c r="AJ545" i="4"/>
  <c r="AI545" i="4"/>
  <c r="BI544" i="4"/>
  <c r="BH544" i="4"/>
  <c r="BG544" i="4"/>
  <c r="AJ544" i="4"/>
  <c r="AI544" i="4"/>
  <c r="BI543" i="4"/>
  <c r="BH543" i="4"/>
  <c r="BG543" i="4"/>
  <c r="AJ543" i="4"/>
  <c r="AI543" i="4"/>
  <c r="BH542" i="4"/>
  <c r="BG542" i="4"/>
  <c r="BI542" i="4" s="1"/>
  <c r="AJ542" i="4"/>
  <c r="AI542" i="4"/>
  <c r="BH541" i="4"/>
  <c r="BG541" i="4"/>
  <c r="BI541" i="4" s="1"/>
  <c r="AJ541" i="4"/>
  <c r="AI541" i="4"/>
  <c r="BH540" i="4"/>
  <c r="BG540" i="4"/>
  <c r="BI540" i="4" s="1"/>
  <c r="AJ540" i="4"/>
  <c r="AI540" i="4"/>
  <c r="BI539" i="4"/>
  <c r="BH539" i="4"/>
  <c r="BG539" i="4"/>
  <c r="AJ539" i="4"/>
  <c r="AI539" i="4"/>
  <c r="BI538" i="4"/>
  <c r="BH538" i="4"/>
  <c r="BG538" i="4"/>
  <c r="AJ538" i="4"/>
  <c r="AI538" i="4"/>
  <c r="BH537" i="4"/>
  <c r="BG537" i="4"/>
  <c r="BI537" i="4" s="1"/>
  <c r="AJ537" i="4"/>
  <c r="AI537" i="4"/>
  <c r="BH536" i="4"/>
  <c r="BG536" i="4"/>
  <c r="BI536" i="4" s="1"/>
  <c r="AJ536" i="4"/>
  <c r="AI536" i="4"/>
  <c r="BI535" i="4"/>
  <c r="BH535" i="4"/>
  <c r="BG535" i="4"/>
  <c r="AJ535" i="4"/>
  <c r="AI535" i="4"/>
  <c r="BI534" i="4"/>
  <c r="BH534" i="4"/>
  <c r="BG534" i="4"/>
  <c r="AJ534" i="4"/>
  <c r="AI534" i="4"/>
  <c r="BH533" i="4"/>
  <c r="BG533" i="4"/>
  <c r="BI533" i="4" s="1"/>
  <c r="AJ533" i="4"/>
  <c r="AI533" i="4"/>
  <c r="BI532" i="4"/>
  <c r="BH532" i="4"/>
  <c r="BG532" i="4"/>
  <c r="AJ532" i="4"/>
  <c r="AI532" i="4"/>
  <c r="BI531" i="4"/>
  <c r="BH531" i="4"/>
  <c r="BG531" i="4"/>
  <c r="AJ531" i="4"/>
  <c r="AI531" i="4"/>
  <c r="BH530" i="4"/>
  <c r="BG530" i="4"/>
  <c r="BI530" i="4" s="1"/>
  <c r="AJ530" i="4"/>
  <c r="AI530" i="4"/>
  <c r="BH529" i="4"/>
  <c r="BG529" i="4"/>
  <c r="BI529" i="4" s="1"/>
  <c r="AJ529" i="4"/>
  <c r="AI529" i="4"/>
  <c r="BI528" i="4"/>
  <c r="BH528" i="4"/>
  <c r="BG528" i="4"/>
  <c r="AJ528" i="4"/>
  <c r="AI528" i="4"/>
  <c r="BI527" i="4"/>
  <c r="BH527" i="4"/>
  <c r="BG527" i="4"/>
  <c r="AJ527" i="4"/>
  <c r="AI527" i="4"/>
  <c r="BH526" i="4"/>
  <c r="BG526" i="4"/>
  <c r="BI526" i="4" s="1"/>
  <c r="AJ526" i="4"/>
  <c r="AI526" i="4"/>
  <c r="BH525" i="4"/>
  <c r="BG525" i="4"/>
  <c r="BI525" i="4" s="1"/>
  <c r="AJ525" i="4"/>
  <c r="AI525" i="4"/>
  <c r="BH524" i="4"/>
  <c r="BG524" i="4"/>
  <c r="BI524" i="4" s="1"/>
  <c r="AJ524" i="4"/>
  <c r="AI524" i="4"/>
  <c r="BI523" i="4"/>
  <c r="BH523" i="4"/>
  <c r="BG523" i="4"/>
  <c r="AJ523" i="4"/>
  <c r="AI523" i="4"/>
  <c r="BI522" i="4"/>
  <c r="BH522" i="4"/>
  <c r="BG522" i="4"/>
  <c r="AJ522" i="4"/>
  <c r="AI522" i="4"/>
  <c r="BH521" i="4"/>
  <c r="BG521" i="4"/>
  <c r="BI521" i="4" s="1"/>
  <c r="AJ521" i="4"/>
  <c r="AI521" i="4"/>
  <c r="BH520" i="4"/>
  <c r="BG520" i="4"/>
  <c r="BI520" i="4" s="1"/>
  <c r="AJ520" i="4"/>
  <c r="AI520" i="4"/>
  <c r="BI519" i="4"/>
  <c r="BH519" i="4"/>
  <c r="BG519" i="4"/>
  <c r="AJ519" i="4"/>
  <c r="AI519" i="4"/>
  <c r="BI518" i="4"/>
  <c r="BH518" i="4"/>
  <c r="BG518" i="4"/>
  <c r="AJ518" i="4"/>
  <c r="AI518" i="4"/>
  <c r="BH517" i="4"/>
  <c r="BG517" i="4"/>
  <c r="BI517" i="4" s="1"/>
  <c r="AJ517" i="4"/>
  <c r="AI517" i="4"/>
  <c r="BI516" i="4"/>
  <c r="BH516" i="4"/>
  <c r="BG516" i="4"/>
  <c r="AJ516" i="4"/>
  <c r="AI516" i="4"/>
  <c r="BI515" i="4"/>
  <c r="BH515" i="4"/>
  <c r="BG515" i="4"/>
  <c r="AJ515" i="4"/>
  <c r="AI515" i="4"/>
  <c r="BH514" i="4"/>
  <c r="BG514" i="4"/>
  <c r="BI514" i="4" s="1"/>
  <c r="AJ514" i="4"/>
  <c r="AI514" i="4"/>
  <c r="BH513" i="4"/>
  <c r="BG513" i="4"/>
  <c r="BI513" i="4" s="1"/>
  <c r="AJ513" i="4"/>
  <c r="AI513" i="4"/>
  <c r="BI512" i="4"/>
  <c r="BH512" i="4"/>
  <c r="BG512" i="4"/>
  <c r="AJ512" i="4"/>
  <c r="AI512" i="4"/>
  <c r="BI511" i="4"/>
  <c r="BH511" i="4"/>
  <c r="BG511" i="4"/>
  <c r="AJ511" i="4"/>
  <c r="AI511" i="4"/>
  <c r="BH510" i="4"/>
  <c r="BG510" i="4"/>
  <c r="BI510" i="4" s="1"/>
  <c r="AJ510" i="4"/>
  <c r="AI510" i="4"/>
  <c r="BH509" i="4"/>
  <c r="BG509" i="4"/>
  <c r="BI509" i="4" s="1"/>
  <c r="AJ509" i="4"/>
  <c r="AI509" i="4"/>
  <c r="BH508" i="4"/>
  <c r="BG508" i="4"/>
  <c r="BI508" i="4" s="1"/>
  <c r="AJ508" i="4"/>
  <c r="AI508" i="4"/>
  <c r="BI507" i="4"/>
  <c r="BH507" i="4"/>
  <c r="BG507" i="4"/>
  <c r="AJ507" i="4"/>
  <c r="AI507" i="4"/>
  <c r="BI506" i="4"/>
  <c r="BH506" i="4"/>
  <c r="BG506" i="4"/>
  <c r="AJ506" i="4"/>
  <c r="AI506" i="4"/>
  <c r="BH505" i="4"/>
  <c r="BG505" i="4"/>
  <c r="BI505" i="4" s="1"/>
  <c r="AJ505" i="4"/>
  <c r="AI505" i="4"/>
  <c r="BH504" i="4"/>
  <c r="BG504" i="4"/>
  <c r="BI504" i="4" s="1"/>
  <c r="AJ504" i="4"/>
  <c r="AI504" i="4"/>
  <c r="BI503" i="4"/>
  <c r="BH503" i="4"/>
  <c r="BG503" i="4"/>
  <c r="AJ503" i="4"/>
  <c r="AI503" i="4"/>
  <c r="BI502" i="4"/>
  <c r="BH502" i="4"/>
  <c r="BG502" i="4"/>
  <c r="AJ502" i="4"/>
  <c r="AI502" i="4"/>
  <c r="BH501" i="4"/>
  <c r="BG501" i="4"/>
  <c r="BI501" i="4" s="1"/>
  <c r="AJ501" i="4"/>
  <c r="AI501" i="4"/>
  <c r="BI500" i="4"/>
  <c r="BH500" i="4"/>
  <c r="BG500" i="4"/>
  <c r="AJ500" i="4"/>
  <c r="AI500" i="4"/>
  <c r="BI499" i="4"/>
  <c r="BH499" i="4"/>
  <c r="BG499" i="4"/>
  <c r="AJ499" i="4"/>
  <c r="AI499" i="4"/>
  <c r="BH498" i="4"/>
  <c r="BG498" i="4"/>
  <c r="BI498" i="4" s="1"/>
  <c r="AJ498" i="4"/>
  <c r="AI498" i="4"/>
  <c r="BH497" i="4"/>
  <c r="BG497" i="4"/>
  <c r="BI497" i="4" s="1"/>
  <c r="AJ497" i="4"/>
  <c r="AI497" i="4"/>
  <c r="BI496" i="4"/>
  <c r="BH496" i="4"/>
  <c r="BG496" i="4"/>
  <c r="AJ496" i="4"/>
  <c r="AI496" i="4"/>
  <c r="BI495" i="4"/>
  <c r="BH495" i="4"/>
  <c r="BG495" i="4"/>
  <c r="AJ495" i="4"/>
  <c r="AI495" i="4"/>
  <c r="BH494" i="4"/>
  <c r="BG494" i="4"/>
  <c r="BI494" i="4" s="1"/>
  <c r="AJ494" i="4"/>
  <c r="AI494" i="4"/>
  <c r="BH493" i="4"/>
  <c r="BG493" i="4"/>
  <c r="BI493" i="4" s="1"/>
  <c r="AJ493" i="4"/>
  <c r="AI493" i="4"/>
  <c r="BH492" i="4"/>
  <c r="BG492" i="4"/>
  <c r="BI492" i="4" s="1"/>
  <c r="AJ492" i="4"/>
  <c r="AI492" i="4"/>
  <c r="BI491" i="4"/>
  <c r="BH491" i="4"/>
  <c r="BG491" i="4"/>
  <c r="AJ491" i="4"/>
  <c r="AI491" i="4"/>
  <c r="BI490" i="4"/>
  <c r="BH490" i="4"/>
  <c r="BG490" i="4"/>
  <c r="AJ490" i="4"/>
  <c r="AI490" i="4"/>
  <c r="BH489" i="4"/>
  <c r="BG489" i="4"/>
  <c r="BI489" i="4" s="1"/>
  <c r="AJ489" i="4"/>
  <c r="AI489" i="4"/>
  <c r="BH488" i="4"/>
  <c r="BG488" i="4"/>
  <c r="BI488" i="4" s="1"/>
  <c r="AJ488" i="4"/>
  <c r="AI488" i="4"/>
  <c r="BI487" i="4"/>
  <c r="BH487" i="4"/>
  <c r="BG487" i="4"/>
  <c r="AJ487" i="4"/>
  <c r="AI487" i="4"/>
  <c r="BI486" i="4"/>
  <c r="BH486" i="4"/>
  <c r="BG486" i="4"/>
  <c r="AJ486" i="4"/>
  <c r="AI486" i="4"/>
  <c r="BH485" i="4"/>
  <c r="BG485" i="4"/>
  <c r="BI485" i="4" s="1"/>
  <c r="AJ485" i="4"/>
  <c r="AI485" i="4"/>
  <c r="BI484" i="4"/>
  <c r="BH484" i="4"/>
  <c r="BG484" i="4"/>
  <c r="AJ484" i="4"/>
  <c r="AI484" i="4"/>
  <c r="BI483" i="4"/>
  <c r="BH483" i="4"/>
  <c r="BG483" i="4"/>
  <c r="AJ483" i="4"/>
  <c r="AI483" i="4"/>
  <c r="BH482" i="4"/>
  <c r="BG482" i="4"/>
  <c r="BI482" i="4" s="1"/>
  <c r="AJ482" i="4"/>
  <c r="AI482" i="4"/>
  <c r="BH481" i="4"/>
  <c r="BG481" i="4"/>
  <c r="BI481" i="4" s="1"/>
  <c r="AJ481" i="4"/>
  <c r="AI481" i="4"/>
  <c r="BI480" i="4"/>
  <c r="BH480" i="4"/>
  <c r="BG480" i="4"/>
  <c r="AJ480" i="4"/>
  <c r="AI480" i="4"/>
  <c r="BI479" i="4"/>
  <c r="BH479" i="4"/>
  <c r="BG479" i="4"/>
  <c r="AJ479" i="4"/>
  <c r="AI479" i="4"/>
  <c r="CR478" i="4"/>
  <c r="BH478" i="4"/>
  <c r="BG478" i="4"/>
  <c r="BI478" i="4" s="1"/>
  <c r="AJ478" i="4"/>
  <c r="AI478" i="4"/>
  <c r="BH477" i="4"/>
  <c r="BG477" i="4"/>
  <c r="BI477" i="4" s="1"/>
  <c r="AJ477" i="4"/>
  <c r="AI477" i="4"/>
  <c r="BI476" i="4"/>
  <c r="BH476" i="4"/>
  <c r="BG476" i="4"/>
  <c r="AJ476" i="4"/>
  <c r="AI476" i="4"/>
  <c r="CR475" i="4"/>
  <c r="BH475" i="4"/>
  <c r="BG475" i="4"/>
  <c r="BI475" i="4" s="1"/>
  <c r="AJ475" i="4"/>
  <c r="AI475" i="4"/>
  <c r="CR474" i="4"/>
  <c r="BI474" i="4"/>
  <c r="BH474" i="4"/>
  <c r="BG474" i="4"/>
  <c r="AJ474" i="4"/>
  <c r="AI474" i="4"/>
  <c r="BI473" i="4"/>
  <c r="BH473" i="4"/>
  <c r="BG473" i="4"/>
  <c r="AJ473" i="4"/>
  <c r="AI473" i="4"/>
  <c r="BH472" i="4"/>
  <c r="BG472" i="4"/>
  <c r="BI472" i="4" s="1"/>
  <c r="AJ472" i="4"/>
  <c r="AI472" i="4"/>
  <c r="BI471" i="4"/>
  <c r="BH471" i="4"/>
  <c r="BG471" i="4"/>
  <c r="AJ471" i="4"/>
  <c r="AI471" i="4"/>
  <c r="BI470" i="4"/>
  <c r="BH470" i="4"/>
  <c r="BG470" i="4"/>
  <c r="AJ470" i="4"/>
  <c r="AI470" i="4"/>
  <c r="BH469" i="4"/>
  <c r="BG469" i="4"/>
  <c r="BI469" i="4" s="1"/>
  <c r="AJ469" i="4"/>
  <c r="AI469" i="4"/>
  <c r="BH468" i="4"/>
  <c r="BG468" i="4"/>
  <c r="BI468" i="4" s="1"/>
  <c r="AJ468" i="4"/>
  <c r="AI468" i="4"/>
  <c r="BI467" i="4"/>
  <c r="BH467" i="4"/>
  <c r="BG467" i="4"/>
  <c r="AJ467" i="4"/>
  <c r="AI467" i="4"/>
  <c r="BI466" i="4"/>
  <c r="BH466" i="4"/>
  <c r="BG466" i="4"/>
  <c r="AJ466" i="4"/>
  <c r="AI466" i="4"/>
  <c r="BI465" i="4"/>
  <c r="BH465" i="4"/>
  <c r="BG465" i="4"/>
  <c r="AJ465" i="4"/>
  <c r="AI465" i="4"/>
  <c r="BH464" i="4"/>
  <c r="BG464" i="4"/>
  <c r="BI464" i="4" s="1"/>
  <c r="AJ464" i="4"/>
  <c r="AI464" i="4"/>
  <c r="BH463" i="4"/>
  <c r="BG463" i="4"/>
  <c r="BI463" i="4" s="1"/>
  <c r="AJ463" i="4"/>
  <c r="AI463" i="4"/>
  <c r="BI462" i="4"/>
  <c r="BH462" i="4"/>
  <c r="BG462" i="4"/>
  <c r="AJ462" i="4"/>
  <c r="AI462" i="4"/>
  <c r="BI461" i="4"/>
  <c r="BH461" i="4"/>
  <c r="BG461" i="4"/>
  <c r="AJ461" i="4"/>
  <c r="AI461" i="4"/>
  <c r="BH460" i="4"/>
  <c r="BG460" i="4"/>
  <c r="BI460" i="4" s="1"/>
  <c r="AJ460" i="4"/>
  <c r="AI460" i="4"/>
  <c r="BH459" i="4"/>
  <c r="BG459" i="4"/>
  <c r="BI459" i="4" s="1"/>
  <c r="AJ459" i="4"/>
  <c r="AI459" i="4"/>
  <c r="BI458" i="4"/>
  <c r="BH458" i="4"/>
  <c r="BG458" i="4"/>
  <c r="AJ458" i="4"/>
  <c r="AI458" i="4"/>
  <c r="BI457" i="4"/>
  <c r="BH457" i="4"/>
  <c r="BG457" i="4"/>
  <c r="AJ457" i="4"/>
  <c r="AI457" i="4"/>
  <c r="BH456" i="4"/>
  <c r="BG456" i="4"/>
  <c r="BI456" i="4" s="1"/>
  <c r="AJ456" i="4"/>
  <c r="AI456" i="4"/>
  <c r="BI455" i="4"/>
  <c r="BH455" i="4"/>
  <c r="BG455" i="4"/>
  <c r="AJ455" i="4"/>
  <c r="AI455" i="4"/>
  <c r="BI454" i="4"/>
  <c r="BH454" i="4"/>
  <c r="BG454" i="4"/>
  <c r="AJ454" i="4"/>
  <c r="AI454" i="4"/>
  <c r="BH453" i="4"/>
  <c r="BG453" i="4"/>
  <c r="BI453" i="4" s="1"/>
  <c r="AJ453" i="4"/>
  <c r="AI453" i="4"/>
  <c r="BH452" i="4"/>
  <c r="BG452" i="4"/>
  <c r="BI452" i="4" s="1"/>
  <c r="AJ452" i="4"/>
  <c r="AI452" i="4"/>
  <c r="BI451" i="4"/>
  <c r="BH451" i="4"/>
  <c r="BG451" i="4"/>
  <c r="AJ451" i="4"/>
  <c r="AI451" i="4"/>
  <c r="BI450" i="4"/>
  <c r="BH450" i="4"/>
  <c r="BG450" i="4"/>
  <c r="AJ450" i="4"/>
  <c r="AI450" i="4"/>
  <c r="BH449" i="4"/>
  <c r="BG449" i="4"/>
  <c r="BI449" i="4" s="1"/>
  <c r="AJ449" i="4"/>
  <c r="AI449" i="4"/>
  <c r="BH448" i="4"/>
  <c r="BG448" i="4"/>
  <c r="BI448" i="4" s="1"/>
  <c r="AJ448" i="4"/>
  <c r="AI448" i="4"/>
  <c r="BH447" i="4"/>
  <c r="BG447" i="4"/>
  <c r="BI447" i="4" s="1"/>
  <c r="AJ447" i="4"/>
  <c r="AI447" i="4"/>
  <c r="BI446" i="4"/>
  <c r="BH446" i="4"/>
  <c r="BG446" i="4"/>
  <c r="AJ446" i="4"/>
  <c r="AI446" i="4"/>
  <c r="BI445" i="4"/>
  <c r="BH445" i="4"/>
  <c r="BG445" i="4"/>
  <c r="AJ445" i="4"/>
  <c r="AI445" i="4"/>
  <c r="BH444" i="4"/>
  <c r="BG444" i="4"/>
  <c r="BI444" i="4" s="1"/>
  <c r="AJ444" i="4"/>
  <c r="AI444" i="4"/>
  <c r="BH443" i="4"/>
  <c r="BG443" i="4"/>
  <c r="BI443" i="4" s="1"/>
  <c r="AJ443" i="4"/>
  <c r="AI443" i="4"/>
  <c r="BI442" i="4"/>
  <c r="BH442" i="4"/>
  <c r="BG442" i="4"/>
  <c r="AJ442" i="4"/>
  <c r="AI442" i="4"/>
  <c r="BI441" i="4"/>
  <c r="BH441" i="4"/>
  <c r="BG441" i="4"/>
  <c r="AJ441" i="4"/>
  <c r="AI441" i="4"/>
  <c r="BH440" i="4"/>
  <c r="BG440" i="4"/>
  <c r="BI440" i="4" s="1"/>
  <c r="AJ440" i="4"/>
  <c r="AI440" i="4"/>
  <c r="BI439" i="4"/>
  <c r="BH439" i="4"/>
  <c r="BG439" i="4"/>
  <c r="AJ439" i="4"/>
  <c r="AI439" i="4"/>
  <c r="BI438" i="4"/>
  <c r="BH438" i="4"/>
  <c r="BG438" i="4"/>
  <c r="AJ438" i="4"/>
  <c r="AI438" i="4"/>
  <c r="BH437" i="4"/>
  <c r="BG437" i="4"/>
  <c r="BI437" i="4" s="1"/>
  <c r="AJ437" i="4"/>
  <c r="AI437" i="4"/>
  <c r="BH436" i="4"/>
  <c r="BG436" i="4"/>
  <c r="BI436" i="4" s="1"/>
  <c r="AJ436" i="4"/>
  <c r="AI436" i="4"/>
  <c r="BI435" i="4"/>
  <c r="BH435" i="4"/>
  <c r="BG435" i="4"/>
  <c r="AJ435" i="4"/>
  <c r="AI435" i="4"/>
  <c r="BI434" i="4"/>
  <c r="BH434" i="4"/>
  <c r="BG434" i="4"/>
  <c r="AJ434" i="4"/>
  <c r="AI434" i="4"/>
  <c r="BH433" i="4"/>
  <c r="BG433" i="4"/>
  <c r="BI433" i="4" s="1"/>
  <c r="AJ433" i="4"/>
  <c r="AI433" i="4"/>
  <c r="BH432" i="4"/>
  <c r="BG432" i="4"/>
  <c r="BI432" i="4" s="1"/>
  <c r="AJ432" i="4"/>
  <c r="AI432" i="4"/>
  <c r="BH431" i="4"/>
  <c r="BG431" i="4"/>
  <c r="BI431" i="4" s="1"/>
  <c r="AJ431" i="4"/>
  <c r="AI431" i="4"/>
  <c r="BI430" i="4"/>
  <c r="BH430" i="4"/>
  <c r="BG430" i="4"/>
  <c r="AJ430" i="4"/>
  <c r="AI430" i="4"/>
  <c r="BI429" i="4"/>
  <c r="BH429" i="4"/>
  <c r="BG429" i="4"/>
  <c r="AJ429" i="4"/>
  <c r="AI429" i="4"/>
  <c r="BH428" i="4"/>
  <c r="BG428" i="4"/>
  <c r="BI428" i="4" s="1"/>
  <c r="AJ428" i="4"/>
  <c r="AI428" i="4"/>
  <c r="BH427" i="4"/>
  <c r="BG427" i="4"/>
  <c r="BI427" i="4" s="1"/>
  <c r="AJ427" i="4"/>
  <c r="AI427" i="4"/>
  <c r="BI426" i="4"/>
  <c r="BH426" i="4"/>
  <c r="BG426" i="4"/>
  <c r="AJ426" i="4"/>
  <c r="AI426" i="4"/>
  <c r="BI425" i="4"/>
  <c r="BH425" i="4"/>
  <c r="BG425" i="4"/>
  <c r="AJ425" i="4"/>
  <c r="AI425" i="4"/>
  <c r="BH424" i="4"/>
  <c r="BG424" i="4"/>
  <c r="BI424" i="4" s="1"/>
  <c r="AJ424" i="4"/>
  <c r="AI424" i="4"/>
  <c r="BI423" i="4"/>
  <c r="BH423" i="4"/>
  <c r="BG423" i="4"/>
  <c r="AJ423" i="4"/>
  <c r="AI423" i="4"/>
  <c r="BI422" i="4"/>
  <c r="BH422" i="4"/>
  <c r="BG422" i="4"/>
  <c r="AJ422" i="4"/>
  <c r="AI422" i="4"/>
  <c r="BI421" i="4"/>
  <c r="BH421" i="4"/>
  <c r="BG421" i="4"/>
  <c r="AJ421" i="4"/>
  <c r="AI421" i="4"/>
  <c r="BH420" i="4"/>
  <c r="BG420" i="4"/>
  <c r="BI420" i="4" s="1"/>
  <c r="AJ420" i="4"/>
  <c r="AI420" i="4"/>
  <c r="BI419" i="4"/>
  <c r="BH419" i="4"/>
  <c r="BG419" i="4"/>
  <c r="AJ419" i="4"/>
  <c r="AI419" i="4"/>
  <c r="BI418" i="4"/>
  <c r="BH418" i="4"/>
  <c r="BG418" i="4"/>
  <c r="AJ418" i="4"/>
  <c r="AI418" i="4"/>
  <c r="BI417" i="4"/>
  <c r="BH417" i="4"/>
  <c r="BG417" i="4"/>
  <c r="AJ417" i="4"/>
  <c r="AI417" i="4"/>
  <c r="BI416" i="4"/>
  <c r="BH416" i="4"/>
  <c r="BG416" i="4"/>
  <c r="AJ416" i="4"/>
  <c r="AI416" i="4"/>
  <c r="BI415" i="4"/>
  <c r="BH415" i="4"/>
  <c r="BG415" i="4"/>
  <c r="AJ415" i="4"/>
  <c r="AI415" i="4"/>
  <c r="BI414" i="4"/>
  <c r="BH414" i="4"/>
  <c r="BG414" i="4"/>
  <c r="AJ414" i="4"/>
  <c r="AI414" i="4"/>
  <c r="BH413" i="4"/>
  <c r="BG413" i="4"/>
  <c r="BI413" i="4" s="1"/>
  <c r="AJ413" i="4"/>
  <c r="AI413" i="4"/>
  <c r="BH412" i="4"/>
  <c r="BG412" i="4"/>
  <c r="BI412" i="4" s="1"/>
  <c r="AJ412" i="4"/>
  <c r="AI412" i="4"/>
  <c r="BH411" i="4"/>
  <c r="BG411" i="4"/>
  <c r="BI411" i="4" s="1"/>
  <c r="AJ411" i="4"/>
  <c r="AI411" i="4"/>
  <c r="BI410" i="4"/>
  <c r="BH410" i="4"/>
  <c r="BG410" i="4"/>
  <c r="AJ410" i="4"/>
  <c r="AI410" i="4"/>
  <c r="BI409" i="4"/>
  <c r="BH409" i="4"/>
  <c r="BG409" i="4"/>
  <c r="AJ409" i="4"/>
  <c r="AI409" i="4"/>
  <c r="BI408" i="4"/>
  <c r="BH408" i="4"/>
  <c r="BG408" i="4"/>
  <c r="AJ408" i="4"/>
  <c r="AI408" i="4"/>
  <c r="BH407" i="4"/>
  <c r="BG407" i="4"/>
  <c r="BI407" i="4" s="1"/>
  <c r="AJ407" i="4"/>
  <c r="AI407" i="4"/>
  <c r="BI406" i="4"/>
  <c r="BH406" i="4"/>
  <c r="BG406" i="4"/>
  <c r="AJ406" i="4"/>
  <c r="AI406" i="4"/>
  <c r="BI405" i="4"/>
  <c r="BH405" i="4"/>
  <c r="BG405" i="4"/>
  <c r="AJ405" i="4"/>
  <c r="AI405" i="4"/>
  <c r="BH404" i="4"/>
  <c r="BG404" i="4"/>
  <c r="BI404" i="4" s="1"/>
  <c r="AJ404" i="4"/>
  <c r="AI404" i="4"/>
  <c r="BH403" i="4"/>
  <c r="BG403" i="4"/>
  <c r="BI403" i="4" s="1"/>
  <c r="AJ403" i="4"/>
  <c r="AI403" i="4"/>
  <c r="BI402" i="4"/>
  <c r="BH402" i="4"/>
  <c r="BG402" i="4"/>
  <c r="AJ402" i="4"/>
  <c r="AI402" i="4"/>
  <c r="BI401" i="4"/>
  <c r="BH401" i="4"/>
  <c r="BG401" i="4"/>
  <c r="AJ401" i="4"/>
  <c r="AI401" i="4"/>
  <c r="BH400" i="4"/>
  <c r="BG400" i="4"/>
  <c r="BI400" i="4" s="1"/>
  <c r="AJ400" i="4"/>
  <c r="AI400" i="4"/>
  <c r="BI399" i="4"/>
  <c r="BH399" i="4"/>
  <c r="BG399" i="4"/>
  <c r="AJ399" i="4"/>
  <c r="AI399" i="4"/>
  <c r="BI398" i="4"/>
  <c r="BH398" i="4"/>
  <c r="BG398" i="4"/>
  <c r="AJ398" i="4"/>
  <c r="AI398" i="4"/>
  <c r="BH397" i="4"/>
  <c r="BG397" i="4"/>
  <c r="BI397" i="4" s="1"/>
  <c r="AJ397" i="4"/>
  <c r="AI397" i="4"/>
  <c r="BH396" i="4"/>
  <c r="BG396" i="4"/>
  <c r="BI396" i="4" s="1"/>
  <c r="AJ396" i="4"/>
  <c r="AI396" i="4"/>
  <c r="BI395" i="4"/>
  <c r="BH395" i="4"/>
  <c r="BG395" i="4"/>
  <c r="AJ395" i="4"/>
  <c r="AI395" i="4"/>
  <c r="BI394" i="4"/>
  <c r="BH394" i="4"/>
  <c r="BG394" i="4"/>
  <c r="AJ394" i="4"/>
  <c r="AI394" i="4"/>
  <c r="BH393" i="4"/>
  <c r="BG393" i="4"/>
  <c r="BI393" i="4" s="1"/>
  <c r="AJ393" i="4"/>
  <c r="AI393" i="4"/>
  <c r="BH392" i="4"/>
  <c r="BG392" i="4"/>
  <c r="BI392" i="4" s="1"/>
  <c r="AJ392" i="4"/>
  <c r="AI392" i="4"/>
  <c r="BH391" i="4"/>
  <c r="BG391" i="4"/>
  <c r="BI391" i="4" s="1"/>
  <c r="AJ391" i="4"/>
  <c r="AI391" i="4"/>
  <c r="BI390" i="4"/>
  <c r="BH390" i="4"/>
  <c r="BG390" i="4"/>
  <c r="AJ390" i="4"/>
  <c r="AI390" i="4"/>
  <c r="BI389" i="4"/>
  <c r="BH389" i="4"/>
  <c r="BG389" i="4"/>
  <c r="AJ389" i="4"/>
  <c r="AI389" i="4"/>
  <c r="BH388" i="4"/>
  <c r="BG388" i="4"/>
  <c r="BI388" i="4" s="1"/>
  <c r="AJ388" i="4"/>
  <c r="AI388" i="4"/>
  <c r="BH387" i="4"/>
  <c r="BG387" i="4"/>
  <c r="BI387" i="4" s="1"/>
  <c r="AJ387" i="4"/>
  <c r="AI387" i="4"/>
  <c r="BI386" i="4"/>
  <c r="BH386" i="4"/>
  <c r="BG386" i="4"/>
  <c r="AJ386" i="4"/>
  <c r="AI386" i="4"/>
  <c r="BI385" i="4"/>
  <c r="BH385" i="4"/>
  <c r="BG385" i="4"/>
  <c r="AJ385" i="4"/>
  <c r="AI385" i="4"/>
  <c r="BH384" i="4"/>
  <c r="BG384" i="4"/>
  <c r="BI384" i="4" s="1"/>
  <c r="AJ384" i="4"/>
  <c r="AI384" i="4"/>
  <c r="BI383" i="4"/>
  <c r="BH383" i="4"/>
  <c r="BG383" i="4"/>
  <c r="AJ383" i="4"/>
  <c r="AI383" i="4"/>
  <c r="BI382" i="4"/>
  <c r="BH382" i="4"/>
  <c r="BG382" i="4"/>
  <c r="AJ382" i="4"/>
  <c r="AI382" i="4"/>
  <c r="BH381" i="4"/>
  <c r="BG381" i="4"/>
  <c r="BI381" i="4" s="1"/>
  <c r="AJ381" i="4"/>
  <c r="AI381" i="4"/>
  <c r="BH380" i="4"/>
  <c r="BG380" i="4"/>
  <c r="BI380" i="4" s="1"/>
  <c r="AJ380" i="4"/>
  <c r="AI380" i="4"/>
  <c r="BI379" i="4"/>
  <c r="BH379" i="4"/>
  <c r="BG379" i="4"/>
  <c r="AJ379" i="4"/>
  <c r="AI379" i="4"/>
  <c r="BI378" i="4"/>
  <c r="BH378" i="4"/>
  <c r="BG378" i="4"/>
  <c r="AJ378" i="4"/>
  <c r="AI378" i="4"/>
  <c r="BH377" i="4"/>
  <c r="BG377" i="4"/>
  <c r="BI377" i="4" s="1"/>
  <c r="AJ377" i="4"/>
  <c r="AI377" i="4"/>
  <c r="BI376" i="4"/>
  <c r="BH376" i="4"/>
  <c r="BG376" i="4"/>
  <c r="AJ376" i="4"/>
  <c r="AI376" i="4"/>
  <c r="BI375" i="4"/>
  <c r="BH375" i="4"/>
  <c r="BG375" i="4"/>
  <c r="AJ375" i="4"/>
  <c r="AI375" i="4"/>
  <c r="BI374" i="4"/>
  <c r="BH374" i="4"/>
  <c r="BG374" i="4"/>
  <c r="AJ374" i="4"/>
  <c r="AI374" i="4"/>
  <c r="BH373" i="4"/>
  <c r="BG373" i="4"/>
  <c r="BI373" i="4" s="1"/>
  <c r="AJ373" i="4"/>
  <c r="AI373" i="4"/>
  <c r="BH372" i="4"/>
  <c r="BG372" i="4"/>
  <c r="BI372" i="4" s="1"/>
  <c r="AJ372" i="4"/>
  <c r="AI372" i="4"/>
  <c r="BH371" i="4"/>
  <c r="BG371" i="4"/>
  <c r="BI371" i="4" s="1"/>
  <c r="AJ371" i="4"/>
  <c r="AI371" i="4"/>
  <c r="BI370" i="4"/>
  <c r="BH370" i="4"/>
  <c r="BG370" i="4"/>
  <c r="AJ370" i="4"/>
  <c r="AI370" i="4"/>
  <c r="BI369" i="4"/>
  <c r="BH369" i="4"/>
  <c r="BG369" i="4"/>
  <c r="AJ369" i="4"/>
  <c r="AI369" i="4"/>
  <c r="BH368" i="4"/>
  <c r="BG368" i="4"/>
  <c r="BI368" i="4" s="1"/>
  <c r="AJ368" i="4"/>
  <c r="AI368" i="4"/>
  <c r="BH367" i="4"/>
  <c r="BG367" i="4"/>
  <c r="BI367" i="4" s="1"/>
  <c r="AJ367" i="4"/>
  <c r="AI367" i="4"/>
  <c r="BI366" i="4"/>
  <c r="BH366" i="4"/>
  <c r="BG366" i="4"/>
  <c r="AJ366" i="4"/>
  <c r="AI366" i="4"/>
  <c r="BI365" i="4"/>
  <c r="BH365" i="4"/>
  <c r="BG365" i="4"/>
  <c r="AJ365" i="4"/>
  <c r="AI365" i="4"/>
  <c r="BH364" i="4"/>
  <c r="BG364" i="4"/>
  <c r="BI364" i="4" s="1"/>
  <c r="AJ364" i="4"/>
  <c r="AI364" i="4"/>
  <c r="BI363" i="4"/>
  <c r="BH363" i="4"/>
  <c r="BG363" i="4"/>
  <c r="AJ363" i="4"/>
  <c r="AI363" i="4"/>
  <c r="BI362" i="4"/>
  <c r="BH362" i="4"/>
  <c r="BG362" i="4"/>
  <c r="AJ362" i="4"/>
  <c r="AI362" i="4"/>
  <c r="BH361" i="4"/>
  <c r="BG361" i="4"/>
  <c r="BI361" i="4" s="1"/>
  <c r="AJ361" i="4"/>
  <c r="AI361" i="4"/>
  <c r="BH360" i="4"/>
  <c r="BG360" i="4"/>
  <c r="BI360" i="4" s="1"/>
  <c r="AJ360" i="4"/>
  <c r="AI360" i="4"/>
  <c r="BI359" i="4"/>
  <c r="BH359" i="4"/>
  <c r="BG359" i="4"/>
  <c r="AJ359" i="4"/>
  <c r="AI359" i="4"/>
  <c r="BI358" i="4"/>
  <c r="BH358" i="4"/>
  <c r="BG358" i="4"/>
  <c r="AJ358" i="4"/>
  <c r="AI358" i="4"/>
  <c r="BH357" i="4"/>
  <c r="BG357" i="4"/>
  <c r="BI357" i="4" s="1"/>
  <c r="AJ357" i="4"/>
  <c r="AI357" i="4"/>
  <c r="BH356" i="4"/>
  <c r="BG356" i="4"/>
  <c r="BI356" i="4" s="1"/>
  <c r="AJ356" i="4"/>
  <c r="AI356" i="4"/>
  <c r="BH355" i="4"/>
  <c r="BG355" i="4"/>
  <c r="BI355" i="4" s="1"/>
  <c r="AJ355" i="4"/>
  <c r="AI355" i="4"/>
  <c r="BI354" i="4"/>
  <c r="BH354" i="4"/>
  <c r="BG354" i="4"/>
  <c r="AJ354" i="4"/>
  <c r="AI354" i="4"/>
  <c r="BI353" i="4"/>
  <c r="BH353" i="4"/>
  <c r="BG353" i="4"/>
  <c r="AJ353" i="4"/>
  <c r="AI353" i="4"/>
  <c r="BI352" i="4"/>
  <c r="BH352" i="4"/>
  <c r="BG352" i="4"/>
  <c r="AJ352" i="4"/>
  <c r="AI352" i="4"/>
  <c r="BH351" i="4"/>
  <c r="BG351" i="4"/>
  <c r="BI351" i="4" s="1"/>
  <c r="AJ351" i="4"/>
  <c r="AI351" i="4"/>
  <c r="BI350" i="4"/>
  <c r="BH350" i="4"/>
  <c r="BG350" i="4"/>
  <c r="AJ350" i="4"/>
  <c r="AI350" i="4"/>
  <c r="BI349" i="4"/>
  <c r="BH349" i="4"/>
  <c r="BG349" i="4"/>
  <c r="AJ349" i="4"/>
  <c r="AI349" i="4"/>
  <c r="BH348" i="4"/>
  <c r="BG348" i="4"/>
  <c r="BI348" i="4" s="1"/>
  <c r="AJ348" i="4"/>
  <c r="AI348" i="4"/>
  <c r="BH347" i="4"/>
  <c r="BG347" i="4"/>
  <c r="BI347" i="4" s="1"/>
  <c r="AJ347" i="4"/>
  <c r="AI347" i="4"/>
  <c r="BI346" i="4"/>
  <c r="BH346" i="4"/>
  <c r="BG346" i="4"/>
  <c r="AJ346" i="4"/>
  <c r="AI346" i="4"/>
  <c r="BI345" i="4"/>
  <c r="BH345" i="4"/>
  <c r="BG345" i="4"/>
  <c r="AJ345" i="4"/>
  <c r="AI345" i="4"/>
  <c r="BH344" i="4"/>
  <c r="BG344" i="4"/>
  <c r="BI344" i="4" s="1"/>
  <c r="AJ344" i="4"/>
  <c r="AI344" i="4"/>
  <c r="BI343" i="4"/>
  <c r="BH343" i="4"/>
  <c r="BG343" i="4"/>
  <c r="AJ343" i="4"/>
  <c r="AI343" i="4"/>
  <c r="BI342" i="4"/>
  <c r="BH342" i="4"/>
  <c r="BG342" i="4"/>
  <c r="AJ342" i="4"/>
  <c r="AI342" i="4"/>
  <c r="BH341" i="4"/>
  <c r="BG341" i="4"/>
  <c r="BI341" i="4" s="1"/>
  <c r="AJ341" i="4"/>
  <c r="AI341" i="4"/>
  <c r="BH340" i="4"/>
  <c r="BG340" i="4"/>
  <c r="BI340" i="4" s="1"/>
  <c r="AJ340" i="4"/>
  <c r="AI340" i="4"/>
  <c r="BI339" i="4"/>
  <c r="BH339" i="4"/>
  <c r="BG339" i="4"/>
  <c r="AJ339" i="4"/>
  <c r="AI339" i="4"/>
  <c r="BI338" i="4"/>
  <c r="BH338" i="4"/>
  <c r="BG338" i="4"/>
  <c r="AJ338" i="4"/>
  <c r="AI338" i="4"/>
  <c r="BH337" i="4"/>
  <c r="BG337" i="4"/>
  <c r="BI337" i="4" s="1"/>
  <c r="AJ337" i="4"/>
  <c r="AI337" i="4"/>
  <c r="BH336" i="4"/>
  <c r="BG336" i="4"/>
  <c r="BI336" i="4" s="1"/>
  <c r="AJ336" i="4"/>
  <c r="AI336" i="4"/>
  <c r="BH335" i="4"/>
  <c r="BG335" i="4"/>
  <c r="BI335" i="4" s="1"/>
  <c r="AJ335" i="4"/>
  <c r="AI335" i="4"/>
  <c r="BI334" i="4"/>
  <c r="BH334" i="4"/>
  <c r="BG334" i="4"/>
  <c r="AJ334" i="4"/>
  <c r="AI334" i="4"/>
  <c r="BI333" i="4"/>
  <c r="BH333" i="4"/>
  <c r="BG333" i="4"/>
  <c r="AJ333" i="4"/>
  <c r="AI333" i="4"/>
  <c r="BH332" i="4"/>
  <c r="BG332" i="4"/>
  <c r="BI332" i="4" s="1"/>
  <c r="AJ332" i="4"/>
  <c r="AI332" i="4"/>
  <c r="BH331" i="4"/>
  <c r="BG331" i="4"/>
  <c r="BI331" i="4" s="1"/>
  <c r="AJ331" i="4"/>
  <c r="AI331" i="4"/>
  <c r="BI330" i="4"/>
  <c r="BH330" i="4"/>
  <c r="BG330" i="4"/>
  <c r="AJ330" i="4"/>
  <c r="AI330" i="4"/>
  <c r="BI329" i="4"/>
  <c r="BH329" i="4"/>
  <c r="BG329" i="4"/>
  <c r="AJ329" i="4"/>
  <c r="AI329" i="4"/>
  <c r="BH328" i="4"/>
  <c r="BG328" i="4"/>
  <c r="BI328" i="4" s="1"/>
  <c r="AJ328" i="4"/>
  <c r="AI328" i="4"/>
  <c r="BI327" i="4"/>
  <c r="BH327" i="4"/>
  <c r="BG327" i="4"/>
  <c r="AJ327" i="4"/>
  <c r="AI327" i="4"/>
  <c r="BI326" i="4"/>
  <c r="BH326" i="4"/>
  <c r="BG326" i="4"/>
  <c r="AJ326" i="4"/>
  <c r="AI326" i="4"/>
  <c r="BH325" i="4"/>
  <c r="BG325" i="4"/>
  <c r="BI325" i="4" s="1"/>
  <c r="AJ325" i="4"/>
  <c r="AI325" i="4"/>
  <c r="BH324" i="4"/>
  <c r="BG324" i="4"/>
  <c r="BI324" i="4" s="1"/>
  <c r="AJ324" i="4"/>
  <c r="AI324" i="4"/>
  <c r="BI323" i="4"/>
  <c r="BH323" i="4"/>
  <c r="BG323" i="4"/>
  <c r="AJ323" i="4"/>
  <c r="AI323" i="4"/>
  <c r="BI322" i="4"/>
  <c r="BH322" i="4"/>
  <c r="BG322" i="4"/>
  <c r="AJ322" i="4"/>
  <c r="AI322" i="4"/>
  <c r="BH321" i="4"/>
  <c r="BG321" i="4"/>
  <c r="BI321" i="4" s="1"/>
  <c r="AJ321" i="4"/>
  <c r="AI321" i="4"/>
  <c r="BH320" i="4"/>
  <c r="BG320" i="4"/>
  <c r="BI320" i="4" s="1"/>
  <c r="AJ320" i="4"/>
  <c r="AI320" i="4"/>
  <c r="BH319" i="4"/>
  <c r="BG319" i="4"/>
  <c r="BI319" i="4" s="1"/>
  <c r="AJ319" i="4"/>
  <c r="AI319" i="4"/>
  <c r="BI318" i="4"/>
  <c r="BH318" i="4"/>
  <c r="BG318" i="4"/>
  <c r="AJ318" i="4"/>
  <c r="AI318" i="4"/>
  <c r="BI317" i="4"/>
  <c r="BH317" i="4"/>
  <c r="BG317" i="4"/>
  <c r="AJ317" i="4"/>
  <c r="AI317" i="4"/>
  <c r="BI316" i="4"/>
  <c r="BH316" i="4"/>
  <c r="BG316" i="4"/>
  <c r="AJ316" i="4"/>
  <c r="AI316" i="4"/>
  <c r="BH315" i="4"/>
  <c r="BG315" i="4"/>
  <c r="BI315" i="4" s="1"/>
  <c r="AJ315" i="4"/>
  <c r="AI315" i="4"/>
  <c r="BI314" i="4"/>
  <c r="BH314" i="4"/>
  <c r="BG314" i="4"/>
  <c r="AJ314" i="4"/>
  <c r="AI314" i="4"/>
  <c r="BI313" i="4"/>
  <c r="BH313" i="4"/>
  <c r="BG313" i="4"/>
  <c r="AJ313" i="4"/>
  <c r="AI313" i="4"/>
  <c r="BH312" i="4"/>
  <c r="BG312" i="4"/>
  <c r="BI312" i="4" s="1"/>
  <c r="AJ312" i="4"/>
  <c r="AI312" i="4"/>
  <c r="BH311" i="4"/>
  <c r="BG311" i="4"/>
  <c r="BI311" i="4" s="1"/>
  <c r="AJ311" i="4"/>
  <c r="AI311" i="4"/>
  <c r="BI310" i="4"/>
  <c r="BH310" i="4"/>
  <c r="BG310" i="4"/>
  <c r="AJ310" i="4"/>
  <c r="AI310" i="4"/>
  <c r="BI309" i="4"/>
  <c r="BH309" i="4"/>
  <c r="BG309" i="4"/>
  <c r="AJ309" i="4"/>
  <c r="AI309" i="4"/>
  <c r="BH308" i="4"/>
  <c r="BG308" i="4"/>
  <c r="BI308" i="4" s="1"/>
  <c r="AJ308" i="4"/>
  <c r="AI308" i="4"/>
  <c r="BI307" i="4"/>
  <c r="BH307" i="4"/>
  <c r="BG307" i="4"/>
  <c r="AJ307" i="4"/>
  <c r="AI307" i="4"/>
  <c r="BI306" i="4"/>
  <c r="BH306" i="4"/>
  <c r="BG306" i="4"/>
  <c r="AJ306" i="4"/>
  <c r="AI306" i="4"/>
  <c r="BH305" i="4"/>
  <c r="BG305" i="4"/>
  <c r="BI305" i="4" s="1"/>
  <c r="AJ305" i="4"/>
  <c r="AI305" i="4"/>
  <c r="BH304" i="4"/>
  <c r="BG304" i="4"/>
  <c r="BI304" i="4" s="1"/>
  <c r="AJ304" i="4"/>
  <c r="AI304" i="4"/>
  <c r="BI303" i="4"/>
  <c r="BH303" i="4"/>
  <c r="BG303" i="4"/>
  <c r="AJ303" i="4"/>
  <c r="AI303" i="4"/>
  <c r="BI302" i="4"/>
  <c r="BH302" i="4"/>
  <c r="BG302" i="4"/>
  <c r="AJ302" i="4"/>
  <c r="AI302" i="4"/>
  <c r="BH301" i="4"/>
  <c r="BG301" i="4"/>
  <c r="BI301" i="4" s="1"/>
  <c r="AJ301" i="4"/>
  <c r="AI301" i="4"/>
  <c r="BH300" i="4"/>
  <c r="BG300" i="4"/>
  <c r="BI300" i="4" s="1"/>
  <c r="AJ300" i="4"/>
  <c r="AI300" i="4"/>
  <c r="BH299" i="4"/>
  <c r="BG299" i="4"/>
  <c r="BI299" i="4" s="1"/>
  <c r="AJ299" i="4"/>
  <c r="AI299" i="4"/>
  <c r="BI298" i="4"/>
  <c r="BH298" i="4"/>
  <c r="BG298" i="4"/>
  <c r="AJ298" i="4"/>
  <c r="AI298" i="4"/>
  <c r="BI297" i="4"/>
  <c r="BH297" i="4"/>
  <c r="BG297" i="4"/>
  <c r="AJ297" i="4"/>
  <c r="AI297" i="4"/>
  <c r="BH296" i="4"/>
  <c r="BG296" i="4"/>
  <c r="BI296" i="4" s="1"/>
  <c r="AJ296" i="4"/>
  <c r="AI296" i="4"/>
  <c r="BH295" i="4"/>
  <c r="BG295" i="4"/>
  <c r="BI295" i="4" s="1"/>
  <c r="AJ295" i="4"/>
  <c r="AI295" i="4"/>
  <c r="BI294" i="4"/>
  <c r="BH294" i="4"/>
  <c r="BG294" i="4"/>
  <c r="AJ294" i="4"/>
  <c r="AI294" i="4"/>
  <c r="BI293" i="4"/>
  <c r="BH293" i="4"/>
  <c r="BG293" i="4"/>
  <c r="AJ293" i="4"/>
  <c r="AI293" i="4"/>
  <c r="BH292" i="4"/>
  <c r="BG292" i="4"/>
  <c r="BI292" i="4" s="1"/>
  <c r="AJ292" i="4"/>
  <c r="AI292" i="4"/>
  <c r="BI291" i="4"/>
  <c r="BH291" i="4"/>
  <c r="BG291" i="4"/>
  <c r="AJ291" i="4"/>
  <c r="AI291" i="4"/>
  <c r="BI290" i="4"/>
  <c r="BH290" i="4"/>
  <c r="BG290" i="4"/>
  <c r="AJ290" i="4"/>
  <c r="AI290" i="4"/>
  <c r="BH289" i="4"/>
  <c r="BG289" i="4"/>
  <c r="BI289" i="4" s="1"/>
  <c r="AJ289" i="4"/>
  <c r="AI289" i="4"/>
  <c r="BH288" i="4"/>
  <c r="BG288" i="4"/>
  <c r="BI288" i="4" s="1"/>
  <c r="AJ288" i="4"/>
  <c r="AI288" i="4"/>
  <c r="BI287" i="4"/>
  <c r="BH287" i="4"/>
  <c r="BG287" i="4"/>
  <c r="AJ287" i="4"/>
  <c r="AI287" i="4"/>
  <c r="BI286" i="4"/>
  <c r="BH286" i="4"/>
  <c r="BG286" i="4"/>
  <c r="AJ286" i="4"/>
  <c r="AI286" i="4"/>
  <c r="BH285" i="4"/>
  <c r="BG285" i="4"/>
  <c r="BI285" i="4" s="1"/>
  <c r="AJ285" i="4"/>
  <c r="AI285" i="4"/>
  <c r="BH284" i="4"/>
  <c r="BG284" i="4"/>
  <c r="BI284" i="4" s="1"/>
  <c r="AJ284" i="4"/>
  <c r="AI284" i="4"/>
  <c r="BH283" i="4"/>
  <c r="BG283" i="4"/>
  <c r="BI283" i="4" s="1"/>
  <c r="AJ283" i="4"/>
  <c r="AI283" i="4"/>
  <c r="BI282" i="4"/>
  <c r="BH282" i="4"/>
  <c r="BG282" i="4"/>
  <c r="AJ282" i="4"/>
  <c r="AI282" i="4"/>
  <c r="BI281" i="4"/>
  <c r="BH281" i="4"/>
  <c r="BG281" i="4"/>
  <c r="AJ281" i="4"/>
  <c r="AI281" i="4"/>
  <c r="BH280" i="4"/>
  <c r="BG280" i="4"/>
  <c r="BI280" i="4" s="1"/>
  <c r="AJ280" i="4"/>
  <c r="AI280" i="4"/>
  <c r="BH279" i="4"/>
  <c r="BG279" i="4"/>
  <c r="BI279" i="4" s="1"/>
  <c r="AJ279" i="4"/>
  <c r="AI279" i="4"/>
  <c r="BI278" i="4"/>
  <c r="BH278" i="4"/>
  <c r="BG278" i="4"/>
  <c r="AJ278" i="4"/>
  <c r="AI278" i="4"/>
  <c r="BI277" i="4"/>
  <c r="BH277" i="4"/>
  <c r="BG277" i="4"/>
  <c r="AJ277" i="4"/>
  <c r="AI277" i="4"/>
  <c r="BH276" i="4"/>
  <c r="BG276" i="4"/>
  <c r="BI276" i="4" s="1"/>
  <c r="AJ276" i="4"/>
  <c r="AI276" i="4"/>
  <c r="BI275" i="4"/>
  <c r="BH275" i="4"/>
  <c r="BG275" i="4"/>
  <c r="AJ275" i="4"/>
  <c r="AI275" i="4"/>
  <c r="BI274" i="4"/>
  <c r="BH274" i="4"/>
  <c r="BG274" i="4"/>
  <c r="AJ274" i="4"/>
  <c r="AI274" i="4"/>
  <c r="BH273" i="4"/>
  <c r="BG273" i="4"/>
  <c r="BI273" i="4" s="1"/>
  <c r="AJ273" i="4"/>
  <c r="AI273" i="4"/>
  <c r="BH272" i="4"/>
  <c r="BG272" i="4"/>
  <c r="BI272" i="4" s="1"/>
  <c r="AJ272" i="4"/>
  <c r="AI272" i="4"/>
  <c r="BI271" i="4"/>
  <c r="BH271" i="4"/>
  <c r="BG271" i="4"/>
  <c r="AJ271" i="4"/>
  <c r="AI271" i="4"/>
  <c r="BI270" i="4"/>
  <c r="BH270" i="4"/>
  <c r="BG270" i="4"/>
  <c r="AJ270" i="4"/>
  <c r="AI270" i="4"/>
  <c r="BH269" i="4"/>
  <c r="BG269" i="4"/>
  <c r="BI269" i="4" s="1"/>
  <c r="AJ269" i="4"/>
  <c r="AI269" i="4"/>
  <c r="BI268" i="4"/>
  <c r="BH268" i="4"/>
  <c r="BG268" i="4"/>
  <c r="AJ268" i="4"/>
  <c r="AI268" i="4"/>
  <c r="BI267" i="4"/>
  <c r="BH267" i="4"/>
  <c r="BG267" i="4"/>
  <c r="AJ267" i="4"/>
  <c r="AI267" i="4"/>
  <c r="BI266" i="4"/>
  <c r="BH266" i="4"/>
  <c r="BG266" i="4"/>
  <c r="AJ266" i="4"/>
  <c r="AI266" i="4"/>
  <c r="BH265" i="4"/>
  <c r="BG265" i="4"/>
  <c r="BI265" i="4" s="1"/>
  <c r="AJ265" i="4"/>
  <c r="AI265" i="4"/>
  <c r="BH264" i="4"/>
  <c r="BG264" i="4"/>
  <c r="BI264" i="4" s="1"/>
  <c r="AJ264" i="4"/>
  <c r="AI264" i="4"/>
  <c r="BH263" i="4"/>
  <c r="BG263" i="4"/>
  <c r="BI263" i="4" s="1"/>
  <c r="AJ263" i="4"/>
  <c r="AI263" i="4"/>
  <c r="BI262" i="4"/>
  <c r="BH262" i="4"/>
  <c r="BG262" i="4"/>
  <c r="AJ262" i="4"/>
  <c r="AI262" i="4"/>
  <c r="BI261" i="4"/>
  <c r="BH261" i="4"/>
  <c r="BG261" i="4"/>
  <c r="AJ261" i="4"/>
  <c r="AI261" i="4"/>
  <c r="BH260" i="4"/>
  <c r="BG260" i="4"/>
  <c r="BI260" i="4" s="1"/>
  <c r="AJ260" i="4"/>
  <c r="AI260" i="4"/>
  <c r="BH259" i="4"/>
  <c r="BG259" i="4"/>
  <c r="BI259" i="4" s="1"/>
  <c r="AJ259" i="4"/>
  <c r="AI259" i="4"/>
  <c r="BI258" i="4"/>
  <c r="BH258" i="4"/>
  <c r="BG258" i="4"/>
  <c r="AJ258" i="4"/>
  <c r="AI258" i="4"/>
  <c r="BI257" i="4"/>
  <c r="BH257" i="4"/>
  <c r="BG257" i="4"/>
  <c r="AJ257" i="4"/>
  <c r="AI257" i="4"/>
  <c r="BH256" i="4"/>
  <c r="BG256" i="4"/>
  <c r="BI256" i="4" s="1"/>
  <c r="AJ256" i="4"/>
  <c r="AI256" i="4"/>
  <c r="BI255" i="4"/>
  <c r="BH255" i="4"/>
  <c r="BG255" i="4"/>
  <c r="AJ255" i="4"/>
  <c r="AI255" i="4"/>
  <c r="BI254" i="4"/>
  <c r="BH254" i="4"/>
  <c r="BG254" i="4"/>
  <c r="AJ254" i="4"/>
  <c r="AI254" i="4"/>
  <c r="BH253" i="4"/>
  <c r="BG253" i="4"/>
  <c r="BI253" i="4" s="1"/>
  <c r="AJ253" i="4"/>
  <c r="AI253" i="4"/>
  <c r="BH252" i="4"/>
  <c r="BG252" i="4"/>
  <c r="BI252" i="4" s="1"/>
  <c r="AJ252" i="4"/>
  <c r="AI252" i="4"/>
  <c r="BI251" i="4"/>
  <c r="BH251" i="4"/>
  <c r="BG251" i="4"/>
  <c r="AJ251" i="4"/>
  <c r="AI251" i="4"/>
  <c r="BI250" i="4"/>
  <c r="BH250" i="4"/>
  <c r="BG250" i="4"/>
  <c r="AJ250" i="4"/>
  <c r="AI250" i="4"/>
  <c r="BH249" i="4"/>
  <c r="BG249" i="4"/>
  <c r="BI249" i="4" s="1"/>
  <c r="AJ249" i="4"/>
  <c r="AI249" i="4"/>
  <c r="BH248" i="4"/>
  <c r="BG248" i="4"/>
  <c r="BI248" i="4" s="1"/>
  <c r="AJ248" i="4"/>
  <c r="AI248" i="4"/>
  <c r="BH247" i="4"/>
  <c r="BG247" i="4"/>
  <c r="BI247" i="4" s="1"/>
  <c r="AJ247" i="4"/>
  <c r="AI247" i="4"/>
  <c r="BI246" i="4"/>
  <c r="BH246" i="4"/>
  <c r="BG246" i="4"/>
  <c r="AJ246" i="4"/>
  <c r="AI246" i="4"/>
  <c r="BI245" i="4"/>
  <c r="BH245" i="4"/>
  <c r="BG245" i="4"/>
  <c r="AJ245" i="4"/>
  <c r="AI245" i="4"/>
  <c r="BH244" i="4"/>
  <c r="BG244" i="4"/>
  <c r="BI244" i="4" s="1"/>
  <c r="AJ244" i="4"/>
  <c r="AI244" i="4"/>
  <c r="BH243" i="4"/>
  <c r="BG243" i="4"/>
  <c r="BI243" i="4" s="1"/>
  <c r="AJ243" i="4"/>
  <c r="AI243" i="4"/>
  <c r="BI242" i="4"/>
  <c r="BH242" i="4"/>
  <c r="BG242" i="4"/>
  <c r="AJ242" i="4"/>
  <c r="AI242" i="4"/>
  <c r="BI241" i="4"/>
  <c r="BH241" i="4"/>
  <c r="BG241" i="4"/>
  <c r="AJ241" i="4"/>
  <c r="AI241" i="4"/>
  <c r="BH240" i="4"/>
  <c r="BG240" i="4"/>
  <c r="BI240" i="4" s="1"/>
  <c r="AJ240" i="4"/>
  <c r="AI240" i="4"/>
  <c r="BI239" i="4"/>
  <c r="BH239" i="4"/>
  <c r="BG239" i="4"/>
  <c r="AJ239" i="4"/>
  <c r="AI239" i="4"/>
  <c r="BI238" i="4"/>
  <c r="BH238" i="4"/>
  <c r="BG238" i="4"/>
  <c r="AJ238" i="4"/>
  <c r="AI238" i="4"/>
  <c r="BH237" i="4"/>
  <c r="BG237" i="4"/>
  <c r="BI237" i="4" s="1"/>
  <c r="AJ237" i="4"/>
  <c r="AI237" i="4"/>
  <c r="BH236" i="4"/>
  <c r="BG236" i="4"/>
  <c r="BI236" i="4" s="1"/>
  <c r="AJ236" i="4"/>
  <c r="AI236" i="4"/>
  <c r="BI235" i="4"/>
  <c r="BH235" i="4"/>
  <c r="BG235" i="4"/>
  <c r="AJ235" i="4"/>
  <c r="AI235" i="4"/>
  <c r="BI234" i="4"/>
  <c r="BH234" i="4"/>
  <c r="BG234" i="4"/>
  <c r="AJ234" i="4"/>
  <c r="AI234" i="4"/>
  <c r="BH233" i="4"/>
  <c r="BG233" i="4"/>
  <c r="BI233" i="4" s="1"/>
  <c r="AJ233" i="4"/>
  <c r="AI233" i="4"/>
  <c r="BH232" i="4"/>
  <c r="BG232" i="4"/>
  <c r="BI232" i="4" s="1"/>
  <c r="AJ232" i="4"/>
  <c r="AI232" i="4"/>
  <c r="BH231" i="4"/>
  <c r="BG231" i="4"/>
  <c r="BI231" i="4" s="1"/>
  <c r="AJ231" i="4"/>
  <c r="AI231" i="4"/>
  <c r="BI230" i="4"/>
  <c r="BH230" i="4"/>
  <c r="BG230" i="4"/>
  <c r="AJ230" i="4"/>
  <c r="AI230" i="4"/>
  <c r="BI229" i="4"/>
  <c r="BH229" i="4"/>
  <c r="BG229" i="4"/>
  <c r="AJ229" i="4"/>
  <c r="AI229" i="4"/>
  <c r="BH228" i="4"/>
  <c r="BG228" i="4"/>
  <c r="BI228" i="4" s="1"/>
  <c r="AJ228" i="4"/>
  <c r="AI228" i="4"/>
  <c r="BH227" i="4"/>
  <c r="BG227" i="4"/>
  <c r="BI227" i="4" s="1"/>
  <c r="AJ227" i="4"/>
  <c r="AI227" i="4"/>
  <c r="BI226" i="4"/>
  <c r="BH226" i="4"/>
  <c r="BG226" i="4"/>
  <c r="AJ226" i="4"/>
  <c r="AI226" i="4"/>
  <c r="BI225" i="4"/>
  <c r="BH225" i="4"/>
  <c r="BG225" i="4"/>
  <c r="AJ225" i="4"/>
  <c r="AI225" i="4"/>
  <c r="BH224" i="4"/>
  <c r="BG224" i="4"/>
  <c r="BI224" i="4" s="1"/>
  <c r="AJ224" i="4"/>
  <c r="AI224" i="4"/>
  <c r="BI223" i="4"/>
  <c r="BH223" i="4"/>
  <c r="BG223" i="4"/>
  <c r="AJ223" i="4"/>
  <c r="AI223" i="4"/>
  <c r="BI222" i="4"/>
  <c r="BH222" i="4"/>
  <c r="BG222" i="4"/>
  <c r="AJ222" i="4"/>
  <c r="AI222" i="4"/>
  <c r="BH221" i="4"/>
  <c r="BG221" i="4"/>
  <c r="BI221" i="4" s="1"/>
  <c r="AJ221" i="4"/>
  <c r="AI221" i="4"/>
  <c r="BH220" i="4"/>
  <c r="BG220" i="4"/>
  <c r="BI220" i="4" s="1"/>
  <c r="AJ220" i="4"/>
  <c r="AI220" i="4"/>
  <c r="BI219" i="4"/>
  <c r="BH219" i="4"/>
  <c r="BG219" i="4"/>
  <c r="AJ219" i="4"/>
  <c r="AI219" i="4"/>
  <c r="BI218" i="4"/>
  <c r="BH218" i="4"/>
  <c r="BG218" i="4"/>
  <c r="AJ218" i="4"/>
  <c r="AI218" i="4"/>
  <c r="BI217" i="4"/>
  <c r="BH217" i="4"/>
  <c r="BG217" i="4"/>
  <c r="AJ217" i="4"/>
  <c r="AI217" i="4"/>
  <c r="BH216" i="4"/>
  <c r="BG216" i="4"/>
  <c r="BI216" i="4" s="1"/>
  <c r="AJ216" i="4"/>
  <c r="AI216" i="4"/>
  <c r="BH215" i="4"/>
  <c r="BG215" i="4"/>
  <c r="BI215" i="4" s="1"/>
  <c r="AJ215" i="4"/>
  <c r="AI215" i="4"/>
  <c r="BI214" i="4"/>
  <c r="BH214" i="4"/>
  <c r="BG214" i="4"/>
  <c r="AJ214" i="4"/>
  <c r="AI214" i="4"/>
  <c r="BI213" i="4"/>
  <c r="BH213" i="4"/>
  <c r="BG213" i="4"/>
  <c r="AJ213" i="4"/>
  <c r="AI213" i="4"/>
  <c r="BH212" i="4"/>
  <c r="BG212" i="4"/>
  <c r="BI212" i="4" s="1"/>
  <c r="AJ212" i="4"/>
  <c r="AI212" i="4"/>
  <c r="BH211" i="4"/>
  <c r="BG211" i="4"/>
  <c r="BI211" i="4" s="1"/>
  <c r="AJ211" i="4"/>
  <c r="AI211" i="4"/>
  <c r="BI210" i="4"/>
  <c r="BH210" i="4"/>
  <c r="BG210" i="4"/>
  <c r="AJ210" i="4"/>
  <c r="AI210" i="4"/>
  <c r="BI209" i="4"/>
  <c r="BH209" i="4"/>
  <c r="BG209" i="4"/>
  <c r="AJ209" i="4"/>
  <c r="AI209" i="4"/>
  <c r="BH208" i="4"/>
  <c r="BG208" i="4"/>
  <c r="BI208" i="4" s="1"/>
  <c r="AJ208" i="4"/>
  <c r="AI208" i="4"/>
  <c r="BI207" i="4"/>
  <c r="BH207" i="4"/>
  <c r="BG207" i="4"/>
  <c r="AJ207" i="4"/>
  <c r="AI207" i="4"/>
  <c r="BI206" i="4"/>
  <c r="BH206" i="4"/>
  <c r="BG206" i="4"/>
  <c r="AJ206" i="4"/>
  <c r="AI206" i="4"/>
  <c r="BH205" i="4"/>
  <c r="BG205" i="4"/>
  <c r="BI205" i="4" s="1"/>
  <c r="AJ205" i="4"/>
  <c r="AI205" i="4"/>
  <c r="BH204" i="4"/>
  <c r="BG204" i="4"/>
  <c r="BI204" i="4" s="1"/>
  <c r="AJ204" i="4"/>
  <c r="AI204" i="4"/>
  <c r="BI203" i="4"/>
  <c r="BH203" i="4"/>
  <c r="BG203" i="4"/>
  <c r="AJ203" i="4"/>
  <c r="AI203" i="4"/>
  <c r="BI202" i="4"/>
  <c r="BH202" i="4"/>
  <c r="BG202" i="4"/>
  <c r="AJ202" i="4"/>
  <c r="AI202" i="4"/>
  <c r="BH201" i="4"/>
  <c r="BG201" i="4"/>
  <c r="BI201" i="4" s="1"/>
  <c r="AJ201" i="4"/>
  <c r="AI201" i="4"/>
  <c r="BH200" i="4"/>
  <c r="BG200" i="4"/>
  <c r="BI200" i="4" s="1"/>
  <c r="AJ200" i="4"/>
  <c r="AI200" i="4"/>
  <c r="BH199" i="4"/>
  <c r="BG199" i="4"/>
  <c r="BI199" i="4" s="1"/>
  <c r="AJ199" i="4"/>
  <c r="AI199" i="4"/>
  <c r="BI198" i="4"/>
  <c r="BH198" i="4"/>
  <c r="BG198" i="4"/>
  <c r="AJ198" i="4"/>
  <c r="AI198" i="4"/>
  <c r="BI197" i="4"/>
  <c r="BH197" i="4"/>
  <c r="BG197" i="4"/>
  <c r="AJ197" i="4"/>
  <c r="AI197" i="4"/>
  <c r="BI196" i="4"/>
  <c r="BH196" i="4"/>
  <c r="BG196" i="4"/>
  <c r="AJ196" i="4"/>
  <c r="AI196" i="4"/>
  <c r="BH195" i="4"/>
  <c r="BG195" i="4"/>
  <c r="BI195" i="4" s="1"/>
  <c r="AJ195" i="4"/>
  <c r="AI195" i="4"/>
  <c r="BI194" i="4"/>
  <c r="BH194" i="4"/>
  <c r="BG194" i="4"/>
  <c r="AJ194" i="4"/>
  <c r="AI194" i="4"/>
  <c r="BI193" i="4"/>
  <c r="BH193" i="4"/>
  <c r="BG193" i="4"/>
  <c r="AJ193" i="4"/>
  <c r="AI193" i="4"/>
  <c r="BH192" i="4"/>
  <c r="BG192" i="4"/>
  <c r="BI192" i="4" s="1"/>
  <c r="AJ192" i="4"/>
  <c r="AI192" i="4"/>
  <c r="BH191" i="4"/>
  <c r="BG191" i="4"/>
  <c r="BI191" i="4" s="1"/>
  <c r="AJ191" i="4"/>
  <c r="AI191" i="4"/>
  <c r="BI190" i="4"/>
  <c r="BH190" i="4"/>
  <c r="BG190" i="4"/>
  <c r="AJ190" i="4"/>
  <c r="AI190" i="4"/>
  <c r="BI189" i="4"/>
  <c r="BH189" i="4"/>
  <c r="BG189" i="4"/>
  <c r="AJ189" i="4"/>
  <c r="AI189" i="4"/>
  <c r="BH188" i="4"/>
  <c r="BG188" i="4"/>
  <c r="BI188" i="4" s="1"/>
  <c r="AJ188" i="4"/>
  <c r="AI188" i="4"/>
  <c r="BI187" i="4"/>
  <c r="BH187" i="4"/>
  <c r="BG187" i="4"/>
  <c r="AJ187" i="4"/>
  <c r="AI187" i="4"/>
  <c r="BI186" i="4"/>
  <c r="BH186" i="4"/>
  <c r="BG186" i="4"/>
  <c r="AJ186" i="4"/>
  <c r="AI186" i="4"/>
  <c r="BH185" i="4"/>
  <c r="BG185" i="4"/>
  <c r="BI185" i="4" s="1"/>
  <c r="AJ185" i="4"/>
  <c r="AI185" i="4"/>
  <c r="BH184" i="4"/>
  <c r="BG184" i="4"/>
  <c r="BI184" i="4" s="1"/>
  <c r="AJ184" i="4"/>
  <c r="AI184" i="4"/>
  <c r="BI183" i="4"/>
  <c r="BH183" i="4"/>
  <c r="BG183" i="4"/>
  <c r="AJ183" i="4"/>
  <c r="AI183" i="4"/>
  <c r="BI182" i="4"/>
  <c r="BH182" i="4"/>
  <c r="BG182" i="4"/>
  <c r="AJ182" i="4"/>
  <c r="AI182" i="4"/>
  <c r="BH181" i="4"/>
  <c r="BG181" i="4"/>
  <c r="BI181" i="4" s="1"/>
  <c r="AJ181" i="4"/>
  <c r="AI181" i="4"/>
  <c r="BH180" i="4"/>
  <c r="BG180" i="4"/>
  <c r="BI180" i="4" s="1"/>
  <c r="AJ180" i="4"/>
  <c r="AI180" i="4"/>
  <c r="BH179" i="4"/>
  <c r="BG179" i="4"/>
  <c r="BI179" i="4" s="1"/>
  <c r="AJ179" i="4"/>
  <c r="AI179" i="4"/>
  <c r="BI178" i="4"/>
  <c r="BH178" i="4"/>
  <c r="BG178" i="4"/>
  <c r="AJ178" i="4"/>
  <c r="AI178" i="4"/>
  <c r="BI177" i="4"/>
  <c r="BH177" i="4"/>
  <c r="BG177" i="4"/>
  <c r="AJ177" i="4"/>
  <c r="AI177" i="4"/>
  <c r="BH176" i="4"/>
  <c r="BG176" i="4"/>
  <c r="BI176" i="4" s="1"/>
  <c r="AJ176" i="4"/>
  <c r="AI176" i="4"/>
  <c r="BH175" i="4"/>
  <c r="BG175" i="4"/>
  <c r="BI175" i="4" s="1"/>
  <c r="AJ175" i="4"/>
  <c r="AI175" i="4"/>
  <c r="BI174" i="4"/>
  <c r="BH174" i="4"/>
  <c r="BG174" i="4"/>
  <c r="AJ174" i="4"/>
  <c r="AI174" i="4"/>
  <c r="BI173" i="4"/>
  <c r="BH173" i="4"/>
  <c r="BG173" i="4"/>
  <c r="AJ173" i="4"/>
  <c r="AI173" i="4"/>
  <c r="BH172" i="4"/>
  <c r="BG172" i="4"/>
  <c r="BI172" i="4" s="1"/>
  <c r="AJ172" i="4"/>
  <c r="AI172" i="4"/>
  <c r="BI171" i="4"/>
  <c r="BH171" i="4"/>
  <c r="BG171" i="4"/>
  <c r="AJ171" i="4"/>
  <c r="AI171" i="4"/>
  <c r="BI170" i="4"/>
  <c r="BH170" i="4"/>
  <c r="BG170" i="4"/>
  <c r="AJ170" i="4"/>
  <c r="AI170" i="4"/>
  <c r="BH169" i="4"/>
  <c r="BG169" i="4"/>
  <c r="BI169" i="4" s="1"/>
  <c r="AJ169" i="4"/>
  <c r="AI169" i="4"/>
  <c r="BH168" i="4"/>
  <c r="BG168" i="4"/>
  <c r="BI168" i="4" s="1"/>
  <c r="AJ168" i="4"/>
  <c r="AI168" i="4"/>
  <c r="BI167" i="4"/>
  <c r="BH167" i="4"/>
  <c r="BG167" i="4"/>
  <c r="AJ167" i="4"/>
  <c r="AI167" i="4"/>
  <c r="BI166" i="4"/>
  <c r="BH166" i="4"/>
  <c r="BG166" i="4"/>
  <c r="AJ166" i="4"/>
  <c r="AI166" i="4"/>
  <c r="BH165" i="4"/>
  <c r="BG165" i="4"/>
  <c r="BI165" i="4" s="1"/>
  <c r="AJ165" i="4"/>
  <c r="AI165" i="4"/>
  <c r="BH164" i="4"/>
  <c r="BG164" i="4"/>
  <c r="BI164" i="4" s="1"/>
  <c r="AJ164" i="4"/>
  <c r="AI164" i="4"/>
  <c r="BH163" i="4"/>
  <c r="BG163" i="4"/>
  <c r="BI163" i="4" s="1"/>
  <c r="AJ163" i="4"/>
  <c r="AI163" i="4"/>
  <c r="BI162" i="4"/>
  <c r="BH162" i="4"/>
  <c r="BG162" i="4"/>
  <c r="AJ162" i="4"/>
  <c r="AI162" i="4"/>
  <c r="BI161" i="4"/>
  <c r="BH161" i="4"/>
  <c r="BG161" i="4"/>
  <c r="AJ161" i="4"/>
  <c r="AI161" i="4"/>
  <c r="BH160" i="4"/>
  <c r="BG160" i="4"/>
  <c r="BI160" i="4" s="1"/>
  <c r="AJ160" i="4"/>
  <c r="AI160" i="4"/>
  <c r="BH159" i="4"/>
  <c r="BG159" i="4"/>
  <c r="BI159" i="4" s="1"/>
  <c r="AJ159" i="4"/>
  <c r="AI159" i="4"/>
  <c r="BI158" i="4"/>
  <c r="BH158" i="4"/>
  <c r="BG158" i="4"/>
  <c r="AJ158" i="4"/>
  <c r="AI158" i="4"/>
  <c r="BI157" i="4"/>
  <c r="BH157" i="4"/>
  <c r="BG157" i="4"/>
  <c r="AJ157" i="4"/>
  <c r="AI157" i="4"/>
  <c r="BH156" i="4"/>
  <c r="BG156" i="4"/>
  <c r="BI156" i="4" s="1"/>
  <c r="AJ156" i="4"/>
  <c r="AI156" i="4"/>
  <c r="BI155" i="4"/>
  <c r="BH155" i="4"/>
  <c r="BG155" i="4"/>
  <c r="AJ155" i="4"/>
  <c r="AI155" i="4"/>
  <c r="BI154" i="4"/>
  <c r="BH154" i="4"/>
  <c r="BG154" i="4"/>
  <c r="AJ154" i="4"/>
  <c r="AI154" i="4"/>
  <c r="BH153" i="4"/>
  <c r="BG153" i="4"/>
  <c r="BI153" i="4" s="1"/>
  <c r="AJ153" i="4"/>
  <c r="AI153" i="4"/>
  <c r="BH152" i="4"/>
  <c r="BG152" i="4"/>
  <c r="BI152" i="4" s="1"/>
  <c r="AJ152" i="4"/>
  <c r="AI152" i="4"/>
  <c r="BI151" i="4"/>
  <c r="BH151" i="4"/>
  <c r="BG151" i="4"/>
  <c r="AJ151" i="4"/>
  <c r="AI151" i="4"/>
  <c r="BI150" i="4"/>
  <c r="BH150" i="4"/>
  <c r="BG150" i="4"/>
  <c r="AJ150" i="4"/>
  <c r="AI150" i="4"/>
  <c r="BH149" i="4"/>
  <c r="BG149" i="4"/>
  <c r="BI149" i="4" s="1"/>
  <c r="AJ149" i="4"/>
  <c r="AI149" i="4"/>
  <c r="BH148" i="4"/>
  <c r="BG148" i="4"/>
  <c r="BI148" i="4" s="1"/>
  <c r="AJ148" i="4"/>
  <c r="AI148" i="4"/>
  <c r="BH147" i="4"/>
  <c r="BG147" i="4"/>
  <c r="BI147" i="4" s="1"/>
  <c r="AJ147" i="4"/>
  <c r="AI147" i="4"/>
  <c r="BI146" i="4"/>
  <c r="BH146" i="4"/>
  <c r="BG146" i="4"/>
  <c r="AJ146" i="4"/>
  <c r="AI146" i="4"/>
  <c r="BI145" i="4"/>
  <c r="BH145" i="4"/>
  <c r="BG145" i="4"/>
  <c r="AJ145" i="4"/>
  <c r="AI145" i="4"/>
  <c r="BH144" i="4"/>
  <c r="BG144" i="4"/>
  <c r="BI144" i="4" s="1"/>
  <c r="AJ144" i="4"/>
  <c r="AI144" i="4"/>
  <c r="BH143" i="4"/>
  <c r="BG143" i="4"/>
  <c r="BI143" i="4" s="1"/>
  <c r="AJ143" i="4"/>
  <c r="AI143" i="4"/>
  <c r="BI142" i="4"/>
  <c r="BH142" i="4"/>
  <c r="BG142" i="4"/>
  <c r="AJ142" i="4"/>
  <c r="AI142" i="4"/>
  <c r="BI141" i="4"/>
  <c r="BH141" i="4"/>
  <c r="BG141" i="4"/>
  <c r="AJ141" i="4"/>
  <c r="AI141" i="4"/>
  <c r="BH140" i="4"/>
  <c r="BG140" i="4"/>
  <c r="BI140" i="4" s="1"/>
  <c r="AJ140" i="4"/>
  <c r="AI140" i="4"/>
  <c r="BI139" i="4"/>
  <c r="BH139" i="4"/>
  <c r="BG139" i="4"/>
  <c r="AJ139" i="4"/>
  <c r="AI139" i="4"/>
  <c r="BI138" i="4"/>
  <c r="BH138" i="4"/>
  <c r="BG138" i="4"/>
  <c r="AJ138" i="4"/>
  <c r="AI138" i="4"/>
  <c r="BH137" i="4"/>
  <c r="BG137" i="4"/>
  <c r="BI137" i="4" s="1"/>
  <c r="AJ137" i="4"/>
  <c r="AI137" i="4"/>
  <c r="BH136" i="4"/>
  <c r="BG136" i="4"/>
  <c r="BI136" i="4" s="1"/>
  <c r="AJ136" i="4"/>
  <c r="AI136" i="4"/>
  <c r="BI135" i="4"/>
  <c r="BH135" i="4"/>
  <c r="BG135" i="4"/>
  <c r="AJ135" i="4"/>
  <c r="AI135" i="4"/>
  <c r="BI134" i="4"/>
  <c r="BH134" i="4"/>
  <c r="BG134" i="4"/>
  <c r="AJ134" i="4"/>
  <c r="AI134" i="4"/>
  <c r="BH133" i="4"/>
  <c r="BG133" i="4"/>
  <c r="BI133" i="4" s="1"/>
  <c r="AJ133" i="4"/>
  <c r="AI133" i="4"/>
  <c r="BH132" i="4"/>
  <c r="BG132" i="4"/>
  <c r="BI132" i="4" s="1"/>
  <c r="AJ132" i="4"/>
  <c r="AI132" i="4"/>
  <c r="BH131" i="4"/>
  <c r="BG131" i="4"/>
  <c r="BI131" i="4" s="1"/>
  <c r="AJ131" i="4"/>
  <c r="AI131" i="4"/>
  <c r="BI130" i="4"/>
  <c r="BH130" i="4"/>
  <c r="BG130" i="4"/>
  <c r="AJ130" i="4"/>
  <c r="AI130" i="4"/>
  <c r="BI129" i="4"/>
  <c r="BH129" i="4"/>
  <c r="BG129" i="4"/>
  <c r="AJ129" i="4"/>
  <c r="AI129" i="4"/>
  <c r="BH128" i="4"/>
  <c r="BG128" i="4"/>
  <c r="BI128" i="4" s="1"/>
  <c r="AJ128" i="4"/>
  <c r="AI128" i="4"/>
  <c r="BH127" i="4"/>
  <c r="BG127" i="4"/>
  <c r="BI127" i="4" s="1"/>
  <c r="AJ127" i="4"/>
  <c r="AI127" i="4"/>
  <c r="BI126" i="4"/>
  <c r="BH126" i="4"/>
  <c r="BG126" i="4"/>
  <c r="AJ126" i="4"/>
  <c r="AI126" i="4"/>
  <c r="BI125" i="4"/>
  <c r="BH125" i="4"/>
  <c r="BG125" i="4"/>
  <c r="AJ125" i="4"/>
  <c r="AI125" i="4"/>
  <c r="BH124" i="4"/>
  <c r="BG124" i="4"/>
  <c r="BI124" i="4" s="1"/>
  <c r="AJ124" i="4"/>
  <c r="AI124" i="4"/>
  <c r="BI123" i="4"/>
  <c r="BH123" i="4"/>
  <c r="BG123" i="4"/>
  <c r="AJ123" i="4"/>
  <c r="AI123" i="4"/>
  <c r="BI122" i="4"/>
  <c r="BH122" i="4"/>
  <c r="BG122" i="4"/>
  <c r="AJ122" i="4"/>
  <c r="AI122" i="4"/>
  <c r="BH121" i="4"/>
  <c r="BG121" i="4"/>
  <c r="BI121" i="4" s="1"/>
  <c r="AJ121" i="4"/>
  <c r="AI121" i="4"/>
  <c r="BH120" i="4"/>
  <c r="BG120" i="4"/>
  <c r="BI120" i="4" s="1"/>
  <c r="AJ120" i="4"/>
  <c r="AI120" i="4"/>
  <c r="BI119" i="4"/>
  <c r="BH119" i="4"/>
  <c r="BG119" i="4"/>
  <c r="AJ119" i="4"/>
  <c r="AI119" i="4"/>
  <c r="BI118" i="4"/>
  <c r="BH118" i="4"/>
  <c r="BG118" i="4"/>
  <c r="AJ118" i="4"/>
  <c r="AI118" i="4"/>
  <c r="BH117" i="4"/>
  <c r="BG117" i="4"/>
  <c r="BI117" i="4" s="1"/>
  <c r="AJ117" i="4"/>
  <c r="AI117" i="4"/>
  <c r="BH116" i="4"/>
  <c r="BG116" i="4"/>
  <c r="BI116" i="4" s="1"/>
  <c r="AJ116" i="4"/>
  <c r="AI116" i="4"/>
  <c r="BI115" i="4"/>
  <c r="BH115" i="4"/>
  <c r="BG115" i="4"/>
  <c r="AJ115" i="4"/>
  <c r="AI115" i="4"/>
  <c r="BI114" i="4"/>
  <c r="BH114" i="4"/>
  <c r="BG114" i="4"/>
  <c r="AJ114" i="4"/>
  <c r="AI114" i="4"/>
  <c r="BH113" i="4"/>
  <c r="BG113" i="4"/>
  <c r="BI113" i="4" s="1"/>
  <c r="AJ113" i="4"/>
  <c r="AI113" i="4"/>
  <c r="BH112" i="4"/>
  <c r="BG112" i="4"/>
  <c r="BI112" i="4" s="1"/>
  <c r="AJ112" i="4"/>
  <c r="AI112" i="4"/>
  <c r="BI111" i="4"/>
  <c r="BH111" i="4"/>
  <c r="BG111" i="4"/>
  <c r="AJ111" i="4"/>
  <c r="AI111" i="4"/>
  <c r="BI110" i="4"/>
  <c r="BH110" i="4"/>
  <c r="BG110" i="4"/>
  <c r="AJ110" i="4"/>
  <c r="AI110" i="4"/>
  <c r="BH109" i="4"/>
  <c r="BG109" i="4"/>
  <c r="BI109" i="4" s="1"/>
  <c r="AJ109" i="4"/>
  <c r="AI109" i="4"/>
  <c r="BH108" i="4"/>
  <c r="BG108" i="4"/>
  <c r="BI108" i="4" s="1"/>
  <c r="AJ108" i="4"/>
  <c r="AI108" i="4"/>
  <c r="BI107" i="4"/>
  <c r="BH107" i="4"/>
  <c r="BG107" i="4"/>
  <c r="AJ107" i="4"/>
  <c r="AI107" i="4"/>
  <c r="BI106" i="4"/>
  <c r="BH106" i="4"/>
  <c r="BG106" i="4"/>
  <c r="AJ106" i="4"/>
  <c r="AI106" i="4"/>
  <c r="BH105" i="4"/>
  <c r="BG105" i="4"/>
  <c r="BI105" i="4" s="1"/>
  <c r="AJ105" i="4"/>
  <c r="AI105" i="4"/>
  <c r="BH104" i="4"/>
  <c r="BG104" i="4"/>
  <c r="BI104" i="4" s="1"/>
  <c r="AJ104" i="4"/>
  <c r="AI104" i="4"/>
  <c r="BI103" i="4"/>
  <c r="BH103" i="4"/>
  <c r="BG103" i="4"/>
  <c r="AJ103" i="4"/>
  <c r="AI103" i="4"/>
  <c r="BI102" i="4"/>
  <c r="BH102" i="4"/>
  <c r="BG102" i="4"/>
  <c r="AJ102" i="4"/>
  <c r="AI102" i="4"/>
  <c r="BH101" i="4"/>
  <c r="BG101" i="4"/>
  <c r="BI101" i="4" s="1"/>
  <c r="AJ101" i="4"/>
  <c r="AI101" i="4"/>
  <c r="BH100" i="4"/>
  <c r="BG100" i="4"/>
  <c r="BI100" i="4" s="1"/>
  <c r="AJ100" i="4"/>
  <c r="AI100" i="4"/>
  <c r="BI99" i="4"/>
  <c r="BH99" i="4"/>
  <c r="BG99" i="4"/>
  <c r="AJ99" i="4"/>
  <c r="AI99" i="4"/>
  <c r="BI98" i="4"/>
  <c r="BH98" i="4"/>
  <c r="BG98" i="4"/>
  <c r="AJ98" i="4"/>
  <c r="AI98" i="4"/>
  <c r="BH97" i="4"/>
  <c r="BG97" i="4"/>
  <c r="BI97" i="4" s="1"/>
  <c r="AJ97" i="4"/>
  <c r="AI97" i="4"/>
  <c r="BH96" i="4"/>
  <c r="BG96" i="4"/>
  <c r="BI96" i="4" s="1"/>
  <c r="AJ96" i="4"/>
  <c r="AI96" i="4"/>
  <c r="BI95" i="4"/>
  <c r="BH95" i="4"/>
  <c r="BG95" i="4"/>
  <c r="AJ95" i="4"/>
  <c r="AI95" i="4"/>
  <c r="BI94" i="4"/>
  <c r="BH94" i="4"/>
  <c r="BG94" i="4"/>
  <c r="AJ94" i="4"/>
  <c r="AI94" i="4"/>
  <c r="BH93" i="4"/>
  <c r="BG93" i="4"/>
  <c r="BI93" i="4" s="1"/>
  <c r="AJ93" i="4"/>
  <c r="AI93" i="4"/>
  <c r="BH92" i="4"/>
  <c r="BG92" i="4"/>
  <c r="BI92" i="4" s="1"/>
  <c r="AJ92" i="4"/>
  <c r="AI92" i="4"/>
  <c r="BI91" i="4"/>
  <c r="BH91" i="4"/>
  <c r="BG91" i="4"/>
  <c r="AJ91" i="4"/>
  <c r="AI91" i="4"/>
  <c r="BI90" i="4"/>
  <c r="BH90" i="4"/>
  <c r="BG90" i="4"/>
  <c r="AJ90" i="4"/>
  <c r="AI90" i="4"/>
  <c r="BH89" i="4"/>
  <c r="BG89" i="4"/>
  <c r="BI89" i="4" s="1"/>
  <c r="AJ89" i="4"/>
  <c r="AI89" i="4"/>
  <c r="BH88" i="4"/>
  <c r="BG88" i="4"/>
  <c r="BI88" i="4" s="1"/>
  <c r="AJ88" i="4"/>
  <c r="AI88" i="4"/>
  <c r="BI87" i="4"/>
  <c r="BH87" i="4"/>
  <c r="BG87" i="4"/>
  <c r="AJ87" i="4"/>
  <c r="AI87" i="4"/>
  <c r="BI86" i="4"/>
  <c r="BH86" i="4"/>
  <c r="BG86" i="4"/>
  <c r="AJ86" i="4"/>
  <c r="AI86" i="4"/>
  <c r="BH85" i="4"/>
  <c r="BG85" i="4"/>
  <c r="BI85" i="4" s="1"/>
  <c r="AJ85" i="4"/>
  <c r="AI85" i="4"/>
  <c r="BH84" i="4"/>
  <c r="BG84" i="4"/>
  <c r="BI84" i="4" s="1"/>
  <c r="AJ84" i="4"/>
  <c r="AI84" i="4"/>
  <c r="BI83" i="4"/>
  <c r="BH83" i="4"/>
  <c r="BG83" i="4"/>
  <c r="AJ83" i="4"/>
  <c r="AI83" i="4"/>
  <c r="BI82" i="4"/>
  <c r="BH82" i="4"/>
  <c r="BG82" i="4"/>
  <c r="AJ82" i="4"/>
  <c r="AI82" i="4"/>
  <c r="BH81" i="4"/>
  <c r="BG81" i="4"/>
  <c r="BI81" i="4" s="1"/>
  <c r="AJ81" i="4"/>
  <c r="AI81" i="4"/>
  <c r="BH80" i="4"/>
  <c r="BG80" i="4"/>
  <c r="BI80" i="4" s="1"/>
  <c r="AJ80" i="4"/>
  <c r="AI80" i="4"/>
  <c r="BI79" i="4"/>
  <c r="BH79" i="4"/>
  <c r="BG79" i="4"/>
  <c r="AJ79" i="4"/>
  <c r="AI79" i="4"/>
  <c r="BI78" i="4"/>
  <c r="BH78" i="4"/>
  <c r="BG78" i="4"/>
  <c r="AJ78" i="4"/>
  <c r="AI78" i="4"/>
  <c r="BH77" i="4"/>
  <c r="BG77" i="4"/>
  <c r="BI77" i="4" s="1"/>
  <c r="AJ77" i="4"/>
  <c r="AI77" i="4"/>
  <c r="BH76" i="4"/>
  <c r="BG76" i="4"/>
  <c r="BI76" i="4" s="1"/>
  <c r="AJ76" i="4"/>
  <c r="AI76" i="4"/>
  <c r="BI75" i="4"/>
  <c r="BH75" i="4"/>
  <c r="BG75" i="4"/>
  <c r="AJ75" i="4"/>
  <c r="AI75" i="4"/>
  <c r="BI74" i="4"/>
  <c r="BH74" i="4"/>
  <c r="BG74" i="4"/>
  <c r="AJ74" i="4"/>
  <c r="AI74" i="4"/>
  <c r="BH73" i="4"/>
  <c r="BG73" i="4"/>
  <c r="BI73" i="4" s="1"/>
  <c r="AJ73" i="4"/>
  <c r="AI73" i="4"/>
  <c r="BH72" i="4"/>
  <c r="BG72" i="4"/>
  <c r="BI72" i="4" s="1"/>
  <c r="AJ72" i="4"/>
  <c r="AI72" i="4"/>
  <c r="BI71" i="4"/>
  <c r="BH71" i="4"/>
  <c r="BG71" i="4"/>
  <c r="AJ71" i="4"/>
  <c r="AI71" i="4"/>
  <c r="BI70" i="4"/>
  <c r="BH70" i="4"/>
  <c r="BG70" i="4"/>
  <c r="AJ70" i="4"/>
  <c r="AI70" i="4"/>
  <c r="BH69" i="4"/>
  <c r="BG69" i="4"/>
  <c r="BI69" i="4" s="1"/>
  <c r="AJ69" i="4"/>
  <c r="AI69" i="4"/>
  <c r="BH68" i="4"/>
  <c r="BG68" i="4"/>
  <c r="BI68" i="4" s="1"/>
  <c r="AJ68" i="4"/>
  <c r="AI68" i="4"/>
  <c r="BI67" i="4"/>
  <c r="BH67" i="4"/>
  <c r="BG67" i="4"/>
  <c r="AJ67" i="4"/>
  <c r="AI67" i="4"/>
  <c r="BI66" i="4"/>
  <c r="BH66" i="4"/>
  <c r="BG66" i="4"/>
  <c r="AJ66" i="4"/>
  <c r="AI66" i="4"/>
  <c r="BH65" i="4"/>
  <c r="BG65" i="4"/>
  <c r="BI65" i="4" s="1"/>
  <c r="AJ65" i="4"/>
  <c r="AI65" i="4"/>
  <c r="BH64" i="4"/>
  <c r="BG64" i="4"/>
  <c r="BI64" i="4" s="1"/>
  <c r="AJ64" i="4"/>
  <c r="AI64" i="4"/>
  <c r="BI63" i="4"/>
  <c r="BH63" i="4"/>
  <c r="BG63" i="4"/>
  <c r="AJ63" i="4"/>
  <c r="AI63" i="4"/>
  <c r="BI62" i="4"/>
  <c r="BH62" i="4"/>
  <c r="BG62" i="4"/>
  <c r="AJ62" i="4"/>
  <c r="AI62" i="4"/>
  <c r="BH61" i="4"/>
  <c r="BG61" i="4"/>
  <c r="BI61" i="4" s="1"/>
  <c r="AJ61" i="4"/>
  <c r="AI61" i="4"/>
  <c r="BH60" i="4"/>
  <c r="BG60" i="4"/>
  <c r="BI60" i="4" s="1"/>
  <c r="AJ60" i="4"/>
  <c r="AI60" i="4"/>
  <c r="BI59" i="4"/>
  <c r="BH59" i="4"/>
  <c r="BG59" i="4"/>
  <c r="AJ59" i="4"/>
  <c r="AI59" i="4"/>
  <c r="BI58" i="4"/>
  <c r="BH58" i="4"/>
  <c r="BG58" i="4"/>
  <c r="AJ58" i="4"/>
  <c r="AI58" i="4"/>
  <c r="BH57" i="4"/>
  <c r="BG57" i="4"/>
  <c r="BI57" i="4" s="1"/>
  <c r="AJ57" i="4"/>
  <c r="AI57" i="4"/>
  <c r="BH56" i="4"/>
  <c r="BG56" i="4"/>
  <c r="BI56" i="4" s="1"/>
  <c r="AJ56" i="4"/>
  <c r="AI56" i="4"/>
  <c r="BI55" i="4"/>
  <c r="BH55" i="4"/>
  <c r="BG55" i="4"/>
  <c r="AJ55" i="4"/>
  <c r="AI55" i="4"/>
  <c r="BI54" i="4"/>
  <c r="BH54" i="4"/>
  <c r="BG54" i="4"/>
  <c r="AJ54" i="4"/>
  <c r="AI54" i="4"/>
  <c r="BH53" i="4"/>
  <c r="BG53" i="4"/>
  <c r="BI53" i="4" s="1"/>
  <c r="AJ53" i="4"/>
  <c r="AI53" i="4"/>
  <c r="BH52" i="4"/>
  <c r="BG52" i="4"/>
  <c r="BI52" i="4" s="1"/>
  <c r="AJ52" i="4"/>
  <c r="AI52" i="4"/>
  <c r="BI51" i="4"/>
  <c r="BH51" i="4"/>
  <c r="BG51" i="4"/>
  <c r="AJ51" i="4"/>
  <c r="AI51" i="4"/>
  <c r="BI50" i="4"/>
  <c r="BH50" i="4"/>
  <c r="BG50" i="4"/>
  <c r="AJ50" i="4"/>
  <c r="AI50" i="4"/>
  <c r="BH49" i="4"/>
  <c r="BG49" i="4"/>
  <c r="BI49" i="4" s="1"/>
  <c r="AJ49" i="4"/>
  <c r="AI49" i="4"/>
  <c r="BH48" i="4"/>
  <c r="BG48" i="4"/>
  <c r="BI48" i="4" s="1"/>
  <c r="AJ48" i="4"/>
  <c r="AI48" i="4"/>
  <c r="BI47" i="4"/>
  <c r="BH47" i="4"/>
  <c r="BG47" i="4"/>
  <c r="AJ47" i="4"/>
  <c r="AI47" i="4"/>
  <c r="BI46" i="4"/>
  <c r="BH46" i="4"/>
  <c r="BG46" i="4"/>
  <c r="AJ46" i="4"/>
  <c r="AI46" i="4"/>
  <c r="BH45" i="4"/>
  <c r="BG45" i="4"/>
  <c r="BI45" i="4" s="1"/>
  <c r="AJ45" i="4"/>
  <c r="AI45" i="4"/>
  <c r="BH44" i="4"/>
  <c r="BG44" i="4"/>
  <c r="BI44" i="4" s="1"/>
  <c r="AJ44" i="4"/>
  <c r="AI44" i="4"/>
  <c r="BI43" i="4"/>
  <c r="BH43" i="4"/>
  <c r="BG43" i="4"/>
  <c r="AJ43" i="4"/>
  <c r="AI43" i="4"/>
  <c r="BI42" i="4"/>
  <c r="BH42" i="4"/>
  <c r="BG42" i="4"/>
  <c r="AJ42" i="4"/>
  <c r="AI42" i="4"/>
  <c r="BH41" i="4"/>
  <c r="BG41" i="4"/>
  <c r="BI41" i="4" s="1"/>
  <c r="AJ41" i="4"/>
  <c r="AI41" i="4"/>
  <c r="BH40" i="4"/>
  <c r="BG40" i="4"/>
  <c r="BI40" i="4" s="1"/>
  <c r="AJ40" i="4"/>
  <c r="AI40" i="4"/>
  <c r="BI39" i="4"/>
  <c r="BH39" i="4"/>
  <c r="BG39" i="4"/>
  <c r="AJ39" i="4"/>
  <c r="AI39" i="4"/>
  <c r="BI38" i="4"/>
  <c r="BH38" i="4"/>
  <c r="BG38" i="4"/>
  <c r="AJ38" i="4"/>
  <c r="AI38" i="4"/>
  <c r="BH37" i="4"/>
  <c r="BG37" i="4"/>
  <c r="BI37" i="4" s="1"/>
  <c r="AJ37" i="4"/>
  <c r="AI37" i="4"/>
  <c r="BH36" i="4"/>
  <c r="BG36" i="4"/>
  <c r="BI36" i="4" s="1"/>
  <c r="AJ36" i="4"/>
  <c r="AI36" i="4"/>
  <c r="BI35" i="4"/>
  <c r="BH35" i="4"/>
  <c r="BG35" i="4"/>
  <c r="AJ35" i="4"/>
  <c r="AI35" i="4"/>
  <c r="BI34" i="4"/>
  <c r="BH34" i="4"/>
  <c r="BG34" i="4"/>
  <c r="AJ34" i="4"/>
  <c r="AI34" i="4"/>
  <c r="BH33" i="4"/>
  <c r="BG33" i="4"/>
  <c r="BI33" i="4" s="1"/>
  <c r="AJ33" i="4"/>
  <c r="AI33" i="4"/>
  <c r="BH32" i="4"/>
  <c r="BG32" i="4"/>
  <c r="BI32" i="4" s="1"/>
  <c r="AJ32" i="4"/>
  <c r="AI32" i="4"/>
  <c r="BI31" i="4"/>
  <c r="BH31" i="4"/>
  <c r="BG31" i="4"/>
  <c r="AJ31" i="4"/>
  <c r="AI31" i="4"/>
  <c r="BI30" i="4"/>
  <c r="BH30" i="4"/>
  <c r="BG30" i="4"/>
  <c r="AJ30" i="4"/>
  <c r="AI30" i="4"/>
  <c r="BH29" i="4"/>
  <c r="BG29" i="4"/>
  <c r="BI29" i="4" s="1"/>
  <c r="AJ29" i="4"/>
  <c r="AI29" i="4"/>
  <c r="BH28" i="4"/>
  <c r="BG28" i="4"/>
  <c r="BI28" i="4" s="1"/>
  <c r="AJ28" i="4"/>
  <c r="AI28" i="4"/>
  <c r="BI27" i="4"/>
  <c r="BH27" i="4"/>
  <c r="BG27" i="4"/>
  <c r="AJ27" i="4"/>
  <c r="AI27" i="4"/>
  <c r="BI26" i="4"/>
  <c r="BH26" i="4"/>
  <c r="BG26" i="4"/>
  <c r="AJ26" i="4"/>
  <c r="AI26" i="4"/>
  <c r="BH25" i="4"/>
  <c r="BG25" i="4"/>
  <c r="BI25" i="4" s="1"/>
  <c r="AJ25" i="4"/>
  <c r="AI25" i="4"/>
  <c r="BH24" i="4"/>
  <c r="BG24" i="4"/>
  <c r="BI24" i="4" s="1"/>
  <c r="AJ24" i="4"/>
  <c r="AI24" i="4"/>
  <c r="BI23" i="4"/>
  <c r="BH23" i="4"/>
  <c r="BG23" i="4"/>
  <c r="AJ23" i="4"/>
  <c r="AI23" i="4"/>
  <c r="BI22" i="4"/>
  <c r="BH22" i="4"/>
  <c r="BG22" i="4"/>
  <c r="AJ22" i="4"/>
  <c r="AI22" i="4"/>
  <c r="BH21" i="4"/>
  <c r="BG21" i="4"/>
  <c r="BI21" i="4" s="1"/>
  <c r="AJ21" i="4"/>
  <c r="AI21" i="4"/>
  <c r="BH20" i="4"/>
  <c r="BG20" i="4"/>
  <c r="BI20" i="4" s="1"/>
  <c r="AJ20" i="4"/>
  <c r="AI20" i="4"/>
  <c r="BI19" i="4"/>
  <c r="BH19" i="4"/>
  <c r="BG19" i="4"/>
  <c r="AJ19" i="4"/>
  <c r="AI19" i="4"/>
  <c r="BI18" i="4"/>
  <c r="BH18" i="4"/>
  <c r="BG18" i="4"/>
  <c r="AJ18" i="4"/>
  <c r="AI18" i="4"/>
  <c r="BH17" i="4"/>
  <c r="BG17" i="4"/>
  <c r="BI17" i="4" s="1"/>
  <c r="AJ17" i="4"/>
  <c r="AI17" i="4"/>
  <c r="BH16" i="4"/>
  <c r="BG16" i="4"/>
  <c r="BI16" i="4" s="1"/>
  <c r="AJ16" i="4"/>
  <c r="AI16" i="4"/>
  <c r="DF15" i="4"/>
  <c r="CR15" i="4"/>
  <c r="BH15" i="4"/>
  <c r="BG15" i="4"/>
  <c r="BI15" i="4" s="1"/>
  <c r="AJ15" i="4"/>
  <c r="AI15" i="4"/>
  <c r="DF14" i="4"/>
  <c r="BI14" i="4"/>
  <c r="BH14" i="4"/>
  <c r="BG14" i="4"/>
  <c r="AJ14" i="4"/>
  <c r="AI14" i="4"/>
  <c r="DF13" i="4"/>
  <c r="CR13" i="4"/>
  <c r="BH13" i="4"/>
  <c r="BG13" i="4"/>
  <c r="BI13" i="4" s="1"/>
  <c r="AJ13" i="4"/>
  <c r="AI13" i="4"/>
  <c r="DF12" i="4"/>
  <c r="CR12" i="4"/>
  <c r="BH12" i="4"/>
  <c r="BG12" i="4"/>
  <c r="BI12" i="4" s="1"/>
  <c r="AJ12" i="4"/>
  <c r="AI12" i="4"/>
  <c r="DF11" i="4"/>
  <c r="CR11" i="4"/>
  <c r="BI11" i="4"/>
  <c r="BH11" i="4"/>
  <c r="BG11" i="4"/>
  <c r="AJ11" i="4"/>
  <c r="AI11" i="4"/>
  <c r="DF10" i="4"/>
  <c r="CR10" i="4"/>
  <c r="BI10" i="4"/>
  <c r="BH10" i="4"/>
  <c r="BG10" i="4"/>
  <c r="AJ10" i="4"/>
  <c r="AI10" i="4"/>
  <c r="DF9" i="4"/>
  <c r="CR9" i="4"/>
  <c r="BH9" i="4"/>
  <c r="BG9" i="4"/>
  <c r="BI9" i="4" s="1"/>
  <c r="AJ9" i="4"/>
  <c r="AI9" i="4"/>
  <c r="CE3" i="4"/>
  <c r="CC3" i="4"/>
  <c r="CA3" i="4"/>
  <c r="BY3" i="4"/>
  <c r="BW3" i="4"/>
  <c r="BU3" i="4"/>
  <c r="BS3" i="4"/>
  <c r="BQ3" i="4"/>
  <c r="BO3" i="4"/>
  <c r="BM3" i="4"/>
  <c r="BK3" i="4"/>
  <c r="H1" i="4"/>
  <c r="H16" i="3"/>
  <c r="F16" i="3"/>
  <c r="F15" i="3"/>
  <c r="H15" i="3" s="1"/>
  <c r="H14" i="3"/>
  <c r="H17" i="3" s="1"/>
  <c r="F14" i="3"/>
  <c r="F12" i="3"/>
  <c r="H12" i="3" s="1"/>
  <c r="F11" i="3"/>
  <c r="H11" i="3" s="1"/>
  <c r="F10" i="3"/>
  <c r="H10" i="3" s="1"/>
  <c r="F8" i="3"/>
  <c r="H8" i="3" s="1"/>
  <c r="H7" i="3"/>
  <c r="F7" i="3"/>
  <c r="F6" i="3"/>
  <c r="H6" i="3" s="1"/>
  <c r="E2" i="3"/>
  <c r="E2" i="2"/>
  <c r="E1" i="2"/>
  <c r="I268" i="1"/>
  <c r="H268" i="1"/>
  <c r="G268" i="1"/>
  <c r="F268" i="1"/>
  <c r="A267" i="1"/>
  <c r="A266" i="1"/>
  <c r="A264" i="1"/>
  <c r="A263" i="1"/>
  <c r="A262" i="1"/>
  <c r="A260" i="1"/>
  <c r="A259" i="1"/>
  <c r="A258" i="1"/>
  <c r="A256" i="1"/>
  <c r="A255" i="1"/>
  <c r="A254" i="1"/>
  <c r="A252" i="1"/>
  <c r="A251" i="1"/>
  <c r="A250" i="1"/>
  <c r="A248" i="1"/>
  <c r="A247" i="1"/>
  <c r="A246" i="1"/>
  <c r="A244" i="1"/>
  <c r="A243" i="1"/>
  <c r="A242" i="1"/>
  <c r="A240" i="1"/>
  <c r="A239" i="1"/>
  <c r="A238" i="1"/>
  <c r="A236" i="1"/>
  <c r="A235" i="1"/>
  <c r="A234" i="1"/>
  <c r="A232" i="1"/>
  <c r="A231" i="1"/>
  <c r="A230" i="1"/>
  <c r="A228" i="1"/>
  <c r="A227" i="1"/>
  <c r="A226" i="1"/>
  <c r="A224" i="1"/>
  <c r="A223" i="1"/>
  <c r="A222" i="1"/>
  <c r="A220" i="1"/>
  <c r="A219" i="1"/>
  <c r="A218" i="1"/>
  <c r="A216" i="1"/>
  <c r="A215" i="1"/>
  <c r="A214" i="1"/>
  <c r="A212" i="1"/>
  <c r="A211" i="1"/>
  <c r="A210" i="1"/>
  <c r="A208" i="1"/>
  <c r="A207" i="1"/>
  <c r="A206" i="1"/>
  <c r="A204" i="1"/>
  <c r="A203" i="1"/>
  <c r="A202" i="1"/>
  <c r="A200" i="1"/>
  <c r="A199" i="1"/>
  <c r="A198" i="1"/>
  <c r="A196" i="1"/>
  <c r="A195" i="1"/>
  <c r="A194" i="1"/>
  <c r="A192" i="1"/>
  <c r="A191" i="1"/>
  <c r="A190" i="1"/>
  <c r="A188" i="1"/>
  <c r="A187" i="1"/>
  <c r="A186" i="1"/>
  <c r="A184" i="1"/>
  <c r="A183" i="1"/>
  <c r="A182" i="1"/>
  <c r="A180" i="1"/>
  <c r="A179" i="1"/>
  <c r="A178" i="1"/>
  <c r="A176" i="1"/>
  <c r="A175" i="1"/>
  <c r="A174" i="1"/>
  <c r="A172" i="1"/>
  <c r="A171" i="1"/>
  <c r="A170" i="1"/>
  <c r="A168" i="1"/>
  <c r="A167" i="1"/>
  <c r="A166" i="1"/>
  <c r="A164" i="1"/>
  <c r="A163" i="1"/>
  <c r="A162" i="1"/>
  <c r="A160" i="1"/>
  <c r="A159" i="1"/>
  <c r="A158" i="1"/>
  <c r="A156" i="1"/>
  <c r="A155" i="1"/>
  <c r="A154" i="1"/>
  <c r="A152" i="1"/>
  <c r="A151" i="1"/>
  <c r="A150" i="1"/>
  <c r="A148" i="1"/>
  <c r="A147" i="1"/>
  <c r="A146" i="1"/>
  <c r="A144" i="1"/>
  <c r="A143" i="1"/>
  <c r="A142" i="1"/>
  <c r="A140" i="1"/>
  <c r="A139" i="1"/>
  <c r="A138" i="1"/>
  <c r="A136" i="1"/>
  <c r="A135" i="1"/>
  <c r="A134" i="1"/>
  <c r="A132" i="1"/>
  <c r="A131" i="1"/>
  <c r="A130" i="1"/>
  <c r="A128" i="1"/>
  <c r="A127" i="1"/>
  <c r="A126" i="1"/>
  <c r="A124" i="1"/>
  <c r="A123" i="1"/>
  <c r="A122" i="1"/>
  <c r="A120" i="1"/>
  <c r="A119" i="1"/>
  <c r="A118" i="1"/>
  <c r="A116" i="1"/>
  <c r="A115" i="1"/>
  <c r="A114" i="1"/>
  <c r="A112" i="1"/>
  <c r="A111" i="1"/>
  <c r="A110" i="1"/>
  <c r="A108" i="1"/>
  <c r="A107" i="1"/>
  <c r="A106" i="1"/>
  <c r="A104" i="1"/>
  <c r="A103" i="1"/>
  <c r="A102" i="1"/>
  <c r="A100" i="1"/>
  <c r="A99" i="1"/>
  <c r="A98" i="1"/>
  <c r="A96" i="1"/>
  <c r="A95" i="1"/>
  <c r="A94" i="1"/>
  <c r="A92" i="1"/>
  <c r="A91" i="1"/>
  <c r="A90" i="1"/>
  <c r="A88" i="1"/>
  <c r="A87" i="1"/>
  <c r="A86" i="1"/>
  <c r="A84" i="1"/>
  <c r="A83" i="1"/>
  <c r="A82" i="1"/>
  <c r="A80" i="1"/>
  <c r="A79" i="1"/>
  <c r="A78" i="1"/>
  <c r="A76" i="1"/>
  <c r="A75" i="1"/>
  <c r="A74" i="1"/>
  <c r="A72" i="1"/>
  <c r="A71" i="1"/>
  <c r="A70" i="1"/>
  <c r="A68" i="1"/>
  <c r="A67" i="1"/>
  <c r="A66" i="1"/>
  <c r="A64" i="1"/>
  <c r="A63" i="1"/>
  <c r="A62" i="1"/>
  <c r="A60" i="1"/>
  <c r="A59" i="1"/>
  <c r="A58" i="1"/>
  <c r="A56" i="1"/>
  <c r="A55" i="1"/>
  <c r="A54" i="1"/>
  <c r="A52" i="1"/>
  <c r="A51" i="1"/>
  <c r="A50" i="1"/>
  <c r="A48" i="1"/>
  <c r="A47" i="1"/>
  <c r="A46" i="1"/>
  <c r="A44" i="1"/>
  <c r="A43" i="1"/>
  <c r="A42" i="1"/>
  <c r="A40" i="1"/>
  <c r="A39" i="1"/>
  <c r="A38" i="1"/>
  <c r="A36" i="1"/>
  <c r="A35" i="1"/>
  <c r="A34" i="1"/>
  <c r="A32" i="1"/>
  <c r="A31" i="1"/>
  <c r="A30" i="1"/>
  <c r="A28" i="1"/>
  <c r="A27" i="1"/>
  <c r="A26" i="1"/>
  <c r="A24" i="1"/>
  <c r="A23" i="1"/>
  <c r="A22" i="1"/>
  <c r="A20" i="1"/>
  <c r="A19" i="1"/>
  <c r="A18" i="1"/>
  <c r="A16" i="1"/>
  <c r="A15" i="1"/>
  <c r="A14" i="1"/>
  <c r="A12" i="1"/>
  <c r="A11" i="1"/>
  <c r="A10" i="1"/>
  <c r="A8" i="1"/>
  <c r="A7" i="1"/>
  <c r="E2" i="1"/>
  <c r="E1" i="1"/>
  <c r="A265" i="1" s="1"/>
  <c r="H9" i="3" l="1"/>
  <c r="H13" i="3"/>
  <c r="A9" i="1"/>
  <c r="A13" i="1"/>
  <c r="A17" i="1"/>
  <c r="A21" i="1"/>
  <c r="A25" i="1"/>
  <c r="A29" i="1"/>
  <c r="A33" i="1"/>
  <c r="A37" i="1"/>
  <c r="A41" i="1"/>
  <c r="A45" i="1"/>
  <c r="A49" i="1"/>
  <c r="A53" i="1"/>
  <c r="A57" i="1"/>
  <c r="A61" i="1"/>
  <c r="A65" i="1"/>
  <c r="A69" i="1"/>
  <c r="A73" i="1"/>
  <c r="A77" i="1"/>
  <c r="A81" i="1"/>
  <c r="A85" i="1"/>
  <c r="A89" i="1"/>
  <c r="A93" i="1"/>
  <c r="A97" i="1"/>
  <c r="A101" i="1"/>
  <c r="A105" i="1"/>
  <c r="A109" i="1"/>
  <c r="A113" i="1"/>
  <c r="A117" i="1"/>
  <c r="A121" i="1"/>
  <c r="A125" i="1"/>
  <c r="A129" i="1"/>
  <c r="A133" i="1"/>
  <c r="A137" i="1"/>
  <c r="A141" i="1"/>
  <c r="A145" i="1"/>
  <c r="A149" i="1"/>
  <c r="A153" i="1"/>
  <c r="A157" i="1"/>
  <c r="A161" i="1"/>
  <c r="A165" i="1"/>
  <c r="A169" i="1"/>
  <c r="A173" i="1"/>
  <c r="A177" i="1"/>
  <c r="A181" i="1"/>
  <c r="A185" i="1"/>
  <c r="A189" i="1"/>
  <c r="A193" i="1"/>
  <c r="A197" i="1"/>
  <c r="A201" i="1"/>
  <c r="A205" i="1"/>
  <c r="A209" i="1"/>
  <c r="A213" i="1"/>
  <c r="A217" i="1"/>
  <c r="A221" i="1"/>
  <c r="A225" i="1"/>
  <c r="A229" i="1"/>
  <c r="A233" i="1"/>
  <c r="A237" i="1"/>
  <c r="A241" i="1"/>
  <c r="A245" i="1"/>
  <c r="A249" i="1"/>
  <c r="A253" i="1"/>
  <c r="A257" i="1"/>
  <c r="A261" i="1"/>
  <c r="CR11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 Constable</author>
    <author>tc={04B00885-69FD-4459-B4C9-7EB26B54886C}</author>
    <author>tc={72A6B0BE-8243-4EB8-A000-EE7A6D2747C1}</author>
    <author>tc={98BEAB47-BB8A-430E-A83D-D7F4DB77C7AF}</author>
    <author>tc={0C4E7B21-3401-431C-BC34-9844887A2C6C}</author>
    <author>tc={1DE65258-C705-4693-8148-C0E79E6D2416}</author>
  </authors>
  <commentList>
    <comment ref="B162" authorId="0" shapeId="0" xr:uid="{D41A4C92-189F-4CD9-8990-616135565D34}">
      <text>
        <r>
          <rPr>
            <b/>
            <sz val="9"/>
            <color indexed="81"/>
            <rFont val="Tahoma"/>
            <family val="2"/>
          </rPr>
          <t>R Constable:</t>
        </r>
        <r>
          <rPr>
            <sz val="9"/>
            <color indexed="81"/>
            <rFont val="Tahoma"/>
            <family val="2"/>
          </rPr>
          <t xml:space="preserve">
Missing in 2019, carried forward 2018 value</t>
        </r>
      </text>
    </comment>
    <comment ref="A198" authorId="1" shapeId="0" xr:uid="{B36C188E-DB8B-470B-AF63-DD549F60DC9A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added in 2019 report
</t>
        </r>
      </text>
    </comment>
    <comment ref="A202" authorId="2" shapeId="0" xr:uid="{C6CBF300-4C41-4744-ABFF-B7A82818C961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added in 2019 report
</t>
        </r>
      </text>
    </comment>
    <comment ref="B265" authorId="0" shapeId="0" xr:uid="{7CB0F494-12E1-4EA2-A0CD-1049E29E7ED3}">
      <text>
        <r>
          <rPr>
            <b/>
            <sz val="9"/>
            <color indexed="81"/>
            <rFont val="Tahoma"/>
            <family val="2"/>
          </rPr>
          <t>R Constable:</t>
        </r>
        <r>
          <rPr>
            <sz val="9"/>
            <color indexed="81"/>
            <rFont val="Tahoma"/>
            <family val="2"/>
          </rPr>
          <t xml:space="preserve">
Missing in 2019, carried forward 2018 value</t>
        </r>
      </text>
    </comment>
    <comment ref="B267" authorId="0" shapeId="0" xr:uid="{D70B1587-0DF9-4FBD-8CB6-505333E6B0A5}">
      <text>
        <r>
          <rPr>
            <b/>
            <sz val="9"/>
            <color indexed="81"/>
            <rFont val="Tahoma"/>
            <family val="2"/>
          </rPr>
          <t>R Constable:</t>
        </r>
        <r>
          <rPr>
            <sz val="9"/>
            <color indexed="81"/>
            <rFont val="Tahoma"/>
            <family val="2"/>
          </rPr>
          <t xml:space="preserve">
Missing in 2019, carried forward 2018 value</t>
        </r>
      </text>
    </comment>
    <comment ref="B372" authorId="0" shapeId="0" xr:uid="{4B8B4823-B01E-4B6E-A81C-02128C2CF2A4}">
      <text>
        <r>
          <rPr>
            <b/>
            <sz val="9"/>
            <color indexed="81"/>
            <rFont val="Tahoma"/>
            <family val="2"/>
          </rPr>
          <t>R Constable:</t>
        </r>
        <r>
          <rPr>
            <sz val="9"/>
            <color indexed="81"/>
            <rFont val="Tahoma"/>
            <family val="2"/>
          </rPr>
          <t xml:space="preserve">
Missing in 2019, carried forward 2018 value</t>
        </r>
      </text>
    </comment>
    <comment ref="B430" authorId="0" shapeId="0" xr:uid="{CA5F0517-1B29-4835-B0C1-350AB1180C8B}">
      <text>
        <r>
          <rPr>
            <b/>
            <sz val="9"/>
            <color indexed="81"/>
            <rFont val="Tahoma"/>
            <family val="2"/>
          </rPr>
          <t>R Constable:</t>
        </r>
        <r>
          <rPr>
            <sz val="9"/>
            <color indexed="81"/>
            <rFont val="Tahoma"/>
            <family val="2"/>
          </rPr>
          <t xml:space="preserve">
Missing in 2019, carried forward 2018 value</t>
        </r>
      </text>
    </comment>
    <comment ref="B431" authorId="0" shapeId="0" xr:uid="{B3CE812D-D023-4D5B-A872-3F3313A83512}">
      <text>
        <r>
          <rPr>
            <b/>
            <sz val="9"/>
            <color indexed="81"/>
            <rFont val="Tahoma"/>
            <family val="2"/>
          </rPr>
          <t>R Constable:</t>
        </r>
        <r>
          <rPr>
            <sz val="9"/>
            <color indexed="81"/>
            <rFont val="Tahoma"/>
            <family val="2"/>
          </rPr>
          <t xml:space="preserve">
Missing in 2019, carried forward 2018 value</t>
        </r>
      </text>
    </comment>
    <comment ref="B432" authorId="0" shapeId="0" xr:uid="{37A9500F-3846-4E2A-AFB6-98B2A6F78DE1}">
      <text>
        <r>
          <rPr>
            <b/>
            <sz val="9"/>
            <color indexed="81"/>
            <rFont val="Tahoma"/>
            <family val="2"/>
          </rPr>
          <t>R Constable:</t>
        </r>
        <r>
          <rPr>
            <sz val="9"/>
            <color indexed="81"/>
            <rFont val="Tahoma"/>
            <family val="2"/>
          </rPr>
          <t xml:space="preserve">
Missing in 2019, carried forward 2018 value</t>
        </r>
      </text>
    </comment>
    <comment ref="B433" authorId="0" shapeId="0" xr:uid="{7E25AAE5-1FEB-49FF-8D87-6F805C25CEBE}">
      <text>
        <r>
          <rPr>
            <b/>
            <sz val="9"/>
            <color indexed="81"/>
            <rFont val="Tahoma"/>
            <family val="2"/>
          </rPr>
          <t>R Constable:</t>
        </r>
        <r>
          <rPr>
            <sz val="9"/>
            <color indexed="81"/>
            <rFont val="Tahoma"/>
            <family val="2"/>
          </rPr>
          <t xml:space="preserve">
Missing in 2019, carried forward 2018 value</t>
        </r>
      </text>
    </comment>
    <comment ref="A729" authorId="3" shapeId="0" xr:uid="{700172C4-7E14-4CCD-9E44-1C59144F31A8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added in 2019 report
</t>
        </r>
      </text>
    </comment>
    <comment ref="A737" authorId="4" shapeId="0" xr:uid="{01F4F69A-8C0E-46BF-9F72-FD2886E0BCF1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added in 2019 report
</t>
        </r>
      </text>
    </comment>
    <comment ref="A738" authorId="5" shapeId="0" xr:uid="{D0DBBC79-95BD-4962-956B-838E4CEEAA27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added in 2019 report
</t>
        </r>
      </text>
    </comment>
  </commentList>
</comments>
</file>

<file path=xl/sharedStrings.xml><?xml version="1.0" encoding="utf-8"?>
<sst xmlns="http://schemas.openxmlformats.org/spreadsheetml/2006/main" count="16026" uniqueCount="2151">
  <si>
    <t>TABLE 6</t>
  </si>
  <si>
    <t xml:space="preserve">Substation Information </t>
  </si>
  <si>
    <t>Company Name</t>
  </si>
  <si>
    <t>Plan Year</t>
  </si>
  <si>
    <t xml:space="preserve">This table presents the required format for the reporting of general substation level information. </t>
  </si>
  <si>
    <t>Substation Name</t>
  </si>
  <si>
    <t>Substation Location (Division)</t>
  </si>
  <si>
    <t>Substation Location (District)</t>
  </si>
  <si>
    <t>Substation Location (City/Town)</t>
  </si>
  <si>
    <t>#  of Feeders Served Off of Substation</t>
  </si>
  <si>
    <t xml:space="preserve"> # of Customers Served by Substation</t>
  </si>
  <si>
    <t>Annual Energy Delivered by Substation (in MWh)</t>
  </si>
  <si>
    <t>Substation Peak Demand (in MW)</t>
  </si>
  <si>
    <t>Adams 21</t>
  </si>
  <si>
    <t>NE North</t>
  </si>
  <si>
    <t>Western</t>
  </si>
  <si>
    <t>Adams</t>
  </si>
  <si>
    <t>Ames Street 911</t>
  </si>
  <si>
    <t>NE South</t>
  </si>
  <si>
    <t>South Shore</t>
  </si>
  <si>
    <t>Brockton</t>
  </si>
  <si>
    <t>Amesbury 5</t>
  </si>
  <si>
    <t>Merrimack Valley</t>
  </si>
  <si>
    <t>Amesbury</t>
  </si>
  <si>
    <t>Andover 3</t>
  </si>
  <si>
    <t>Andover</t>
  </si>
  <si>
    <t>Ashburnham 610</t>
  </si>
  <si>
    <t>Central</t>
  </si>
  <si>
    <t>Ashburnham</t>
  </si>
  <si>
    <t>Atlantic 4</t>
  </si>
  <si>
    <t>Quincy</t>
  </si>
  <si>
    <t>Ayer 201</t>
  </si>
  <si>
    <t>Ayer</t>
  </si>
  <si>
    <t>Balch Street 72</t>
  </si>
  <si>
    <t>North Shore</t>
  </si>
  <si>
    <t>Beverly</t>
  </si>
  <si>
    <t>Ballardvale 50</t>
  </si>
  <si>
    <t>Bancroft Street 3</t>
  </si>
  <si>
    <t>Worcester</t>
  </si>
  <si>
    <t>Barre 604</t>
  </si>
  <si>
    <t>Barre</t>
  </si>
  <si>
    <t>Bates 115</t>
  </si>
  <si>
    <t>Southeast</t>
  </si>
  <si>
    <t>Fall River</t>
  </si>
  <si>
    <t>Beach Road 7</t>
  </si>
  <si>
    <t>Salisbury</t>
  </si>
  <si>
    <t>Bear Swamp 19 - Upper Yard</t>
  </si>
  <si>
    <t>Rowe</t>
  </si>
  <si>
    <t>Beaver Pond 344</t>
  </si>
  <si>
    <t>Franklin</t>
  </si>
  <si>
    <t>Belchertown 509</t>
  </si>
  <si>
    <t>Belchertown</t>
  </si>
  <si>
    <t>Belmont 98</t>
  </si>
  <si>
    <t>Beverly 12</t>
  </si>
  <si>
    <t>Billerica 70</t>
  </si>
  <si>
    <t>Billerica</t>
  </si>
  <si>
    <t>Bloomingdale 27</t>
  </si>
  <si>
    <t>Boston Road 58</t>
  </si>
  <si>
    <t>Westford</t>
  </si>
  <si>
    <t>Boulevard 77</t>
  </si>
  <si>
    <t>Lowell</t>
  </si>
  <si>
    <t>Bridge 6</t>
  </si>
  <si>
    <t>Lynn</t>
  </si>
  <si>
    <t>Bridge St Boott Mill</t>
  </si>
  <si>
    <t>Brooks Street 13</t>
  </si>
  <si>
    <t>Brown Street 1</t>
  </si>
  <si>
    <t>North Adams</t>
  </si>
  <si>
    <t>Burrill 2</t>
  </si>
  <si>
    <t>Swampscott</t>
  </si>
  <si>
    <t>Burtt Road 54</t>
  </si>
  <si>
    <t>Byfield 34</t>
  </si>
  <si>
    <t>Newbury</t>
  </si>
  <si>
    <t>Cambridge Street 4</t>
  </si>
  <si>
    <t>Candle Street 101</t>
  </si>
  <si>
    <t>Nantucket</t>
  </si>
  <si>
    <t>Central Street Unit 67</t>
  </si>
  <si>
    <t>Abington</t>
  </si>
  <si>
    <t>Centralville 8</t>
  </si>
  <si>
    <t>Chandler Street 2</t>
  </si>
  <si>
    <t>Charlemont 7</t>
  </si>
  <si>
    <t>Buckland</t>
  </si>
  <si>
    <t>Chartley Pond 8</t>
  </si>
  <si>
    <t>Attleboro</t>
  </si>
  <si>
    <t>Chelmsford 9</t>
  </si>
  <si>
    <t>Chelmsford</t>
  </si>
  <si>
    <t>Chestnut Hill 702</t>
  </si>
  <si>
    <t>Athol</t>
  </si>
  <si>
    <t>Clara Street 6</t>
  </si>
  <si>
    <t>Seekonk</t>
  </si>
  <si>
    <t>Codding Ave 64</t>
  </si>
  <si>
    <t>Medford</t>
  </si>
  <si>
    <t>Concord Road 24</t>
  </si>
  <si>
    <t>Cooks Pond 23</t>
  </si>
  <si>
    <t>Court Street Unit 69</t>
  </si>
  <si>
    <t>Crocker Pond  3424</t>
  </si>
  <si>
    <t>Wrentham</t>
  </si>
  <si>
    <t>Crystal Lake</t>
  </si>
  <si>
    <t>Gardner</t>
  </si>
  <si>
    <t>Dale Street 55</t>
  </si>
  <si>
    <t>North Andover</t>
  </si>
  <si>
    <t>Depot Street 335</t>
  </si>
  <si>
    <t>Milford</t>
  </si>
  <si>
    <t>Dighton 19</t>
  </si>
  <si>
    <t>Dighton</t>
  </si>
  <si>
    <t>Division Street Unit 64</t>
  </si>
  <si>
    <t>Rockland</t>
  </si>
  <si>
    <t>Dunstable 210</t>
  </si>
  <si>
    <t>Dunstable</t>
  </si>
  <si>
    <t>Dupont 91</t>
  </si>
  <si>
    <t>East Beverly 51</t>
  </si>
  <si>
    <t>East Boxford 33</t>
  </si>
  <si>
    <t>Boxford</t>
  </si>
  <si>
    <t>East Bradford 65</t>
  </si>
  <si>
    <t>Haverhill</t>
  </si>
  <si>
    <t>East Bridgewater 797</t>
  </si>
  <si>
    <t>East Bridgewater</t>
  </si>
  <si>
    <t>East Dracut 75</t>
  </si>
  <si>
    <t>Dracut</t>
  </si>
  <si>
    <t>East Holbrook 2</t>
  </si>
  <si>
    <t>Holbrook</t>
  </si>
  <si>
    <t>East Longmeadow 508</t>
  </si>
  <si>
    <t>East Longmeadow</t>
  </si>
  <si>
    <t>East Main St 314</t>
  </si>
  <si>
    <t>Westborough</t>
  </si>
  <si>
    <t>East Methuen 74</t>
  </si>
  <si>
    <t>Methuen</t>
  </si>
  <si>
    <t>East Tewksbury 59</t>
  </si>
  <si>
    <t>Tewksbury</t>
  </si>
  <si>
    <t>East Webster 412</t>
  </si>
  <si>
    <t>Webster</t>
  </si>
  <si>
    <t>East Westminster 609</t>
  </si>
  <si>
    <t>Westminster</t>
  </si>
  <si>
    <t>East Weymouth 9</t>
  </si>
  <si>
    <t>Weymouth</t>
  </si>
  <si>
    <t>East Winchendon 612</t>
  </si>
  <si>
    <t>Winchendon</t>
  </si>
  <si>
    <t>Easton 92</t>
  </si>
  <si>
    <t>Easton</t>
  </si>
  <si>
    <t>Everett 37</t>
  </si>
  <si>
    <t>Everett</t>
  </si>
  <si>
    <t>Faraday Street 11</t>
  </si>
  <si>
    <t>Fayette 3</t>
  </si>
  <si>
    <t>Field Street 1</t>
  </si>
  <si>
    <t>Fiskdale 408</t>
  </si>
  <si>
    <t>Sturbridge</t>
  </si>
  <si>
    <t>Fitch Road 216</t>
  </si>
  <si>
    <t>Clinton</t>
  </si>
  <si>
    <t>Five Corners 527</t>
  </si>
  <si>
    <t>Granby</t>
  </si>
  <si>
    <t>Florence Jct 9</t>
  </si>
  <si>
    <t>Northampton</t>
  </si>
  <si>
    <t>Forest Street 2</t>
  </si>
  <si>
    <t>Foxboro 1 3431</t>
  </si>
  <si>
    <t>Foxborough</t>
  </si>
  <si>
    <t>Foxboro 2 3432</t>
  </si>
  <si>
    <t>Franklin 341</t>
  </si>
  <si>
    <t>Gloucester 24</t>
  </si>
  <si>
    <t>Gloucester</t>
  </si>
  <si>
    <t>Grafton Street 9</t>
  </si>
  <si>
    <t>Granite 12</t>
  </si>
  <si>
    <t>Greendale 24</t>
  </si>
  <si>
    <t>Groton Street 226</t>
  </si>
  <si>
    <t>Pepperell</t>
  </si>
  <si>
    <t>Harrison Blvd 75</t>
  </si>
  <si>
    <t>Avon</t>
  </si>
  <si>
    <t>Hathaway 106</t>
  </si>
  <si>
    <t>Hillside 66</t>
  </si>
  <si>
    <t>Holbrook 10</t>
  </si>
  <si>
    <t>Hoover Street 21</t>
  </si>
  <si>
    <t>Hudson 7</t>
  </si>
  <si>
    <t>Humphrey 1</t>
  </si>
  <si>
    <t>Kent 13</t>
  </si>
  <si>
    <t>Saugus</t>
  </si>
  <si>
    <t>King St 18</t>
  </si>
  <si>
    <t>King Street 18</t>
  </si>
  <si>
    <t>Groveland</t>
  </si>
  <si>
    <t>King Street 5</t>
  </si>
  <si>
    <t>King Street Unit 18</t>
  </si>
  <si>
    <t>Cohasset</t>
  </si>
  <si>
    <t>Lashaway 525</t>
  </si>
  <si>
    <t>North Brookfield</t>
  </si>
  <si>
    <t>Laurel Circle  227</t>
  </si>
  <si>
    <t>Shirley</t>
  </si>
  <si>
    <t>Lawrence 1</t>
  </si>
  <si>
    <t>Lawrence</t>
  </si>
  <si>
    <t>Lawrence 2</t>
  </si>
  <si>
    <t>Lawrence Street 53</t>
  </si>
  <si>
    <t>Leicester 21</t>
  </si>
  <si>
    <t>Leicester</t>
  </si>
  <si>
    <t>Lenox Depot 1103</t>
  </si>
  <si>
    <t>Lenox</t>
  </si>
  <si>
    <t>Lincoln Plaza 15</t>
  </si>
  <si>
    <t>Lincoln Street Unit 60</t>
  </si>
  <si>
    <t>Litchfield St 207</t>
  </si>
  <si>
    <t>Leominster</t>
  </si>
  <si>
    <t>Little Rest Road 516</t>
  </si>
  <si>
    <t>Warren</t>
  </si>
  <si>
    <t>Lynn 21</t>
  </si>
  <si>
    <t>Malden 5</t>
  </si>
  <si>
    <t>Malden</t>
  </si>
  <si>
    <t>Manchester 23</t>
  </si>
  <si>
    <t>Manchester</t>
  </si>
  <si>
    <t>Maplewood 16</t>
  </si>
  <si>
    <t>Marion Ave 18</t>
  </si>
  <si>
    <t>Marlborough 311</t>
  </si>
  <si>
    <t>Marlborough</t>
  </si>
  <si>
    <t>Meadow Street 552</t>
  </si>
  <si>
    <t>Spencer</t>
  </si>
  <si>
    <t>Meadowbrook 16</t>
  </si>
  <si>
    <t>Medford 9</t>
  </si>
  <si>
    <t>Melrose 2</t>
  </si>
  <si>
    <t>Melrose</t>
  </si>
  <si>
    <t xml:space="preserve">Melrose 2 </t>
  </si>
  <si>
    <t>Melrose 25</t>
  </si>
  <si>
    <t>Melrose 4</t>
  </si>
  <si>
    <t>Mendon 332</t>
  </si>
  <si>
    <t>Mendon</t>
  </si>
  <si>
    <t>Metcalf Square 96</t>
  </si>
  <si>
    <t>Winthrop</t>
  </si>
  <si>
    <t>Methuen 5</t>
  </si>
  <si>
    <t>Mid-Weymouth 12</t>
  </si>
  <si>
    <t>Mill Street 912</t>
  </si>
  <si>
    <t>Bridgewater</t>
  </si>
  <si>
    <t>Millbrook Street 12</t>
  </si>
  <si>
    <t>Millbury 4</t>
  </si>
  <si>
    <t>Millbury</t>
  </si>
  <si>
    <t>Mink Street 7</t>
  </si>
  <si>
    <t>Myles Standish 8016</t>
  </si>
  <si>
    <t>Norton</t>
  </si>
  <si>
    <t>Nahant 79</t>
  </si>
  <si>
    <t>Nahant</t>
  </si>
  <si>
    <t>Nashua Street 25</t>
  </si>
  <si>
    <t>Newbury 60</t>
  </si>
  <si>
    <t>Newburyport 36</t>
  </si>
  <si>
    <t>Newburyport</t>
  </si>
  <si>
    <t>Norman Street 8</t>
  </si>
  <si>
    <t>North Abington 99</t>
  </si>
  <si>
    <t>North Andover 7</t>
  </si>
  <si>
    <t>North Andover Jct 71</t>
  </si>
  <si>
    <t>North Beverly 18</t>
  </si>
  <si>
    <t>North Chelmsford 2</t>
  </si>
  <si>
    <t>North Dracut 78</t>
  </si>
  <si>
    <t>North Foxboro 349</t>
  </si>
  <si>
    <t>North Haverhill 48</t>
  </si>
  <si>
    <t>North Lawrence 6</t>
  </si>
  <si>
    <t>North Marlborough 318</t>
  </si>
  <si>
    <t>North Oxford 2</t>
  </si>
  <si>
    <t>Oxford</t>
  </si>
  <si>
    <t>North Quincy 11</t>
  </si>
  <si>
    <t>North Scituate Unit 65</t>
  </si>
  <si>
    <t>Scituate</t>
  </si>
  <si>
    <t>North Weymouth 6</t>
  </si>
  <si>
    <t>Northboro Road 317</t>
  </si>
  <si>
    <t>Southborough</t>
  </si>
  <si>
    <t>Norton 4</t>
  </si>
  <si>
    <t>Norwell 96</t>
  </si>
  <si>
    <t>Norwell</t>
  </si>
  <si>
    <t>Palmer 18</t>
  </si>
  <si>
    <t>Somerset</t>
  </si>
  <si>
    <t>Palmer 503</t>
  </si>
  <si>
    <t>Palmer</t>
  </si>
  <si>
    <t>Parkview 94</t>
  </si>
  <si>
    <t>Stoughton</t>
  </si>
  <si>
    <t>Perry Street 3</t>
  </si>
  <si>
    <t>Phillips Lane 95</t>
  </si>
  <si>
    <t>Hanover</t>
  </si>
  <si>
    <t>Pine Banks 67</t>
  </si>
  <si>
    <t>Pinehurst 92</t>
  </si>
  <si>
    <t>Plainridge Park</t>
  </si>
  <si>
    <t>Plainville</t>
  </si>
  <si>
    <t>Plainville 3451</t>
  </si>
  <si>
    <t>Pleasant Street 8</t>
  </si>
  <si>
    <t>Plymouth 93</t>
  </si>
  <si>
    <t>Pondville 26</t>
  </si>
  <si>
    <t>Auburn</t>
  </si>
  <si>
    <t>Pratts Junction 225</t>
  </si>
  <si>
    <t>Sterling</t>
  </si>
  <si>
    <t>Prospect Street 219</t>
  </si>
  <si>
    <t>Quebec Street 17</t>
  </si>
  <si>
    <t>Quinn 24</t>
  </si>
  <si>
    <t>Railyard 49</t>
  </si>
  <si>
    <t>Salem</t>
  </si>
  <si>
    <t>Randolph 5</t>
  </si>
  <si>
    <t>Randolph</t>
  </si>
  <si>
    <t>Read Street 9</t>
  </si>
  <si>
    <t>Reading 12</t>
  </si>
  <si>
    <t>Rehoboth 3</t>
  </si>
  <si>
    <t>Rehoboth</t>
  </si>
  <si>
    <t>Rena Street 10</t>
  </si>
  <si>
    <t>Revere 7</t>
  </si>
  <si>
    <t>Revere</t>
  </si>
  <si>
    <t>Revere Beach 35</t>
  </si>
  <si>
    <t>Risingdale 1109</t>
  </si>
  <si>
    <t>Great Barrington</t>
  </si>
  <si>
    <t>Risingdale 9</t>
  </si>
  <si>
    <t>River Road 62</t>
  </si>
  <si>
    <t>Riverdale 52</t>
  </si>
  <si>
    <t>Riverside 17</t>
  </si>
  <si>
    <t>Riverside 8</t>
  </si>
  <si>
    <t>Woonsocket, RI</t>
  </si>
  <si>
    <t>Rockport 40</t>
  </si>
  <si>
    <t>Rockport</t>
  </si>
  <si>
    <t>Rocky Hill  336</t>
  </si>
  <si>
    <t>Royalston 701</t>
  </si>
  <si>
    <t>Royalston</t>
  </si>
  <si>
    <t>Salem 1 Peabody St</t>
  </si>
  <si>
    <t>Salem 2 Valley St</t>
  </si>
  <si>
    <t>Salem 3 Boston St</t>
  </si>
  <si>
    <t>Salisbury St 16</t>
  </si>
  <si>
    <t>Sandy Pond 237</t>
  </si>
  <si>
    <t>Saugus 23</t>
  </si>
  <si>
    <t>Scituate 915</t>
  </si>
  <si>
    <t>Scituate Unit 15</t>
  </si>
  <si>
    <t>Scituate Unit 17</t>
  </si>
  <si>
    <t>Shaker Road 522</t>
  </si>
  <si>
    <t>Shearers Corner 514</t>
  </si>
  <si>
    <t>Sheffield 8</t>
  </si>
  <si>
    <t>Sheffield</t>
  </si>
  <si>
    <t>Shutesbury 704</t>
  </si>
  <si>
    <t>Shutesbury</t>
  </si>
  <si>
    <t>Silver Lake 70</t>
  </si>
  <si>
    <t>Pembroke</t>
  </si>
  <si>
    <t>Snow Street 413</t>
  </si>
  <si>
    <t>Southbridge</t>
  </si>
  <si>
    <t>South Attleboro 5</t>
  </si>
  <si>
    <t>South Billerica 18</t>
  </si>
  <si>
    <t>South Broadway 45</t>
  </si>
  <si>
    <t>South Marlborough 310</t>
  </si>
  <si>
    <t>South Randolph 97</t>
  </si>
  <si>
    <t>South Union St 61</t>
  </si>
  <si>
    <t>South Wrentham 3422</t>
  </si>
  <si>
    <t>Squantum Street 14</t>
  </si>
  <si>
    <t>Stearns Street 7</t>
  </si>
  <si>
    <t>Stockbridge 2</t>
  </si>
  <si>
    <t>Stockbridge</t>
  </si>
  <si>
    <t>Stoughton 913</t>
  </si>
  <si>
    <t>Swampscott 22</t>
  </si>
  <si>
    <t>Swansea 11</t>
  </si>
  <si>
    <t>Swansea</t>
  </si>
  <si>
    <t>Sykes 28</t>
  </si>
  <si>
    <t>Tatnuck 1</t>
  </si>
  <si>
    <t>Tedesco 9</t>
  </si>
  <si>
    <t>Temple St Unit 712</t>
  </si>
  <si>
    <t>Whitman</t>
  </si>
  <si>
    <t>Tewksbury 22</t>
  </si>
  <si>
    <t>Thorndike 523</t>
  </si>
  <si>
    <t>Thorndike St 10</t>
  </si>
  <si>
    <t>Topsfield 26</t>
  </si>
  <si>
    <t>Topsfield</t>
  </si>
  <si>
    <t>Treasure Valley 55</t>
  </si>
  <si>
    <t>Paxton</t>
  </si>
  <si>
    <t>Turnpike 19</t>
  </si>
  <si>
    <t>Lynnfield</t>
  </si>
  <si>
    <t>Tyngsboro 211</t>
  </si>
  <si>
    <t>Tyngsborough</t>
  </si>
  <si>
    <t>Union Street 348</t>
  </si>
  <si>
    <t>Uxbridge 321</t>
  </si>
  <si>
    <t>Uxbridge</t>
  </si>
  <si>
    <t>Vernon Hill 8</t>
  </si>
  <si>
    <t>Walker Street 15</t>
  </si>
  <si>
    <t>Walnut Street 32</t>
  </si>
  <si>
    <t>Ward Hill 43</t>
  </si>
  <si>
    <t>Ware 1 501</t>
  </si>
  <si>
    <t>Ware</t>
  </si>
  <si>
    <t>Water Street 31</t>
  </si>
  <si>
    <t>Water Street 910</t>
  </si>
  <si>
    <t>Webster Street 6</t>
  </si>
  <si>
    <t>Wellington 11</t>
  </si>
  <si>
    <t>Wendell Depot 705</t>
  </si>
  <si>
    <t>Wendell</t>
  </si>
  <si>
    <t>West Amesbury 275</t>
  </si>
  <si>
    <t>West Andover 8</t>
  </si>
  <si>
    <t>West Charlton 415</t>
  </si>
  <si>
    <t>Charlton</t>
  </si>
  <si>
    <t>West Chelmsford 73</t>
  </si>
  <si>
    <t>West Gloucester 28</t>
  </si>
  <si>
    <t>West Hampden 139</t>
  </si>
  <si>
    <t>Hampden</t>
  </si>
  <si>
    <t>West Medford 17</t>
  </si>
  <si>
    <t>West Methuen 63</t>
  </si>
  <si>
    <t>West Newbury 47</t>
  </si>
  <si>
    <t>West Newbury</t>
  </si>
  <si>
    <t>West Quincy 3</t>
  </si>
  <si>
    <t>West Salem 29</t>
  </si>
  <si>
    <t>West Street 1</t>
  </si>
  <si>
    <t>West Street 901</t>
  </si>
  <si>
    <t>Westborough 312</t>
  </si>
  <si>
    <t>Western 4</t>
  </si>
  <si>
    <t>Westford 57</t>
  </si>
  <si>
    <t>Westminster 602</t>
  </si>
  <si>
    <t>Whitins Pond 320</t>
  </si>
  <si>
    <t>Northbridge</t>
  </si>
  <si>
    <t>Whittier 76</t>
  </si>
  <si>
    <t>Wilbraham 507</t>
  </si>
  <si>
    <t>Wilbraham</t>
  </si>
  <si>
    <t>Williamstown 3</t>
  </si>
  <si>
    <t>Williamstown</t>
  </si>
  <si>
    <t>Winthrop 22</t>
  </si>
  <si>
    <t>Woodchuck Hill 56</t>
  </si>
  <si>
    <t>Woodside 313</t>
  </si>
  <si>
    <t>Northborough</t>
  </si>
  <si>
    <t>Worthen Street 13</t>
  </si>
  <si>
    <t>TOTALS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</si>
  <si>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Data in entry cells of template is for reference only and should be overwritten with actual Company provided data. Please add rows for each additional substation as necessary.</t>
    </r>
  </si>
  <si>
    <t>Table 7</t>
  </si>
  <si>
    <t>DMS Power Flow and Control Capabilities</t>
  </si>
  <si>
    <t>National Grid has defined the achievement of a DMS system to progress power flow and control capabilities as Phase 2.</t>
  </si>
  <si>
    <t>Feeder/Substation Identification &amp; Location</t>
  </si>
  <si>
    <t>DMS-Power Flow and Control Capabilities</t>
  </si>
  <si>
    <t>Feeder ID (1)</t>
  </si>
  <si>
    <t>Full or Partial (2)</t>
  </si>
  <si>
    <t># of Warranted Voltage Violations during Consecutive 30-Day Testing Period</t>
  </si>
  <si>
    <t># of Unwarranted Voltage Violations during Consecutive 30-Day Testing Period</t>
  </si>
  <si>
    <t># of Warranted Capacity Violations during Consecutive 30-Day Testing Period</t>
  </si>
  <si>
    <t># of Unwarranted Capacity Violations during Consecutive 30-Day Testing Period</t>
  </si>
  <si>
    <t>Explanation of Warranted Violations</t>
  </si>
  <si>
    <t>Notes</t>
  </si>
  <si>
    <t>Data in entry cells of template is for reference only and should be overwritten with actual Company provided data. Please add rows for each additional substation/feeder as necessary.</t>
  </si>
  <si>
    <t>(1)  Provide the specified information for each feeder that is connected to a substation for which a power flow model is available on a daily basis.</t>
  </si>
  <si>
    <r>
      <t>(2)  Enter (i) "</t>
    </r>
    <r>
      <rPr>
        <b/>
        <sz val="11"/>
        <color theme="1"/>
        <rFont val="Calibri"/>
        <family val="2"/>
        <scheme val="minor"/>
      </rPr>
      <t>Full"</t>
    </r>
    <r>
      <rPr>
        <sz val="11"/>
        <color theme="1"/>
        <rFont val="Calibri"/>
        <family val="2"/>
        <scheme val="minor"/>
      </rPr>
      <t xml:space="preserve"> for feeders that are modeled and successfully tested over a consecutive 30-day period or (ii) "</t>
    </r>
    <r>
      <rPr>
        <b/>
        <sz val="11"/>
        <color theme="1"/>
        <rFont val="Calibri"/>
        <family val="2"/>
        <scheme val="minor"/>
      </rPr>
      <t>Partial"</t>
    </r>
    <r>
      <rPr>
        <sz val="11"/>
        <color theme="1"/>
        <rFont val="Calibri"/>
        <family val="2"/>
        <scheme val="minor"/>
      </rPr>
      <t xml:space="preserve"> for feeders that are modeled but not successfully tested over a consecutive 30-day period.</t>
    </r>
  </si>
  <si>
    <t>Table 8</t>
  </si>
  <si>
    <t>Unitil Customer Minutes Saved</t>
  </si>
  <si>
    <t>Outage and Customer Impact Information</t>
  </si>
  <si>
    <t xml:space="preserve">Outage # (2) </t>
  </si>
  <si>
    <t>Time of First Notification from AMI to OMS (Minutes)</t>
  </si>
  <si>
    <t>Time of First Notification from IVR to OMS (Minutes)</t>
  </si>
  <si>
    <t># of Minutes Saved During Outage (3)</t>
  </si>
  <si>
    <t># of Customers Affected by Outage</t>
  </si>
  <si>
    <t xml:space="preserve">Customer Minutes Saved (4) </t>
  </si>
  <si>
    <t>STA 1</t>
  </si>
  <si>
    <t>STA1-1</t>
  </si>
  <si>
    <t>Feeder Total</t>
  </si>
  <si>
    <t>STA1-2</t>
  </si>
  <si>
    <t>STA 2</t>
  </si>
  <si>
    <t>STA2-1</t>
  </si>
  <si>
    <t>(1) Provide the specified information for each feeder included in Table 3 (Feeder Status).</t>
  </si>
  <si>
    <t>(2) List every outage that occurred on the applicable feeder during the plan year.</t>
  </si>
  <si>
    <t>Table 9</t>
  </si>
  <si>
    <t>Grid Modernization Performance Metrics Pre-Investment Baselines for All Feeders</t>
  </si>
  <si>
    <t>Plan Term</t>
  </si>
  <si>
    <t>Feeder Characteristics in 2017</t>
  </si>
  <si>
    <t>DER Interconnections in 2017</t>
  </si>
  <si>
    <t>State-Wide Performance Metrics Pre-investment Baselines</t>
  </si>
  <si>
    <t>Company-Specific Performance Metrics Pre-Investment Baselines</t>
  </si>
  <si>
    <t># of DER Facilities</t>
  </si>
  <si>
    <t>Nominal DER Capacity (in kW)</t>
  </si>
  <si>
    <t>Estimated Annual DER Energy Output (in kWh)</t>
  </si>
  <si>
    <t>VVO-Related</t>
  </si>
  <si>
    <t>Reliability Related</t>
  </si>
  <si>
    <t>Eversource</t>
  </si>
  <si>
    <t>National Grid</t>
  </si>
  <si>
    <t>DER Type 1 [Biogas]</t>
  </si>
  <si>
    <t>DER Type 2 [Diesel]</t>
  </si>
  <si>
    <t>DER Type 3 [Fuel oil]</t>
  </si>
  <si>
    <t>DER Type 4[Hydro]</t>
  </si>
  <si>
    <t>DER Type 5 [Landfill Gas ]</t>
  </si>
  <si>
    <t>DER Type 6 [Methane ]</t>
  </si>
  <si>
    <t>DER Type 7 [Natural gas]</t>
  </si>
  <si>
    <t>DER Type 8 [Propane ]</t>
  </si>
  <si>
    <t>DER Type 9 [Solar]</t>
  </si>
  <si>
    <t>DER Type 10 [Solar with Battery]</t>
  </si>
  <si>
    <t>DER Type 11 [Wind]</t>
  </si>
  <si>
    <t>Total (All DER Types)</t>
  </si>
  <si>
    <t>DER Type 4 [Hydro]</t>
  </si>
  <si>
    <t>DER Type 5 [Landfill Gas]</t>
  </si>
  <si>
    <t>DER Type 6 [Methane]</t>
  </si>
  <si>
    <t>DER Type 7 [natural Gas ]</t>
  </si>
  <si>
    <t>DER Type 8 [Propane]</t>
  </si>
  <si>
    <t>%  DER Capacity to Peak Demand</t>
  </si>
  <si>
    <t>DER Type 1 [Bio Gas]</t>
  </si>
  <si>
    <t>DER Type 3 [Fuel Oil]</t>
  </si>
  <si>
    <t>DER Type 5  [Landfill Gas]</t>
  </si>
  <si>
    <t>DER Type 7 [Natural Gas]</t>
  </si>
  <si>
    <t>DER Type 11  [WInd]</t>
  </si>
  <si>
    <t>VVO Energy Savings                                                                      (Performance Metric Compliance Filing, § 2.2)</t>
  </si>
  <si>
    <t>VVO Peak Load Impact                                          (Performance Metric Compliance Filing, § 2.3)</t>
  </si>
  <si>
    <t>VVO-Related Voltage Complaints (Performance Metric Compliance Filing, § 2.12)</t>
  </si>
  <si>
    <t>Outage Duration and Frequency (Performance Metrics Compliance Filing, § 2.10 &amp; § 2.11)</t>
  </si>
  <si>
    <t>Advanced Load Flow Milestone Completion (Performance Metrics Compliance Filing, §A.1.0)</t>
  </si>
  <si>
    <t>Averag Outage Zone Size (Performance Metrics Compliance Filing, §A.2.0)</t>
  </si>
  <si>
    <t>Main Line Customer Minutes of Interruption (Performance Metrics Compliance Filing, §C.1.0)</t>
  </si>
  <si>
    <t>Annual Energy Delivered (kWh)</t>
  </si>
  <si>
    <t>Annual Peak Load (MVA)</t>
  </si>
  <si>
    <t># of Voltage Complaints</t>
  </si>
  <si>
    <t>Milestone Completion in 2017</t>
  </si>
  <si>
    <t>Division Name</t>
  </si>
  <si>
    <t>District Name</t>
  </si>
  <si>
    <t>Feeder ID</t>
  </si>
  <si>
    <t>Feeder Location (Cities/Towns) (1)</t>
  </si>
  <si>
    <t>Feeder Type (Overhead/ Underground)</t>
  </si>
  <si>
    <t>System Voltage (in kV)</t>
  </si>
  <si>
    <t>Feeder Capacity Rating (in MVA)</t>
  </si>
  <si>
    <t>Feeder Length (in miles)</t>
  </si>
  <si>
    <t>Current Customers Count</t>
  </si>
  <si>
    <r>
      <t xml:space="preserve">Total # of </t>
    </r>
    <r>
      <rPr>
        <b/>
        <sz val="11"/>
        <color theme="1"/>
        <rFont val="Calibri"/>
        <family val="2"/>
        <scheme val="minor"/>
      </rPr>
      <t>Facilities Interconnected on Feeder</t>
    </r>
  </si>
  <si>
    <r>
      <t># of Customer-Owned</t>
    </r>
    <r>
      <rPr>
        <b/>
        <sz val="11"/>
        <color theme="1"/>
        <rFont val="Calibri"/>
        <family val="2"/>
        <scheme val="minor"/>
      </rPr>
      <t xml:space="preserve"> Facilities Interconnected on Feeder</t>
    </r>
  </si>
  <si>
    <r>
      <t>Total # of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Facilities Interconnected on Feeder</t>
    </r>
  </si>
  <si>
    <r>
      <t xml:space="preserve"># of Customer-Owned </t>
    </r>
    <r>
      <rPr>
        <b/>
        <sz val="11"/>
        <color theme="1"/>
        <rFont val="Calibri"/>
        <family val="2"/>
        <scheme val="minor"/>
      </rPr>
      <t>Facilities Interconnected on Feeder</t>
    </r>
  </si>
  <si>
    <t>Total # of DER Facilities Interconnected on Feeder</t>
  </si>
  <si>
    <t xml:space="preserve"> # of Customer-Owned DER Facilities Interconnected on Feeder</t>
  </si>
  <si>
    <r>
      <t xml:space="preserve">Nominal Capacity of All </t>
    </r>
    <r>
      <rPr>
        <b/>
        <sz val="11"/>
        <color theme="1"/>
        <rFont val="Calibri"/>
        <family val="2"/>
        <scheme val="minor"/>
      </rPr>
      <t>Facilities Interconnected on Feeder (in kW)</t>
    </r>
  </si>
  <si>
    <t>Nominal Capacity of Customer-Owned Facilities Interconnected on Feeder (in kW)</t>
  </si>
  <si>
    <r>
      <t xml:space="preserve">Nominal Capacity of Customer-Owned </t>
    </r>
    <r>
      <rPr>
        <b/>
        <sz val="11"/>
        <color theme="1"/>
        <rFont val="Calibri"/>
        <family val="2"/>
        <scheme val="minor"/>
      </rPr>
      <t>Facilities Interconnected on Feeder (in kW)</t>
    </r>
  </si>
  <si>
    <t>Nominal Capacity of All Facilities Interconnected on Feeder (in kW)</t>
  </si>
  <si>
    <t>Nominal Capacity of Customer-Owned Facilities Interconnected on Feeder (kW)</t>
  </si>
  <si>
    <t xml:space="preserve">Total Nominal Capacity (all DER types)/Feeder Peak Demand </t>
  </si>
  <si>
    <r>
      <t>Annual Energy Output of All</t>
    </r>
    <r>
      <rPr>
        <b/>
        <sz val="11"/>
        <color theme="1"/>
        <rFont val="Calibri"/>
        <family val="2"/>
        <scheme val="minor"/>
      </rPr>
      <t xml:space="preserve"> Facilities Interconnected on Feeder (in kWh)</t>
    </r>
  </si>
  <si>
    <r>
      <t>Annual Energy Output of Customer-Owned</t>
    </r>
    <r>
      <rPr>
        <b/>
        <sz val="11"/>
        <color theme="1"/>
        <rFont val="Calibri"/>
        <family val="2"/>
        <scheme val="minor"/>
      </rPr>
      <t xml:space="preserve"> Facilities Interconnected on Feeder (in kWh)</t>
    </r>
  </si>
  <si>
    <r>
      <t xml:space="preserve">Annual Energy Output of All </t>
    </r>
    <r>
      <rPr>
        <b/>
        <sz val="11"/>
        <color theme="1"/>
        <rFont val="Calibri"/>
        <family val="2"/>
        <scheme val="minor"/>
      </rPr>
      <t>Facilities Interconnected on Feeder</t>
    </r>
  </si>
  <si>
    <r>
      <t xml:space="preserve">Annual Energy Output of Customer-Owned </t>
    </r>
    <r>
      <rPr>
        <b/>
        <sz val="11"/>
        <color theme="1"/>
        <rFont val="Calibri"/>
        <family val="2"/>
        <scheme val="minor"/>
      </rPr>
      <t>Facilities Interconnected on Feeder (in kWh)</t>
    </r>
  </si>
  <si>
    <t>Annual Energy Output of All Facilities Interconnected on Feeder (in kWh)</t>
  </si>
  <si>
    <t>Annual Energy Output of Customer-Owned Facilities Interconnected on Feeder (in kWh)</t>
  </si>
  <si>
    <t>Metered or Estimated</t>
  </si>
  <si>
    <t>2015*</t>
  </si>
  <si>
    <t>2015-2017 Average</t>
  </si>
  <si>
    <t xml:space="preserve">Circuit Level SAIDI, 2015-2017 average, w/Excludable Major Events </t>
  </si>
  <si>
    <t xml:space="preserve">Circuit Level SAIDI, 2015-2017 average, w/o Excludable Major Events </t>
  </si>
  <si>
    <t xml:space="preserve">Circuit Level SAIFI, 2015-2017 average, w/Excludable Major Events </t>
  </si>
  <si>
    <t xml:space="preserve">Circuit Level SAIFI, 2015-2017 average, w/o Excludable Major Events </t>
  </si>
  <si>
    <t>Summary of Main Causes of Outages</t>
  </si>
  <si>
    <t>Static Automation (Y/N)</t>
  </si>
  <si>
    <t>Semi-Automatic 1 (Y/N)</t>
  </si>
  <si>
    <t>Semi-Automatic 2 (Y/N)</t>
  </si>
  <si>
    <t>Fully Automated (Y/N)</t>
  </si>
  <si>
    <t>Baseline:  2017 Average Outage Zone Size, in # customers</t>
  </si>
  <si>
    <t>Baseline:  Average 2015 - 2017</t>
  </si>
  <si>
    <t>Nantucket Electric</t>
  </si>
  <si>
    <t>04-101L1</t>
  </si>
  <si>
    <t>Underground</t>
  </si>
  <si>
    <t>13.2 kV</t>
  </si>
  <si>
    <t>Estimated</t>
  </si>
  <si>
    <t xml:space="preserve">2 events in total. One was due to adverse environment and the other due to human element. </t>
  </si>
  <si>
    <t>04-101L2</t>
  </si>
  <si>
    <t>Mixed</t>
  </si>
  <si>
    <t>Main causes of outages include deteriorated equipment, human element and adverse environment</t>
  </si>
  <si>
    <t>04-101L3</t>
  </si>
  <si>
    <t>04-101L4</t>
  </si>
  <si>
    <t>04-101L5</t>
  </si>
  <si>
    <t>04-101L6</t>
  </si>
  <si>
    <t>04-101L7</t>
  </si>
  <si>
    <t>Main causes of outages include deteriorated equipment, trees and adverse environment</t>
  </si>
  <si>
    <t>Massachusetts Electric</t>
  </si>
  <si>
    <t>01-0012</t>
  </si>
  <si>
    <t>OH</t>
  </si>
  <si>
    <t>23 kV</t>
  </si>
  <si>
    <t>Tree, Deteriorated Equipment</t>
  </si>
  <si>
    <t>01-10J323</t>
  </si>
  <si>
    <t>4.16 kV</t>
  </si>
  <si>
    <t>Deteriorated Equipment, Tree, Animal</t>
  </si>
  <si>
    <t>01-10J366</t>
  </si>
  <si>
    <t>Deteriorated Equipment, Tree, Human Element/Other</t>
  </si>
  <si>
    <t>01-10J383</t>
  </si>
  <si>
    <t>Deteriorated Equipment, Tree, Adverse Environment</t>
  </si>
  <si>
    <t>01-11J314</t>
  </si>
  <si>
    <t>Deteriorated Equipment, Tree, Unknown</t>
  </si>
  <si>
    <t>01-11J325</t>
  </si>
  <si>
    <t>Deteriorated Equipment</t>
  </si>
  <si>
    <t>01-11J330</t>
  </si>
  <si>
    <t>Deteriorated Equipment, Tree, Human Element/Company</t>
  </si>
  <si>
    <t>01-11J331</t>
  </si>
  <si>
    <t>Deteriorated Equipment, Human Element/Company, Intentional</t>
  </si>
  <si>
    <t>01-11J332</t>
  </si>
  <si>
    <t>Human Element/Other, Tree, Deteriorated Equipment</t>
  </si>
  <si>
    <t>01-11J333</t>
  </si>
  <si>
    <t>No outages</t>
  </si>
  <si>
    <t>01-11J334</t>
  </si>
  <si>
    <t>Tree, Deteriorated Equipment, Unknown</t>
  </si>
  <si>
    <t>01-11J346</t>
  </si>
  <si>
    <t>Deteriorated Equipment, Human Element/Other, Tree</t>
  </si>
  <si>
    <t>01-11J347</t>
  </si>
  <si>
    <t>Tree, Deteriorated Equipment, Adverse Environment</t>
  </si>
  <si>
    <t>01-11J351</t>
  </si>
  <si>
    <t>01-11J354</t>
  </si>
  <si>
    <t>Deteriorated Equipment, Tree</t>
  </si>
  <si>
    <t>01-11J357</t>
  </si>
  <si>
    <t>01-12J376</t>
  </si>
  <si>
    <t>01-12J377</t>
  </si>
  <si>
    <t>Deteriorated Equipment, Tree, Lightning</t>
  </si>
  <si>
    <t>01-12J378</t>
  </si>
  <si>
    <t>Tree, Unknown, Deteriorated Equipment</t>
  </si>
  <si>
    <t>01-12J391</t>
  </si>
  <si>
    <t>01-13J350</t>
  </si>
  <si>
    <t>Deteriorated Equipment, Human Element/Other</t>
  </si>
  <si>
    <t>01-13J358</t>
  </si>
  <si>
    <t>Deteriorated Equipment, Animal, Tree</t>
  </si>
  <si>
    <t>01-14J367</t>
  </si>
  <si>
    <t>01-14J368</t>
  </si>
  <si>
    <t>01-15J392</t>
  </si>
  <si>
    <t>Tree, Lightning, Deteriorated Equipment</t>
  </si>
  <si>
    <t>01-16J1</t>
  </si>
  <si>
    <t>Tree, Deteriorated Equipment, Human Element/Other</t>
  </si>
  <si>
    <t>01-16J2</t>
  </si>
  <si>
    <t>Tree, Deteriorated Equipment, Animal</t>
  </si>
  <si>
    <t>01-16J3</t>
  </si>
  <si>
    <t>UG</t>
  </si>
  <si>
    <t>Tree, Human Element/Other</t>
  </si>
  <si>
    <t>01-18J394</t>
  </si>
  <si>
    <t>Tree, Human Element/Company, Deteriorated Equipment</t>
  </si>
  <si>
    <t>01-1J362</t>
  </si>
  <si>
    <t>01-1J363</t>
  </si>
  <si>
    <t>Tree, Deteriorated Equipment, Lightning</t>
  </si>
  <si>
    <t>01-1J369</t>
  </si>
  <si>
    <t>01-1J370</t>
  </si>
  <si>
    <t>Tree, Unknown, Human Element/Company</t>
  </si>
  <si>
    <t>01-1J390</t>
  </si>
  <si>
    <t>Tree</t>
  </si>
  <si>
    <t>01-201W1</t>
  </si>
  <si>
    <t>Ayer, Groton, Shirley</t>
  </si>
  <si>
    <t>13.8 kV</t>
  </si>
  <si>
    <t>Tree, Animal, Deteriorated Equipment</t>
  </si>
  <si>
    <t>01-201W2</t>
  </si>
  <si>
    <t>Ayer, Bolton, Harvard</t>
  </si>
  <si>
    <t>01-201W3</t>
  </si>
  <si>
    <t>Animal, Deteriorated Equipment, Lightning</t>
  </si>
  <si>
    <t>01-201W4</t>
  </si>
  <si>
    <t>Ayer, Groton, Pepperell, Shirley</t>
  </si>
  <si>
    <t>Animal, Tree, Deteriorated Equipment</t>
  </si>
  <si>
    <t>01-207W1</t>
  </si>
  <si>
    <t>Animal, Deteriorated Equipment, Human Element/Other</t>
  </si>
  <si>
    <t>01-207W2</t>
  </si>
  <si>
    <t>01-207W3</t>
  </si>
  <si>
    <t>Lancaster, Leominster</t>
  </si>
  <si>
    <t>01-207W4</t>
  </si>
  <si>
    <t>01-207W6</t>
  </si>
  <si>
    <t>01-210L1</t>
  </si>
  <si>
    <t>Dunstable, Groton, Pepperell</t>
  </si>
  <si>
    <t>Tree, Animal, Lightning</t>
  </si>
  <si>
    <t>01-216W1</t>
  </si>
  <si>
    <t>Animal, Deteriorated Equipment, Tree</t>
  </si>
  <si>
    <t>01-216W2</t>
  </si>
  <si>
    <t>01-216W3</t>
  </si>
  <si>
    <t>Clinton, Lancaster</t>
  </si>
  <si>
    <t>01-216W4</t>
  </si>
  <si>
    <t>Bolton, Clinton, Lancaster, Sterling</t>
  </si>
  <si>
    <t>01-216W5</t>
  </si>
  <si>
    <t>Berlin, Bolton, Clinton</t>
  </si>
  <si>
    <t>Animal, Tree, Human Element/Other</t>
  </si>
  <si>
    <t>01-216W6</t>
  </si>
  <si>
    <t>Bolton, Clinton, Harvard</t>
  </si>
  <si>
    <t>Tree, Animal, Unknown</t>
  </si>
  <si>
    <t>01-219W1</t>
  </si>
  <si>
    <t>Animal, Human Element/Other, Lightning</t>
  </si>
  <si>
    <t>01-219W2</t>
  </si>
  <si>
    <t>Leominster, Lunenburg</t>
  </si>
  <si>
    <t>01-219W3</t>
  </si>
  <si>
    <t>01-219W4</t>
  </si>
  <si>
    <t>Fitchburg, Leominster</t>
  </si>
  <si>
    <t>01-219W5</t>
  </si>
  <si>
    <t>01-219W6</t>
  </si>
  <si>
    <t>Tree, Animal, Human Element/Other</t>
  </si>
  <si>
    <t>01-21W1</t>
  </si>
  <si>
    <t>Leicester, Spencer</t>
  </si>
  <si>
    <t>01-21W2</t>
  </si>
  <si>
    <t>Charlton, Leicester</t>
  </si>
  <si>
    <t>01-225W1</t>
  </si>
  <si>
    <t>Bolton, Lancaster, Sterling</t>
  </si>
  <si>
    <t>01-225W3</t>
  </si>
  <si>
    <t>Lancaster, Leominster, Sterling</t>
  </si>
  <si>
    <t>01-225W4</t>
  </si>
  <si>
    <t>Leominster, Sterling</t>
  </si>
  <si>
    <t>01-226L1</t>
  </si>
  <si>
    <t>Pepperell, Townsend</t>
  </si>
  <si>
    <t>01-226L2</t>
  </si>
  <si>
    <t>01-227W1</t>
  </si>
  <si>
    <t>Lancaster, Leominster, Lunenburg, Shirley</t>
  </si>
  <si>
    <t>01-227W3</t>
  </si>
  <si>
    <t>Ayer, Harvard, Lunenburg, Shirley</t>
  </si>
  <si>
    <t>01-23W1</t>
  </si>
  <si>
    <t>01-23W2</t>
  </si>
  <si>
    <t>01-23W3</t>
  </si>
  <si>
    <t>Holden, Leicester, Worcester</t>
  </si>
  <si>
    <t>01-23W4</t>
  </si>
  <si>
    <t>01-24W1</t>
  </si>
  <si>
    <t>01-24W2</t>
  </si>
  <si>
    <t>Holden, Worcester</t>
  </si>
  <si>
    <t>01-24W3</t>
  </si>
  <si>
    <t>01-24W4</t>
  </si>
  <si>
    <t>01-24W5</t>
  </si>
  <si>
    <t>01-26W1</t>
  </si>
  <si>
    <t>01-26W2</t>
  </si>
  <si>
    <t>Auburn, Millbury, Worcester</t>
  </si>
  <si>
    <t>01-26W3</t>
  </si>
  <si>
    <t>Auburn, Millbury, Oxford</t>
  </si>
  <si>
    <t>01-26W4</t>
  </si>
  <si>
    <t>Human Element/Company, Adverse Environment</t>
  </si>
  <si>
    <t>01-27W1</t>
  </si>
  <si>
    <t>01-27W2</t>
  </si>
  <si>
    <t>01-27W3</t>
  </si>
  <si>
    <t>Animal, Deteriorated Equipment</t>
  </si>
  <si>
    <t>01-27W4</t>
  </si>
  <si>
    <t>01-27W5</t>
  </si>
  <si>
    <t>Grafton, Millbury, Worcester</t>
  </si>
  <si>
    <t>01-2J328</t>
  </si>
  <si>
    <t>01-2J335</t>
  </si>
  <si>
    <t>01-2J345</t>
  </si>
  <si>
    <t>01-2J349</t>
  </si>
  <si>
    <t>01-2J353</t>
  </si>
  <si>
    <t>01-2J393</t>
  </si>
  <si>
    <t>01-304W1</t>
  </si>
  <si>
    <t>Grafton, Millbury</t>
  </si>
  <si>
    <t>01-304W2</t>
  </si>
  <si>
    <t>Grafton, Millbury, Sutton</t>
  </si>
  <si>
    <t>01-304W3</t>
  </si>
  <si>
    <t>Millbury, Worcester</t>
  </si>
  <si>
    <t>01-304W4</t>
  </si>
  <si>
    <t>01-304W5</t>
  </si>
  <si>
    <t>Millbury, Sutton</t>
  </si>
  <si>
    <t>01-304W6</t>
  </si>
  <si>
    <t>01-3J341</t>
  </si>
  <si>
    <t>01-3J371</t>
  </si>
  <si>
    <t>Deteriorated Equipment, Animal</t>
  </si>
  <si>
    <t>01-3J372</t>
  </si>
  <si>
    <t>01-3J373</t>
  </si>
  <si>
    <t>01-3J374</t>
  </si>
  <si>
    <t>Deteriorated Equipment, Human Element/Company, Human Element/Other</t>
  </si>
  <si>
    <t>01-3J375</t>
  </si>
  <si>
    <t>01-406L1</t>
  </si>
  <si>
    <t>Auburn, Charlton, Leicester, Oxford, Worcester</t>
  </si>
  <si>
    <t>01-406L2</t>
  </si>
  <si>
    <t>Auburn, Oxford</t>
  </si>
  <si>
    <t>01-406L3</t>
  </si>
  <si>
    <t>Charlton, Oxford</t>
  </si>
  <si>
    <t>01-406L4</t>
  </si>
  <si>
    <t>Auburn, Oxford, Webster</t>
  </si>
  <si>
    <t>01-408L1</t>
  </si>
  <si>
    <t>Brookfield, Sturbridge</t>
  </si>
  <si>
    <t>01-408L2</t>
  </si>
  <si>
    <t>Brimfield, Sturbridge</t>
  </si>
  <si>
    <t>01-412L1</t>
  </si>
  <si>
    <t>01-412L2</t>
  </si>
  <si>
    <t>Dudley, Webster</t>
  </si>
  <si>
    <t>01-412L3</t>
  </si>
  <si>
    <t>Dudley, Oxford, Webster</t>
  </si>
  <si>
    <t>Human Element/Other, Deteriorated Equipment</t>
  </si>
  <si>
    <t>01-412L4</t>
  </si>
  <si>
    <t>Charlton, Dudley, Oxford, Webster</t>
  </si>
  <si>
    <t>01-412L5</t>
  </si>
  <si>
    <t>01-412L6</t>
  </si>
  <si>
    <t>Unknown, Deteriorated Equipment, Animal</t>
  </si>
  <si>
    <t>01-413L1</t>
  </si>
  <si>
    <t>01-413L2</t>
  </si>
  <si>
    <t>Southbridge, Sturbridge</t>
  </si>
  <si>
    <t>01-413L3</t>
  </si>
  <si>
    <t>Charlton, Dudley, Southbridge</t>
  </si>
  <si>
    <t>01-413L4</t>
  </si>
  <si>
    <t>Charlton, Southbridge</t>
  </si>
  <si>
    <t>01-413L6</t>
  </si>
  <si>
    <t>01-413L7</t>
  </si>
  <si>
    <t>01-415L1</t>
  </si>
  <si>
    <t>Brookfield, Charlton, Sturbridge</t>
  </si>
  <si>
    <t>01-415L2</t>
  </si>
  <si>
    <t>01-415L3</t>
  </si>
  <si>
    <t>Charlton, Sturbridge</t>
  </si>
  <si>
    <t>01-4J324</t>
  </si>
  <si>
    <t>01-4J336</t>
  </si>
  <si>
    <t>01-4J338</t>
  </si>
  <si>
    <t>01-4J339</t>
  </si>
  <si>
    <t>Deteriorated Equipment, Human Element/Other, Adverse Environment</t>
  </si>
  <si>
    <t>01-4J340</t>
  </si>
  <si>
    <t>Lightning, Deteriorated Equipment</t>
  </si>
  <si>
    <t>01-4J348</t>
  </si>
  <si>
    <t>01-525L1</t>
  </si>
  <si>
    <t>East Brookfield, North Brookfield, West Brookfield</t>
  </si>
  <si>
    <t>01-525L2</t>
  </si>
  <si>
    <t>Brookfield, East Brookfield, New Braintree, North Brookfield, Spencer, Sturbridge, Warren, West Brookfield</t>
  </si>
  <si>
    <t>01-552L1</t>
  </si>
  <si>
    <t>Charlton, Leicester, North Brookfield, Spencer</t>
  </si>
  <si>
    <t>01-552L3</t>
  </si>
  <si>
    <t>East Brookfield, North Brookfield, Spencer</t>
  </si>
  <si>
    <t>01-55W1</t>
  </si>
  <si>
    <t>Oakham, Paxton, Rutland</t>
  </si>
  <si>
    <t>01-602W2</t>
  </si>
  <si>
    <t>Barre, Gardner, Hubbardston, Templeton, Westminster</t>
  </si>
  <si>
    <t>01-602W3</t>
  </si>
  <si>
    <t>Animal, Tree, Unknown</t>
  </si>
  <si>
    <t>01-607W1</t>
  </si>
  <si>
    <t>Gardner, Templeton, Winchendon</t>
  </si>
  <si>
    <t>01-607W2</t>
  </si>
  <si>
    <t>Human Element/Other, Unknown</t>
  </si>
  <si>
    <t>01-607W3</t>
  </si>
  <si>
    <t>Ashburnham, Gardner, Winchendon</t>
  </si>
  <si>
    <t>Unknown, Tree, Deteriorated Equipment</t>
  </si>
  <si>
    <t>01-607W4</t>
  </si>
  <si>
    <t>01-609W1</t>
  </si>
  <si>
    <t>Fitchburg, Hubbardston, Rutland, Westminster</t>
  </si>
  <si>
    <t>01-609W2</t>
  </si>
  <si>
    <t>Princeton, Westminster</t>
  </si>
  <si>
    <t>01-610W3</t>
  </si>
  <si>
    <t>Ashburnham, Gardner, Westminster</t>
  </si>
  <si>
    <t>01-612W1</t>
  </si>
  <si>
    <t>01-612W3</t>
  </si>
  <si>
    <t>01-6J304</t>
  </si>
  <si>
    <t>01-6J305</t>
  </si>
  <si>
    <t>01-6J312</t>
  </si>
  <si>
    <t>01-6J316</t>
  </si>
  <si>
    <t>Auburn, Worcester</t>
  </si>
  <si>
    <t>Animal, Human Element/Other, Deteriorated Equipment</t>
  </si>
  <si>
    <t>01-6J318</t>
  </si>
  <si>
    <t>01-6J319</t>
  </si>
  <si>
    <t>01-6J326</t>
  </si>
  <si>
    <t>01-6J342</t>
  </si>
  <si>
    <t>01-6J356</t>
  </si>
  <si>
    <t>01-6W1</t>
  </si>
  <si>
    <t>01-6W2</t>
  </si>
  <si>
    <t>01-7J386</t>
  </si>
  <si>
    <t>Auburn, Leicester, Worcester</t>
  </si>
  <si>
    <t>Deteriorated Equipment, Unknown, Tree</t>
  </si>
  <si>
    <t>01-7J387</t>
  </si>
  <si>
    <t>01-8J364</t>
  </si>
  <si>
    <t>01-8J365</t>
  </si>
  <si>
    <t>01-8J389</t>
  </si>
  <si>
    <t>Unknown, Deteriorated Equipment</t>
  </si>
  <si>
    <t>01-8W1</t>
  </si>
  <si>
    <t>Human Element/Other, Deteriorated Equipment, Tree</t>
  </si>
  <si>
    <t>01-8W2</t>
  </si>
  <si>
    <t>Deteriorated Equipment, Animal, Human Element/Other</t>
  </si>
  <si>
    <t>01-9J301</t>
  </si>
  <si>
    <t>01-9J302</t>
  </si>
  <si>
    <t>01-9J303</t>
  </si>
  <si>
    <t>01-9J306</t>
  </si>
  <si>
    <t>01-9J307</t>
  </si>
  <si>
    <t>01-9J310</t>
  </si>
  <si>
    <t>01-9J315</t>
  </si>
  <si>
    <t>Deteriorated Equipment, Human Element/Other, Unknown</t>
  </si>
  <si>
    <t>01-9J321</t>
  </si>
  <si>
    <t>01-9J327</t>
  </si>
  <si>
    <t>01-9J329</t>
  </si>
  <si>
    <t>01-9J337</t>
  </si>
  <si>
    <t>01-9J352</t>
  </si>
  <si>
    <t>01-9J360</t>
  </si>
  <si>
    <t>01-9J382</t>
  </si>
  <si>
    <t>01-HT11-11A</t>
  </si>
  <si>
    <t>Deteriorated Equipment, Human Element/Company</t>
  </si>
  <si>
    <t>01-HT13</t>
  </si>
  <si>
    <t>-</t>
  </si>
  <si>
    <t>01-HT14</t>
  </si>
  <si>
    <t>Deteriorated Equipment, Unknown, Animal</t>
  </si>
  <si>
    <t>01-HT15</t>
  </si>
  <si>
    <t>Human Element/Company, Deteriorated Equipment</t>
  </si>
  <si>
    <t>01-HT17</t>
  </si>
  <si>
    <t>01-HT19</t>
  </si>
  <si>
    <t>01-HT2</t>
  </si>
  <si>
    <t>01-HT20</t>
  </si>
  <si>
    <t>01-HT22</t>
  </si>
  <si>
    <t>01-HT25</t>
  </si>
  <si>
    <t>01-HT26</t>
  </si>
  <si>
    <t>01-HT27</t>
  </si>
  <si>
    <t>Human Element/Other</t>
  </si>
  <si>
    <t>01-HT28</t>
  </si>
  <si>
    <t>01-HT3</t>
  </si>
  <si>
    <t>01-HT32</t>
  </si>
  <si>
    <t>01-HT36</t>
  </si>
  <si>
    <t>01-HT37</t>
  </si>
  <si>
    <t>01-HT39</t>
  </si>
  <si>
    <t>01-HT40</t>
  </si>
  <si>
    <t>01-HT41</t>
  </si>
  <si>
    <t>01-HT42</t>
  </si>
  <si>
    <t>Leicester, Worcester</t>
  </si>
  <si>
    <t>01-HT45</t>
  </si>
  <si>
    <t>01-HT47</t>
  </si>
  <si>
    <t>01-HT48</t>
  </si>
  <si>
    <t>01-HT52</t>
  </si>
  <si>
    <t>01-HT55</t>
  </si>
  <si>
    <t>01-HT56B</t>
  </si>
  <si>
    <t>01-HT59</t>
  </si>
  <si>
    <t>01-HT60</t>
  </si>
  <si>
    <t>01-HT61</t>
  </si>
  <si>
    <t>05-106W42</t>
  </si>
  <si>
    <t>Deteriorated Equipment, Animal, Unknown</t>
  </si>
  <si>
    <t>05-106W43</t>
  </si>
  <si>
    <t>Deteriorated Equipment, Animal, Human Element/Company</t>
  </si>
  <si>
    <t>05-106W44</t>
  </si>
  <si>
    <t>05-106W45</t>
  </si>
  <si>
    <t>05-106W46</t>
  </si>
  <si>
    <t>Animal, Deteriorated Equipment, Intentional</t>
  </si>
  <si>
    <t>05-106W81</t>
  </si>
  <si>
    <t>05-106W82</t>
  </si>
  <si>
    <t>Animal, Unknown, Deteriorated Equipment</t>
  </si>
  <si>
    <t>Riverside 108</t>
  </si>
  <si>
    <t>Bellingham</t>
  </si>
  <si>
    <t>05-108W51</t>
  </si>
  <si>
    <t>Bellingham, Blackstone</t>
  </si>
  <si>
    <t>05-108W60</t>
  </si>
  <si>
    <t>Bellingham, Blackstone, Franklin, Wrentham</t>
  </si>
  <si>
    <t>05-115W42</t>
  </si>
  <si>
    <t>05-115W43</t>
  </si>
  <si>
    <t>05-115W44</t>
  </si>
  <si>
    <t>05-115W45</t>
  </si>
  <si>
    <t>Animal, Deteriorated Equipment, Unknown</t>
  </si>
  <si>
    <t>05-115W52</t>
  </si>
  <si>
    <t>Fall River, Westport</t>
  </si>
  <si>
    <t>05-115W53</t>
  </si>
  <si>
    <t xml:space="preserve">Fall River, </t>
  </si>
  <si>
    <t>05-115W54</t>
  </si>
  <si>
    <t>05-115W55</t>
  </si>
  <si>
    <t>05-11W81</t>
  </si>
  <si>
    <t>05-11W82</t>
  </si>
  <si>
    <t>Somerset, Swansea</t>
  </si>
  <si>
    <t>05-11W83</t>
  </si>
  <si>
    <t>05-11W84</t>
  </si>
  <si>
    <t>Tree, Unknown, Animal</t>
  </si>
  <si>
    <t>05-11W85</t>
  </si>
  <si>
    <t>05-17J1</t>
  </si>
  <si>
    <t>Unknown</t>
  </si>
  <si>
    <t>05-17J3</t>
  </si>
  <si>
    <t>Tree, Lightning, Animal</t>
  </si>
  <si>
    <t>05-18J5</t>
  </si>
  <si>
    <t>05-18J7</t>
  </si>
  <si>
    <t>Unknown, Animal, Tree</t>
  </si>
  <si>
    <t>05-19W72</t>
  </si>
  <si>
    <t>Dighton, Somerset, Swansea</t>
  </si>
  <si>
    <t>05-19W73</t>
  </si>
  <si>
    <t>Dighton, Rehoboth, Swansea</t>
  </si>
  <si>
    <t>05-19W74</t>
  </si>
  <si>
    <t>Dighton, Somerset</t>
  </si>
  <si>
    <t>05-1J1</t>
  </si>
  <si>
    <t>Tree, Human Element/Company</t>
  </si>
  <si>
    <t>05-1J2</t>
  </si>
  <si>
    <t>05-1J3</t>
  </si>
  <si>
    <t>05-1J4</t>
  </si>
  <si>
    <t>05-2248</t>
  </si>
  <si>
    <t>Attleboro, Rehoboth, Seekonk</t>
  </si>
  <si>
    <t>05-2267</t>
  </si>
  <si>
    <t>Animal, Lightning, Tree</t>
  </si>
  <si>
    <t>05-2274</t>
  </si>
  <si>
    <t>Attleboro, North Attleborough, Plainville</t>
  </si>
  <si>
    <t>05-2276</t>
  </si>
  <si>
    <t>Attleboro, Norton</t>
  </si>
  <si>
    <t>05-2284</t>
  </si>
  <si>
    <t>Franklin, Plainville, Wrentham</t>
  </si>
  <si>
    <t>05-2287</t>
  </si>
  <si>
    <t>Foxborough, Wrentham</t>
  </si>
  <si>
    <t>05-2289</t>
  </si>
  <si>
    <t>Foxborough, Mansfield, Plainville</t>
  </si>
  <si>
    <t>05-24</t>
  </si>
  <si>
    <t>Attleboro, Seekonk</t>
  </si>
  <si>
    <t>05-28W40</t>
  </si>
  <si>
    <t>05-28W41</t>
  </si>
  <si>
    <t>Deteriorated Equipment, Unknown</t>
  </si>
  <si>
    <t>05-28W50</t>
  </si>
  <si>
    <t>Fall River, Freetown</t>
  </si>
  <si>
    <t>05-28W51</t>
  </si>
  <si>
    <t>Animal, Human Element/Other, Tree</t>
  </si>
  <si>
    <t>05-2J1</t>
  </si>
  <si>
    <t>Unknown, Deteriorated Equipment, Tree</t>
  </si>
  <si>
    <t>05-2J2</t>
  </si>
  <si>
    <t>05-2J3</t>
  </si>
  <si>
    <t>05-310W3</t>
  </si>
  <si>
    <t>Marlborough, Southborough</t>
  </si>
  <si>
    <t>05-310W4</t>
  </si>
  <si>
    <t>05-310W5</t>
  </si>
  <si>
    <t>05-310W6</t>
  </si>
  <si>
    <t>05-311W1</t>
  </si>
  <si>
    <t>05-311W2</t>
  </si>
  <si>
    <t>05-311W3</t>
  </si>
  <si>
    <t>Hudson, Marlborough</t>
  </si>
  <si>
    <t>05-311W4</t>
  </si>
  <si>
    <t>05-311W5</t>
  </si>
  <si>
    <t>Animal, Unknown, Tree</t>
  </si>
  <si>
    <t>05-311W6</t>
  </si>
  <si>
    <t>05-312W1</t>
  </si>
  <si>
    <t>Shrewsbury, Westborough</t>
  </si>
  <si>
    <t>05-312W2</t>
  </si>
  <si>
    <t>Northborough, Westborough</t>
  </si>
  <si>
    <t>05-312W3</t>
  </si>
  <si>
    <t>05-312W4</t>
  </si>
  <si>
    <t>Grafton, Hopkinton, Upton, Westborough</t>
  </si>
  <si>
    <t>05-312W5</t>
  </si>
  <si>
    <t>05-313W1</t>
  </si>
  <si>
    <t>Boylston, Northborough</t>
  </si>
  <si>
    <t>05-313W2</t>
  </si>
  <si>
    <t>Marlborough, Northborough, Westborough</t>
  </si>
  <si>
    <t>05-313W3</t>
  </si>
  <si>
    <t>05-313W4</t>
  </si>
  <si>
    <t>Marlborough, Northborough</t>
  </si>
  <si>
    <t>05-314W1</t>
  </si>
  <si>
    <t>05-314W2</t>
  </si>
  <si>
    <t>Southborough, Westborough</t>
  </si>
  <si>
    <t>05-314W3</t>
  </si>
  <si>
    <t>05-314W4</t>
  </si>
  <si>
    <t>05-314W5</t>
  </si>
  <si>
    <t>05-317W1</t>
  </si>
  <si>
    <t>Marlborough, Southborough, Westborough</t>
  </si>
  <si>
    <t>05-317W2</t>
  </si>
  <si>
    <t>Marlborough, Northborough, Southborough</t>
  </si>
  <si>
    <t>Deteriorated Equipment, Human Element/Other, Animal</t>
  </si>
  <si>
    <t>05-317W3</t>
  </si>
  <si>
    <t>05-317W4</t>
  </si>
  <si>
    <t>05-317W5</t>
  </si>
  <si>
    <t>Deteriorated Equipment, Unknown, Intentional</t>
  </si>
  <si>
    <t>05-317W6</t>
  </si>
  <si>
    <t>Unknown, Human Element/Other</t>
  </si>
  <si>
    <t>05-317W7</t>
  </si>
  <si>
    <t>05-317W8</t>
  </si>
  <si>
    <t>05-318W1</t>
  </si>
  <si>
    <t>05-318W3</t>
  </si>
  <si>
    <t>Hudson, Marlborough, Northborough</t>
  </si>
  <si>
    <t>05-318W5</t>
  </si>
  <si>
    <t>05-320W1</t>
  </si>
  <si>
    <t>Northbridge, Upton</t>
  </si>
  <si>
    <t>05-320W2</t>
  </si>
  <si>
    <t>Douglas, Northbridge, Sutton, Uxbridge</t>
  </si>
  <si>
    <t>05-320W3</t>
  </si>
  <si>
    <t>Northbridge, Sutton</t>
  </si>
  <si>
    <t>Animal, Tree, Lightning</t>
  </si>
  <si>
    <t>05-320W5</t>
  </si>
  <si>
    <t>05-321W1</t>
  </si>
  <si>
    <t>Douglas, Northbridge, Uxbridge</t>
  </si>
  <si>
    <t>05-321W10</t>
  </si>
  <si>
    <t>Mendon, Northbridge, Uxbridge</t>
  </si>
  <si>
    <t>Tree, Intentional, Unknown</t>
  </si>
  <si>
    <t>05-321W2</t>
  </si>
  <si>
    <t>Blackstone, Douglas, Mendon, Millville, Uxbridge</t>
  </si>
  <si>
    <t>05-321W4</t>
  </si>
  <si>
    <t>Douglas, Uxbridge</t>
  </si>
  <si>
    <t>Unknown, Animal, Human Element/Other</t>
  </si>
  <si>
    <t>05-321W5</t>
  </si>
  <si>
    <t>Northbridge, Uxbridge</t>
  </si>
  <si>
    <t>05-321W6</t>
  </si>
  <si>
    <t>Blackstone, Mendon, Millville, Northbridge, Uxbridge</t>
  </si>
  <si>
    <t>05-321W9</t>
  </si>
  <si>
    <t>Blackstone, Millville, Uxbridge</t>
  </si>
  <si>
    <t>05-332W1</t>
  </si>
  <si>
    <t>Blackstone, Hopedale, Mendon, Milford, Northbridge, Upton, Uxbridge</t>
  </si>
  <si>
    <t>05-3337W1</t>
  </si>
  <si>
    <t>Plainville, Wrentham</t>
  </si>
  <si>
    <t>Deteriorated Equipment, Unknown, Human Element/Company</t>
  </si>
  <si>
    <t>05-335W1</t>
  </si>
  <si>
    <t>Bellingham, Hopedale, Mendon, Milford</t>
  </si>
  <si>
    <t>05-335W2</t>
  </si>
  <si>
    <t>05-335W3</t>
  </si>
  <si>
    <t>Hopedale, Milford, Upton</t>
  </si>
  <si>
    <t>05-335W4</t>
  </si>
  <si>
    <t>Hopedale, Mendon, Milford</t>
  </si>
  <si>
    <t>05-335W5</t>
  </si>
  <si>
    <t>05-335W9</t>
  </si>
  <si>
    <t>05-336W1</t>
  </si>
  <si>
    <t>05-336W2</t>
  </si>
  <si>
    <t>05-336W3</t>
  </si>
  <si>
    <t>Milford, Upton</t>
  </si>
  <si>
    <t>05-336W4</t>
  </si>
  <si>
    <t>05-341W1</t>
  </si>
  <si>
    <t>05-341W2</t>
  </si>
  <si>
    <t>Franklin, Norfolk</t>
  </si>
  <si>
    <t>05-3422W1</t>
  </si>
  <si>
    <t>05-3422W2</t>
  </si>
  <si>
    <t>05-3422W3</t>
  </si>
  <si>
    <t>Foxborough, Plainville, Wrentham</t>
  </si>
  <si>
    <t>05-3422W4</t>
  </si>
  <si>
    <t>Foxborough, Norfolk, Wrentham</t>
  </si>
  <si>
    <t>05-3424W1</t>
  </si>
  <si>
    <t>05-3424W3</t>
  </si>
  <si>
    <t>Human Element/Company</t>
  </si>
  <si>
    <t>05-3424W5</t>
  </si>
  <si>
    <t>05-3431W1</t>
  </si>
  <si>
    <t>05-3431W2</t>
  </si>
  <si>
    <t>05-3432W1</t>
  </si>
  <si>
    <t>Unknown, Tree, Animal</t>
  </si>
  <si>
    <t>05-3432W2</t>
  </si>
  <si>
    <t>05-344W1</t>
  </si>
  <si>
    <t>Bellingham, Franklin</t>
  </si>
  <si>
    <t>05-344W2</t>
  </si>
  <si>
    <t>05-344W3</t>
  </si>
  <si>
    <t>05-344W4</t>
  </si>
  <si>
    <t>Bellingham, Blackstone, Franklin</t>
  </si>
  <si>
    <t>05-344W5</t>
  </si>
  <si>
    <t>Franklin, Wrentham</t>
  </si>
  <si>
    <t>05-344W6</t>
  </si>
  <si>
    <t>05-3451W2</t>
  </si>
  <si>
    <t>05-3451W3</t>
  </si>
  <si>
    <t>N/A</t>
  </si>
  <si>
    <t>05-348W1</t>
  </si>
  <si>
    <t>05-348W5</t>
  </si>
  <si>
    <t>05-348W6</t>
  </si>
  <si>
    <t>05-348W7</t>
  </si>
  <si>
    <t>Bellingham, Franklin, Wrentham</t>
  </si>
  <si>
    <t>05-348W8</t>
  </si>
  <si>
    <t>05-349W1</t>
  </si>
  <si>
    <t>Human Element/Other, Animal, Deteriorated Equipment</t>
  </si>
  <si>
    <t>05-3J1</t>
  </si>
  <si>
    <t>05-3J2</t>
  </si>
  <si>
    <t>Tree, Unknown, Lightning</t>
  </si>
  <si>
    <t>05-3J3</t>
  </si>
  <si>
    <t>Rehoboth, Seekonk</t>
  </si>
  <si>
    <t>05-4J1</t>
  </si>
  <si>
    <t>05-4J2</t>
  </si>
  <si>
    <t>05-4L1</t>
  </si>
  <si>
    <t>Norton, Taunton</t>
  </si>
  <si>
    <t>05-4L2</t>
  </si>
  <si>
    <t>05-5J1</t>
  </si>
  <si>
    <t>05-5J2</t>
  </si>
  <si>
    <t>05-6J1</t>
  </si>
  <si>
    <t>05-6J2</t>
  </si>
  <si>
    <t>05-6L1</t>
  </si>
  <si>
    <t>05-7L1</t>
  </si>
  <si>
    <t>05-7L2</t>
  </si>
  <si>
    <t>05-7L3</t>
  </si>
  <si>
    <t>05-7L4</t>
  </si>
  <si>
    <t>Dighton, Rehoboth, Seekonk</t>
  </si>
  <si>
    <t>05-7L5</t>
  </si>
  <si>
    <t>Rehoboth, Seekonk, Swansea</t>
  </si>
  <si>
    <t>05-8L1</t>
  </si>
  <si>
    <t>05-8L2</t>
  </si>
  <si>
    <t>Attleboro, Norton, Rehoboth, Taunton</t>
  </si>
  <si>
    <t>05-8L3</t>
  </si>
  <si>
    <t>05-8L4</t>
  </si>
  <si>
    <t>Attleboro, Norton, Rehoboth</t>
  </si>
  <si>
    <t>05-8U</t>
  </si>
  <si>
    <t>05-9L1</t>
  </si>
  <si>
    <t>Attleboro, North Attleborough</t>
  </si>
  <si>
    <t>05-9L2</t>
  </si>
  <si>
    <t>05-9L3</t>
  </si>
  <si>
    <t>05-9L4</t>
  </si>
  <si>
    <t>05-9L5</t>
  </si>
  <si>
    <t>05-9L6</t>
  </si>
  <si>
    <t>07-10W1</t>
  </si>
  <si>
    <t>Braintree, Holbrook, Randolph</t>
  </si>
  <si>
    <t>07-1101</t>
  </si>
  <si>
    <t>07-1102</t>
  </si>
  <si>
    <t>07-1103</t>
  </si>
  <si>
    <t>07-1104</t>
  </si>
  <si>
    <t>07-11W1</t>
  </si>
  <si>
    <t>07-11W2</t>
  </si>
  <si>
    <t>07-11W3</t>
  </si>
  <si>
    <t>07-11W4</t>
  </si>
  <si>
    <t>07-1202</t>
  </si>
  <si>
    <t>07-1224</t>
  </si>
  <si>
    <t>07-12W1</t>
  </si>
  <si>
    <t>07-12W2</t>
  </si>
  <si>
    <t>Hingham, Weymouth</t>
  </si>
  <si>
    <t>07-12W3</t>
  </si>
  <si>
    <t>07-12W4</t>
  </si>
  <si>
    <t>07-12W5</t>
  </si>
  <si>
    <t>07-12W6</t>
  </si>
  <si>
    <t>07-15J1</t>
  </si>
  <si>
    <t>07-17J1</t>
  </si>
  <si>
    <t>07-18J1</t>
  </si>
  <si>
    <t>Cohasset, Scituate</t>
  </si>
  <si>
    <t>07-1J11</t>
  </si>
  <si>
    <t>Human Element/Other, Human Element/Company</t>
  </si>
  <si>
    <t>07-1J2</t>
  </si>
  <si>
    <t>07-1J6</t>
  </si>
  <si>
    <t>07-1J8</t>
  </si>
  <si>
    <t>07-1W1</t>
  </si>
  <si>
    <t>07-1W10</t>
  </si>
  <si>
    <t>07-1W2</t>
  </si>
  <si>
    <t>07-1W3</t>
  </si>
  <si>
    <t>07-1W4</t>
  </si>
  <si>
    <t>07-1W5</t>
  </si>
  <si>
    <t>07-1W6</t>
  </si>
  <si>
    <t>07-1W8</t>
  </si>
  <si>
    <t>07-1W9</t>
  </si>
  <si>
    <t>07-20W10</t>
  </si>
  <si>
    <t>Brockton-Network</t>
  </si>
  <si>
    <t>07-20W13</t>
  </si>
  <si>
    <t>07-2W1</t>
  </si>
  <si>
    <t>Deteriorated Equipment, Unknown, Human Element/Other</t>
  </si>
  <si>
    <t>07-2W2</t>
  </si>
  <si>
    <t>Holbrook, Weymouth</t>
  </si>
  <si>
    <t>07-303</t>
  </si>
  <si>
    <t>Animal</t>
  </si>
  <si>
    <t>07-304</t>
  </si>
  <si>
    <t>07-3J3</t>
  </si>
  <si>
    <t>07-3W1</t>
  </si>
  <si>
    <t>07-3W2</t>
  </si>
  <si>
    <t>07-3W3</t>
  </si>
  <si>
    <t>07-3W4</t>
  </si>
  <si>
    <t>07-4J1</t>
  </si>
  <si>
    <t>Unknown, Human Element/Company</t>
  </si>
  <si>
    <t>07-4J2</t>
  </si>
  <si>
    <t>07-4J3</t>
  </si>
  <si>
    <t>Human Element/Company, Unknown, Human Element/Other</t>
  </si>
  <si>
    <t>07-4J4</t>
  </si>
  <si>
    <t>07-5W1</t>
  </si>
  <si>
    <t>07-5W2</t>
  </si>
  <si>
    <t>07-5W3</t>
  </si>
  <si>
    <t>07-5W4</t>
  </si>
  <si>
    <t>07-60J1</t>
  </si>
  <si>
    <t>07-64J1</t>
  </si>
  <si>
    <t>Abington, Rockland</t>
  </si>
  <si>
    <t>Unknown, Human Element/Other, Intentional</t>
  </si>
  <si>
    <t>07-65J1</t>
  </si>
  <si>
    <t>07-67J1</t>
  </si>
  <si>
    <t>Tree, Human Element/Other, Deteriorated Equipment</t>
  </si>
  <si>
    <t>07-69J1</t>
  </si>
  <si>
    <t>07-6W1</t>
  </si>
  <si>
    <t>07-6W2</t>
  </si>
  <si>
    <t>07-70J1</t>
  </si>
  <si>
    <t>Halifax, Pembroke</t>
  </si>
  <si>
    <t>07-712J1</t>
  </si>
  <si>
    <t>Abington, Brockton, East Bridgewater, Whitman</t>
  </si>
  <si>
    <t>07-75W1</t>
  </si>
  <si>
    <t>Avon, Stoughton</t>
  </si>
  <si>
    <t>07-75W3</t>
  </si>
  <si>
    <t>Avon, Brockton</t>
  </si>
  <si>
    <t>07-75W5</t>
  </si>
  <si>
    <t>07-75W7</t>
  </si>
  <si>
    <t>Avon, Randolph, Stoughton</t>
  </si>
  <si>
    <t>07-797W1</t>
  </si>
  <si>
    <t>Bridgewater, Brockton, East Bridgewater</t>
  </si>
  <si>
    <t>07-797W19</t>
  </si>
  <si>
    <t>Brockton, East Bridgewater, West Bridgewater</t>
  </si>
  <si>
    <t>07-797W20</t>
  </si>
  <si>
    <t>Bridgewater, East Bridgewater, Easton, West Bridgewater</t>
  </si>
  <si>
    <t>07-797W23</t>
  </si>
  <si>
    <t>Bridgewater, East Bridgewater</t>
  </si>
  <si>
    <t>07-797W24</t>
  </si>
  <si>
    <t>East Bridgewater, Halifax, Hanson, Pembroke</t>
  </si>
  <si>
    <t>07-797W29</t>
  </si>
  <si>
    <t>East Bridgewater, Hanson, Whitman</t>
  </si>
  <si>
    <t>07-797W42</t>
  </si>
  <si>
    <t>07-8W1</t>
  </si>
  <si>
    <t>07-8W2</t>
  </si>
  <si>
    <t>Human Element/Other, Unknown, Animal</t>
  </si>
  <si>
    <t>07-910W25</t>
  </si>
  <si>
    <t>Hanover, Hanson, Kingston, Pembroke</t>
  </si>
  <si>
    <t>07-910W51</t>
  </si>
  <si>
    <t>Hanover, Marshfield, Norwell, Pembroke</t>
  </si>
  <si>
    <t>07-910W52</t>
  </si>
  <si>
    <t>Duxbury, Hanover, Pembroke</t>
  </si>
  <si>
    <t>07-911W13</t>
  </si>
  <si>
    <t>07-911W25</t>
  </si>
  <si>
    <t>07-911W56</t>
  </si>
  <si>
    <t>07-911W57</t>
  </si>
  <si>
    <t>07-911W59</t>
  </si>
  <si>
    <t>07-911W65</t>
  </si>
  <si>
    <t>07-911W77</t>
  </si>
  <si>
    <t>Abington, Brockton, Holbrook</t>
  </si>
  <si>
    <t>07-912W21</t>
  </si>
  <si>
    <t>Bridgewater, East Bridgewater, West Bridgewater</t>
  </si>
  <si>
    <t>07-912W22</t>
  </si>
  <si>
    <t>Unknown, Tree</t>
  </si>
  <si>
    <t>07-912W55</t>
  </si>
  <si>
    <t>07-912W73</t>
  </si>
  <si>
    <t>07-912W74</t>
  </si>
  <si>
    <t>Bridgewater, East Bridgewater, Halifax</t>
  </si>
  <si>
    <t>07-912W75</t>
  </si>
  <si>
    <t>Bridgewater, Halifax, Hanson, Plympton</t>
  </si>
  <si>
    <t>07-913W17</t>
  </si>
  <si>
    <t>07-913W18</t>
  </si>
  <si>
    <t>07-913W43</t>
  </si>
  <si>
    <t>Sharon, Stoughton</t>
  </si>
  <si>
    <t>07-913W47</t>
  </si>
  <si>
    <t>07-913W67</t>
  </si>
  <si>
    <t>Animal, Unknown, Human Element/Other</t>
  </si>
  <si>
    <t>07-913W69</t>
  </si>
  <si>
    <t>Canton, Stoughton</t>
  </si>
  <si>
    <t>07-915W35</t>
  </si>
  <si>
    <t>Norwell, Scituate</t>
  </si>
  <si>
    <t>07-915W36</t>
  </si>
  <si>
    <t>07-915W37</t>
  </si>
  <si>
    <t>07-915W82</t>
  </si>
  <si>
    <t>07-91W40</t>
  </si>
  <si>
    <t>07-91W41</t>
  </si>
  <si>
    <t>Brockton, East Bridgewater, Whitman</t>
  </si>
  <si>
    <t>07-91W42</t>
  </si>
  <si>
    <t>07-91W43</t>
  </si>
  <si>
    <t>07-91W46</t>
  </si>
  <si>
    <t>Animal, Human Element/Other, Unknown</t>
  </si>
  <si>
    <t>07-91W47</t>
  </si>
  <si>
    <t>Brockton, Whitman</t>
  </si>
  <si>
    <t>07-91W48</t>
  </si>
  <si>
    <t>07-91W49</t>
  </si>
  <si>
    <t>Brockton, West Bridgewater</t>
  </si>
  <si>
    <t>07-92W43</t>
  </si>
  <si>
    <t>Easton, Stoughton</t>
  </si>
  <si>
    <t>07-92W44</t>
  </si>
  <si>
    <t>Brockton, Easton, West Bridgewater</t>
  </si>
  <si>
    <t>07-92W54</t>
  </si>
  <si>
    <t>Easton, West Bridgewater</t>
  </si>
  <si>
    <t>07-92W78</t>
  </si>
  <si>
    <t>Easton, Sharon, Stoughton</t>
  </si>
  <si>
    <t>07-92W79</t>
  </si>
  <si>
    <t>07-93W40</t>
  </si>
  <si>
    <t>Abington, Hanover, Rockland</t>
  </si>
  <si>
    <t>07-93W41</t>
  </si>
  <si>
    <t>07-93W42</t>
  </si>
  <si>
    <t>Abington, Brockton, Whitman</t>
  </si>
  <si>
    <t>07-93W43</t>
  </si>
  <si>
    <t>Abington, East Bridgewater, Hanson, Rockland, Whitman</t>
  </si>
  <si>
    <t>07-94W40</t>
  </si>
  <si>
    <t>Brockton, Stoughton</t>
  </si>
  <si>
    <t>07-94W41</t>
  </si>
  <si>
    <t>Avon, Brockton, Stoughton</t>
  </si>
  <si>
    <t>07-94W42</t>
  </si>
  <si>
    <t>07-94W43</t>
  </si>
  <si>
    <t>Brockton, Easton, Stoughton</t>
  </si>
  <si>
    <t>07-94W44</t>
  </si>
  <si>
    <t>07-95W1</t>
  </si>
  <si>
    <t>Hanover, Norwell</t>
  </si>
  <si>
    <t>07-95W2</t>
  </si>
  <si>
    <t>Hanover, Hanson, Pembroke</t>
  </si>
  <si>
    <t>07-95W3</t>
  </si>
  <si>
    <t>07-95W4</t>
  </si>
  <si>
    <t>Hanover, Norwell, Rockland</t>
  </si>
  <si>
    <t>07-95W5</t>
  </si>
  <si>
    <t>07-96W40</t>
  </si>
  <si>
    <t>Cohasset, Norwell, Rockland, Scituate</t>
  </si>
  <si>
    <t>07-96W41</t>
  </si>
  <si>
    <t>Cohasset, Hingham, Norwell, Scituate</t>
  </si>
  <si>
    <t>07-96W42</t>
  </si>
  <si>
    <t>Unknown, Animal</t>
  </si>
  <si>
    <t>07-96W43</t>
  </si>
  <si>
    <t>07-96W44</t>
  </si>
  <si>
    <t>07-97W1</t>
  </si>
  <si>
    <t>07-97W2</t>
  </si>
  <si>
    <t>Canton, Randolph</t>
  </si>
  <si>
    <t>07-97W3</t>
  </si>
  <si>
    <t>Holbrook, Randolph</t>
  </si>
  <si>
    <t>07-97W4</t>
  </si>
  <si>
    <t>07-97W5</t>
  </si>
  <si>
    <t>Avon, Randolph</t>
  </si>
  <si>
    <t>07-98W10</t>
  </si>
  <si>
    <t>07-98W19</t>
  </si>
  <si>
    <t>Human Element/Other, Unknown, Intentional</t>
  </si>
  <si>
    <t>07-98W44</t>
  </si>
  <si>
    <t>07-98W46</t>
  </si>
  <si>
    <t>07-98W48</t>
  </si>
  <si>
    <t>Brockton, Easton</t>
  </si>
  <si>
    <t>Animal, Tree</t>
  </si>
  <si>
    <t>07-98W49</t>
  </si>
  <si>
    <t>07-99W32</t>
  </si>
  <si>
    <t>Abington, Weymouth</t>
  </si>
  <si>
    <t>07-99W61</t>
  </si>
  <si>
    <t>Unknown, Animal, Deteriorated Equipment</t>
  </si>
  <si>
    <t>07-99W62</t>
  </si>
  <si>
    <t>07-99W63</t>
  </si>
  <si>
    <t>Abington, Hingham, Rockland</t>
  </si>
  <si>
    <t>07-9W1</t>
  </si>
  <si>
    <t>07-9W2</t>
  </si>
  <si>
    <t>09-0504</t>
  </si>
  <si>
    <t>Monson, Palmer</t>
  </si>
  <si>
    <t>09-1001W1</t>
  </si>
  <si>
    <t>Clarksburg, North Adams, Williamstown</t>
  </si>
  <si>
    <t>09-1003</t>
  </si>
  <si>
    <t>09-1003W1</t>
  </si>
  <si>
    <t>09-1003W2</t>
  </si>
  <si>
    <t>Hancock, Williamstown</t>
  </si>
  <si>
    <t>09-1004</t>
  </si>
  <si>
    <t>Adams, North Adams</t>
  </si>
  <si>
    <t>09-1007G1</t>
  </si>
  <si>
    <t>Buckland, Charlemont, Heath</t>
  </si>
  <si>
    <t>8.32 kV</t>
  </si>
  <si>
    <t>Tree, Unknown, Human Element/Other</t>
  </si>
  <si>
    <t>09-1015W1</t>
  </si>
  <si>
    <t>Clarksburg, Florida, North Adams, Rowe, Savoy</t>
  </si>
  <si>
    <t>09-1015W2</t>
  </si>
  <si>
    <t>Clarksburg, North Adams</t>
  </si>
  <si>
    <t>09-1019W1</t>
  </si>
  <si>
    <t>Ashfield, Charlemont, Hawley, Heath, Rowe</t>
  </si>
  <si>
    <t>09-1021W1</t>
  </si>
  <si>
    <t>Adams, Cheshire, North Adams, Savoy</t>
  </si>
  <si>
    <t>09-1021W2</t>
  </si>
  <si>
    <t>Adams, Cheshire, Lanesborough, North Adams</t>
  </si>
  <si>
    <t>09-1101</t>
  </si>
  <si>
    <t>Great Barrington, Stockbridge</t>
  </si>
  <si>
    <t>09-1102W1</t>
  </si>
  <si>
    <t>Great Barrington, Lee, Stockbridge, West Stockbridge</t>
  </si>
  <si>
    <t>09-1103W1</t>
  </si>
  <si>
    <t>Lee, Lenox, Richmond, Stockbridge, West Stockbridge</t>
  </si>
  <si>
    <t>09-1103W2</t>
  </si>
  <si>
    <t>09-1108W1</t>
  </si>
  <si>
    <t>Egremont, Sheffield</t>
  </si>
  <si>
    <t>09-1108W2</t>
  </si>
  <si>
    <t>New Marlboro, Sheffield</t>
  </si>
  <si>
    <t>09-1109W1</t>
  </si>
  <si>
    <t>Great Barrington, Monterey, New Marlboro, Sheffield</t>
  </si>
  <si>
    <t>09-1109W2</t>
  </si>
  <si>
    <t>Egremont, Great Barrington, Mount Washington, Sheffield</t>
  </si>
  <si>
    <t>09-1109W3</t>
  </si>
  <si>
    <t xml:space="preserve">Alford, Egremont, Great Barrington, Stockbridge, West Stockbridge, </t>
  </si>
  <si>
    <t>09-139L1</t>
  </si>
  <si>
    <t>East Longmeadow, Hampden, Monson</t>
  </si>
  <si>
    <t>09-139L3</t>
  </si>
  <si>
    <t>Hampden, Wilbraham</t>
  </si>
  <si>
    <t>09-139L5</t>
  </si>
  <si>
    <t>East Longmeadow, Hampden, Springfield</t>
  </si>
  <si>
    <t>09-501L1</t>
  </si>
  <si>
    <t>Ware, Warren</t>
  </si>
  <si>
    <t>09-501L2</t>
  </si>
  <si>
    <t>Barre, Hardwick, Ware</t>
  </si>
  <si>
    <t>09-501L4</t>
  </si>
  <si>
    <t>09-503L1</t>
  </si>
  <si>
    <t>09-503L2</t>
  </si>
  <si>
    <t>Brimfield, Monson, Palmer, Wales, Wilbraham</t>
  </si>
  <si>
    <t>09-503L4</t>
  </si>
  <si>
    <t>Brimfield, Monson, Palmer, Wales</t>
  </si>
  <si>
    <t>09-507L1</t>
  </si>
  <si>
    <t>Hampden, Monson, Wilbraham</t>
  </si>
  <si>
    <t>09-507L2</t>
  </si>
  <si>
    <t>09-507L3</t>
  </si>
  <si>
    <t>09-508L1</t>
  </si>
  <si>
    <t>East Longmeadow, Springfield</t>
  </si>
  <si>
    <t>09-508L2</t>
  </si>
  <si>
    <t>09-508L4</t>
  </si>
  <si>
    <t>09-508L5</t>
  </si>
  <si>
    <t>09-509L1</t>
  </si>
  <si>
    <t>Belchertown, Granby</t>
  </si>
  <si>
    <t>09-509L2</t>
  </si>
  <si>
    <t>Amherst, Belchertown, Ware</t>
  </si>
  <si>
    <t>09-514L1</t>
  </si>
  <si>
    <t>09-516L1</t>
  </si>
  <si>
    <t>Brimfield, Holland, Wales, Warren</t>
  </si>
  <si>
    <t>09-516L2</t>
  </si>
  <si>
    <t>09-516L3</t>
  </si>
  <si>
    <t>Brimfield, Palmer, Warren</t>
  </si>
  <si>
    <t>09-522L2</t>
  </si>
  <si>
    <t>09-522L4</t>
  </si>
  <si>
    <t>09-523L1</t>
  </si>
  <si>
    <t>Belchertown, Monson, Palmer, Wilbraham</t>
  </si>
  <si>
    <t>09-523L2</t>
  </si>
  <si>
    <t>Belchertown, Palmer, Ware</t>
  </si>
  <si>
    <t>09-523L4</t>
  </si>
  <si>
    <t>Palmer, Ware</t>
  </si>
  <si>
    <t>09-527L1</t>
  </si>
  <si>
    <t>Belchertown, Chicopee, Granby</t>
  </si>
  <si>
    <t>09-527L2</t>
  </si>
  <si>
    <t>09-604W1</t>
  </si>
  <si>
    <t>Athol, Barre, New Salem, Petersham, Phillipston</t>
  </si>
  <si>
    <t>09-604W2</t>
  </si>
  <si>
    <t>09-604W3</t>
  </si>
  <si>
    <t>09-604W4</t>
  </si>
  <si>
    <t>Barre, Petersham</t>
  </si>
  <si>
    <t>09-701J1</t>
  </si>
  <si>
    <t>Athol, Phillipston, Royalston, Templeton</t>
  </si>
  <si>
    <t>09-702W1</t>
  </si>
  <si>
    <t>Athol, Petersham, Phillipston, Templeton</t>
  </si>
  <si>
    <t>09-702W2</t>
  </si>
  <si>
    <t>Athol, Orange, Royalston, Warwick</t>
  </si>
  <si>
    <t>09-702W3</t>
  </si>
  <si>
    <t>Athol, New Salem, Orange</t>
  </si>
  <si>
    <t>09-704W1</t>
  </si>
  <si>
    <t>Amherst, Leverett, New Salem, Shutesbury</t>
  </si>
  <si>
    <t>09-705W1</t>
  </si>
  <si>
    <t>Erving, Shutesbury, Wendell</t>
  </si>
  <si>
    <t>09-705W2</t>
  </si>
  <si>
    <t>Athol, New Salem, Orange, Wendell</t>
  </si>
  <si>
    <t>09-705W3</t>
  </si>
  <si>
    <t>Athol, Erving, Northfield, Orange, Warwick, Wendell</t>
  </si>
  <si>
    <t>09-901W1</t>
  </si>
  <si>
    <t>09-901W2</t>
  </si>
  <si>
    <t>09-901W3</t>
  </si>
  <si>
    <t>Easthampton, Northampton</t>
  </si>
  <si>
    <t>09-905W1</t>
  </si>
  <si>
    <t>09-909W1</t>
  </si>
  <si>
    <t>09-909W2</t>
  </si>
  <si>
    <t>09-909W3</t>
  </si>
  <si>
    <t>Cummington, Goshen, Hatfield, Northampton, Williamsburg</t>
  </si>
  <si>
    <t>09-909W4</t>
  </si>
  <si>
    <t>Northampton, Williamsburg</t>
  </si>
  <si>
    <t>09-S100</t>
  </si>
  <si>
    <t>12-10C1</t>
  </si>
  <si>
    <t>Animal, Human Element/Company, Deteriorated Equipment</t>
  </si>
  <si>
    <t>12-10C2</t>
  </si>
  <si>
    <t>Deteriorated Equipment, Human Element/Company, Animal</t>
  </si>
  <si>
    <t>12-10J5</t>
  </si>
  <si>
    <t>12-10J6</t>
  </si>
  <si>
    <t>Human Element/Company, Human Element/Other, Animal</t>
  </si>
  <si>
    <t>12-10P3</t>
  </si>
  <si>
    <t>Deteriorated Equipment, Human Element/Company, Unknown</t>
  </si>
  <si>
    <t>12-11J1</t>
  </si>
  <si>
    <t>Human Element/Company, Animal</t>
  </si>
  <si>
    <t>12-11J13</t>
  </si>
  <si>
    <t>Animal, Human Element/Company, Lightning</t>
  </si>
  <si>
    <t>12-11J2</t>
  </si>
  <si>
    <t>Malden, Medford</t>
  </si>
  <si>
    <t>Unknown, Human Element/Company, Adverse Environment</t>
  </si>
  <si>
    <t>12-11J3</t>
  </si>
  <si>
    <t>12-11J4</t>
  </si>
  <si>
    <t>12-12J2</t>
  </si>
  <si>
    <t>Deteriorated Equipment, Human Element/Other, Human Element/Company</t>
  </si>
  <si>
    <t>12-12J3</t>
  </si>
  <si>
    <t>12-12J4</t>
  </si>
  <si>
    <t>Deteriorated Equipment, Intentional, Human Element/Company</t>
  </si>
  <si>
    <t>12-12J5</t>
  </si>
  <si>
    <t>12-12J6</t>
  </si>
  <si>
    <t>12-12J7</t>
  </si>
  <si>
    <t>12-12J902</t>
  </si>
  <si>
    <t>12-12J903</t>
  </si>
  <si>
    <t>12-12J904</t>
  </si>
  <si>
    <t>12-12L2</t>
  </si>
  <si>
    <t>12-12L4</t>
  </si>
  <si>
    <t>12-12L6</t>
  </si>
  <si>
    <t>Intentional</t>
  </si>
  <si>
    <t>12-1381</t>
  </si>
  <si>
    <t>Lynn, Swampscott</t>
  </si>
  <si>
    <t>12-1382</t>
  </si>
  <si>
    <t>12-1386</t>
  </si>
  <si>
    <t>Deteriorated Equipment, Adverse Environment</t>
  </si>
  <si>
    <t>12-1387</t>
  </si>
  <si>
    <t>12-1391</t>
  </si>
  <si>
    <t>Lynn, Nahant</t>
  </si>
  <si>
    <t>12-1393</t>
  </si>
  <si>
    <t>12-1394</t>
  </si>
  <si>
    <t>12-13J1</t>
  </si>
  <si>
    <t>12-13J2</t>
  </si>
  <si>
    <t>12-13J3</t>
  </si>
  <si>
    <t>12-16J1</t>
  </si>
  <si>
    <t>12-16J2</t>
  </si>
  <si>
    <t>12-16J3</t>
  </si>
  <si>
    <t>12-16J4</t>
  </si>
  <si>
    <t>12-16J5</t>
  </si>
  <si>
    <t>Deteriorated Equipment, Intentional, Human Element/Other</t>
  </si>
  <si>
    <t>12-16W1</t>
  </si>
  <si>
    <t>Malden, Revere, Saugus</t>
  </si>
  <si>
    <t>12-16W2</t>
  </si>
  <si>
    <t>Everett, Malden</t>
  </si>
  <si>
    <t>12-16W3</t>
  </si>
  <si>
    <t>Malden, Melrose, Revere, Saugus</t>
  </si>
  <si>
    <t>12-16W4</t>
  </si>
  <si>
    <t>Malden, Revere</t>
  </si>
  <si>
    <t>Human Element/Other, Deteriorated Equipment, Animal</t>
  </si>
  <si>
    <t>12-16W5</t>
  </si>
  <si>
    <t>12-16W6</t>
  </si>
  <si>
    <t>Malden, Melrose</t>
  </si>
  <si>
    <t>12-16W7</t>
  </si>
  <si>
    <t>Everett, Malden, Revere</t>
  </si>
  <si>
    <t>Tree, Human Element/Other, Unknown</t>
  </si>
  <si>
    <t>12-16W8</t>
  </si>
  <si>
    <t>12-17J1</t>
  </si>
  <si>
    <t>12-17J2</t>
  </si>
  <si>
    <t>12-17J3</t>
  </si>
  <si>
    <t>12-17J4</t>
  </si>
  <si>
    <t>Medford, Somerville</t>
  </si>
  <si>
    <t>12-17J5</t>
  </si>
  <si>
    <t>Animal, Tree, Human Element/Company</t>
  </si>
  <si>
    <t>12-17J6</t>
  </si>
  <si>
    <t>Medford, Winchester</t>
  </si>
  <si>
    <t>12-18J1</t>
  </si>
  <si>
    <t>12-18J3</t>
  </si>
  <si>
    <t>12-18J4</t>
  </si>
  <si>
    <t>12-18L1</t>
  </si>
  <si>
    <t>Beverly, Wenham</t>
  </si>
  <si>
    <t>12-18L2</t>
  </si>
  <si>
    <t>Beverly, Hamilton, Wenham</t>
  </si>
  <si>
    <t>12-19W1</t>
  </si>
  <si>
    <t>Lynn, Lynnfield, Saugus</t>
  </si>
  <si>
    <t>12-19W2</t>
  </si>
  <si>
    <t>Lynnfield, Saugus</t>
  </si>
  <si>
    <t>12-1J1</t>
  </si>
  <si>
    <t>12-1J10</t>
  </si>
  <si>
    <t>12-1J12</t>
  </si>
  <si>
    <t>12-1J15</t>
  </si>
  <si>
    <t>12-1J2</t>
  </si>
  <si>
    <t>12-1J3</t>
  </si>
  <si>
    <t>12-1J4</t>
  </si>
  <si>
    <t>12-1J5</t>
  </si>
  <si>
    <t>12-1J6</t>
  </si>
  <si>
    <t>12-1J7</t>
  </si>
  <si>
    <t xml:space="preserve">Salem, </t>
  </si>
  <si>
    <t>Human Element/Company, Deteriorated Equipment, Tree</t>
  </si>
  <si>
    <t>12-1J901</t>
  </si>
  <si>
    <t>12-1J902</t>
  </si>
  <si>
    <t>12-1J903</t>
  </si>
  <si>
    <t>12-1J904</t>
  </si>
  <si>
    <t>Deteriorated Equipment, Tree, Intentional</t>
  </si>
  <si>
    <t>12-21J21</t>
  </si>
  <si>
    <t>12-21J22</t>
  </si>
  <si>
    <t>12-21J23</t>
  </si>
  <si>
    <t>12-21J24</t>
  </si>
  <si>
    <t>12-21J25</t>
  </si>
  <si>
    <t>12-21J27</t>
  </si>
  <si>
    <t>12-21J28</t>
  </si>
  <si>
    <t>12-21J29</t>
  </si>
  <si>
    <t>12-21J30</t>
  </si>
  <si>
    <t>12-21J32</t>
  </si>
  <si>
    <t>12-21J33</t>
  </si>
  <si>
    <t>12-21J34</t>
  </si>
  <si>
    <t>12-21J35</t>
  </si>
  <si>
    <t>12-21J37</t>
  </si>
  <si>
    <t>12-21J41</t>
  </si>
  <si>
    <t>12-22J1</t>
  </si>
  <si>
    <t>12-22J2</t>
  </si>
  <si>
    <t>12-22J3</t>
  </si>
  <si>
    <t>Deteriorated Equipment, Adverse Environment, Unknown</t>
  </si>
  <si>
    <t>12-22J4</t>
  </si>
  <si>
    <t>12-22J5</t>
  </si>
  <si>
    <t>Revere, Winthrop</t>
  </si>
  <si>
    <t>12-22J6</t>
  </si>
  <si>
    <t>12-22J7</t>
  </si>
  <si>
    <t>12-22W1</t>
  </si>
  <si>
    <t>12-22W2</t>
  </si>
  <si>
    <t>12-22W3</t>
  </si>
  <si>
    <t>12-22W5</t>
  </si>
  <si>
    <t>12-2302E</t>
  </si>
  <si>
    <t>Lynn, Peabody, Salem</t>
  </si>
  <si>
    <t>12-2304</t>
  </si>
  <si>
    <t>12-2305</t>
  </si>
  <si>
    <t>Lynn, Revere</t>
  </si>
  <si>
    <t>12-2306</t>
  </si>
  <si>
    <t>Everett, Revere</t>
  </si>
  <si>
    <t>12-2308</t>
  </si>
  <si>
    <t>12-2310</t>
  </si>
  <si>
    <t>12-2314</t>
  </si>
  <si>
    <t>12-2316</t>
  </si>
  <si>
    <t>12-2318</t>
  </si>
  <si>
    <t>12-2320</t>
  </si>
  <si>
    <t>Beverly, Salem</t>
  </si>
  <si>
    <t>12-2321</t>
  </si>
  <si>
    <t>12-2327</t>
  </si>
  <si>
    <t>12-2333</t>
  </si>
  <si>
    <t>12-2337</t>
  </si>
  <si>
    <t>12-2338</t>
  </si>
  <si>
    <t xml:space="preserve">Everett, </t>
  </si>
  <si>
    <t>12-2340</t>
  </si>
  <si>
    <t>12-2341-2132</t>
  </si>
  <si>
    <t>12-2342</t>
  </si>
  <si>
    <t>Animal, Deteriorated Equipment, Human Element/Company</t>
  </si>
  <si>
    <t>12-2343</t>
  </si>
  <si>
    <t>rf - 06/18</t>
  </si>
  <si>
    <t>12-2344</t>
  </si>
  <si>
    <t>12-2350</t>
  </si>
  <si>
    <t>12-2359</t>
  </si>
  <si>
    <t>12-2364</t>
  </si>
  <si>
    <t>Gloucester, Rockport</t>
  </si>
  <si>
    <t>12-2370</t>
  </si>
  <si>
    <t>Salem, Swampscott</t>
  </si>
  <si>
    <t>12-2397</t>
  </si>
  <si>
    <t>Everett, Medford</t>
  </si>
  <si>
    <t>12-23H1</t>
  </si>
  <si>
    <t>2.4 kV</t>
  </si>
  <si>
    <t>12-23H2</t>
  </si>
  <si>
    <t>12-23H3</t>
  </si>
  <si>
    <t>Deteriorated Equipment, Unknown, Adverse Environment</t>
  </si>
  <si>
    <t>12-23H4</t>
  </si>
  <si>
    <t>12-23W1</t>
  </si>
  <si>
    <t>12-23W2</t>
  </si>
  <si>
    <t>12-23W3</t>
  </si>
  <si>
    <t>12-2400</t>
  </si>
  <si>
    <t>Everett, Malden, Medford</t>
  </si>
  <si>
    <t>12-2401</t>
  </si>
  <si>
    <t>12-2402</t>
  </si>
  <si>
    <t>12-24J1</t>
  </si>
  <si>
    <t>12-24J10</t>
  </si>
  <si>
    <t>12-24J11</t>
  </si>
  <si>
    <t>12-24J2</t>
  </si>
  <si>
    <t>12-24J4</t>
  </si>
  <si>
    <t>12-24J5</t>
  </si>
  <si>
    <t>12-24J6</t>
  </si>
  <si>
    <t>12-24J8</t>
  </si>
  <si>
    <t>12-24J9</t>
  </si>
  <si>
    <t>12-24W1</t>
  </si>
  <si>
    <t>12-24W2</t>
  </si>
  <si>
    <t>12-25W1</t>
  </si>
  <si>
    <t>Melrose, Saugus</t>
  </si>
  <si>
    <t>12-25W2</t>
  </si>
  <si>
    <t>12-25W3</t>
  </si>
  <si>
    <t>Deteriorated Equipment, Human Element/Company, Adverse Environment</t>
  </si>
  <si>
    <t>12-25W4</t>
  </si>
  <si>
    <t>Melrose, Stoneham, Wakefield</t>
  </si>
  <si>
    <t>12-25W5</t>
  </si>
  <si>
    <t>12-26L1</t>
  </si>
  <si>
    <t>Ipswich, Topsfield</t>
  </si>
  <si>
    <t>12-28L2</t>
  </si>
  <si>
    <t>Gloucester, Manchester</t>
  </si>
  <si>
    <t>12-29W1</t>
  </si>
  <si>
    <t>Lynn, Salem, Saugus</t>
  </si>
  <si>
    <t>12-29W2</t>
  </si>
  <si>
    <t>12-29W3</t>
  </si>
  <si>
    <t>Lynn, Salem</t>
  </si>
  <si>
    <t>12-29W4</t>
  </si>
  <si>
    <t>Lynn, Salem, Swampscott</t>
  </si>
  <si>
    <t>12-29W5</t>
  </si>
  <si>
    <t>12-29W6</t>
  </si>
  <si>
    <t>12-2J1</t>
  </si>
  <si>
    <t>12-2J2</t>
  </si>
  <si>
    <t>12-2W1</t>
  </si>
  <si>
    <t>12-2W2</t>
  </si>
  <si>
    <t>12-35J1</t>
  </si>
  <si>
    <t>12-35J2</t>
  </si>
  <si>
    <t>Deteriorated Equipment, Lightning, Human Element/Other</t>
  </si>
  <si>
    <t>12-35J3</t>
  </si>
  <si>
    <t>12-35J4</t>
  </si>
  <si>
    <t>12-37J1</t>
  </si>
  <si>
    <t>12-37J2</t>
  </si>
  <si>
    <t>Animal, Unknown, Human Element/Company</t>
  </si>
  <si>
    <t>12-37J3</t>
  </si>
  <si>
    <t>12-37J4</t>
  </si>
  <si>
    <t>12-37W1</t>
  </si>
  <si>
    <t>12-37W10</t>
  </si>
  <si>
    <t>12-37W2</t>
  </si>
  <si>
    <t>12-37W3</t>
  </si>
  <si>
    <t>12-37W4</t>
  </si>
  <si>
    <t>12-37W5</t>
  </si>
  <si>
    <t>Malden, Medford, Somerville</t>
  </si>
  <si>
    <t>12-37W6</t>
  </si>
  <si>
    <t>12-37W7</t>
  </si>
  <si>
    <t>12-37W8</t>
  </si>
  <si>
    <t>12-37W9</t>
  </si>
  <si>
    <t>12-3J1</t>
  </si>
  <si>
    <t>12-3J2</t>
  </si>
  <si>
    <t>12-3J3</t>
  </si>
  <si>
    <t>12-3J4</t>
  </si>
  <si>
    <t>12-3J5</t>
  </si>
  <si>
    <t>12-3J6</t>
  </si>
  <si>
    <t>12-3J901</t>
  </si>
  <si>
    <t>12-3J903</t>
  </si>
  <si>
    <t>Animal, Intentional, Human Element/Other</t>
  </si>
  <si>
    <t>12-40J1</t>
  </si>
  <si>
    <t>12-40J2</t>
  </si>
  <si>
    <t>12-40J3</t>
  </si>
  <si>
    <t>12-40J4</t>
  </si>
  <si>
    <t>12-40L1</t>
  </si>
  <si>
    <t>12-49W2</t>
  </si>
  <si>
    <t>12-49W4</t>
  </si>
  <si>
    <t>12-49W6</t>
  </si>
  <si>
    <t>12-4C1</t>
  </si>
  <si>
    <t>12-4C3</t>
  </si>
  <si>
    <t>12-4C4</t>
  </si>
  <si>
    <t>12-4C5</t>
  </si>
  <si>
    <t>12-4C6</t>
  </si>
  <si>
    <t>12-4J2</t>
  </si>
  <si>
    <t>12-4J7</t>
  </si>
  <si>
    <t>12-4J8</t>
  </si>
  <si>
    <t>12-51L1</t>
  </si>
  <si>
    <t>12-51L2</t>
  </si>
  <si>
    <t>12-51L3</t>
  </si>
  <si>
    <t>12-51T1</t>
  </si>
  <si>
    <t>Beverly, Essex, Gloucester, Hamilton, Manchester, Wenham</t>
  </si>
  <si>
    <t>34.5 kV</t>
  </si>
  <si>
    <t>12-51T2</t>
  </si>
  <si>
    <t>Beverly, Essex, Gloucester, Hamilton, Ipswich, Wenham</t>
  </si>
  <si>
    <t>12-51T3</t>
  </si>
  <si>
    <t>Beverly, Gloucester, Manchester, Rockport</t>
  </si>
  <si>
    <t>12-52J1</t>
  </si>
  <si>
    <t>12-52J2</t>
  </si>
  <si>
    <t>12-52L1</t>
  </si>
  <si>
    <t>12-5C1</t>
  </si>
  <si>
    <t>Animal, Human Element/Company</t>
  </si>
  <si>
    <t>12-5C2</t>
  </si>
  <si>
    <t>12-5C3</t>
  </si>
  <si>
    <t>12-5C5</t>
  </si>
  <si>
    <t>12-5C6</t>
  </si>
  <si>
    <t>12-5C7</t>
  </si>
  <si>
    <t>12-5C8</t>
  </si>
  <si>
    <t>12-5J10</t>
  </si>
  <si>
    <t>12-5J11</t>
  </si>
  <si>
    <t>12-5J9</t>
  </si>
  <si>
    <t>12-64J1</t>
  </si>
  <si>
    <t>12-64J2</t>
  </si>
  <si>
    <t>Unknown, Human Element/Company, Animal</t>
  </si>
  <si>
    <t>12-64J3</t>
  </si>
  <si>
    <t>Human Element/Other, Unknown, Tree</t>
  </si>
  <si>
    <t>12-64J4</t>
  </si>
  <si>
    <t>12-64J5</t>
  </si>
  <si>
    <t>12-67J1</t>
  </si>
  <si>
    <t>Malden, Medford, Melrose</t>
  </si>
  <si>
    <t>12-67J2</t>
  </si>
  <si>
    <t>Tree, Deteriorated Equipment, Human Element/Company</t>
  </si>
  <si>
    <t>12-67J3</t>
  </si>
  <si>
    <t>12-67J4</t>
  </si>
  <si>
    <t>12-6J1</t>
  </si>
  <si>
    <t>Adverse Environment, Tree, Human Element/Other</t>
  </si>
  <si>
    <t>12-6J2</t>
  </si>
  <si>
    <t>Human Element/Other, Adverse Environment</t>
  </si>
  <si>
    <t>12-72L1</t>
  </si>
  <si>
    <t>12-79J1</t>
  </si>
  <si>
    <t>12-79J2</t>
  </si>
  <si>
    <t>12-7J1</t>
  </si>
  <si>
    <t>12-7J2</t>
  </si>
  <si>
    <t>12-7J3</t>
  </si>
  <si>
    <t>12-7J4</t>
  </si>
  <si>
    <t>12-7J6</t>
  </si>
  <si>
    <t>12-7J7</t>
  </si>
  <si>
    <t>12-7J901</t>
  </si>
  <si>
    <t>12-7J902</t>
  </si>
  <si>
    <t>12-7J903</t>
  </si>
  <si>
    <t>Lynn, Saugus</t>
  </si>
  <si>
    <t>12-7W1</t>
  </si>
  <si>
    <t>12-7W2</t>
  </si>
  <si>
    <t>12-7W3</t>
  </si>
  <si>
    <t>12-7W4</t>
  </si>
  <si>
    <t>12-8W1</t>
  </si>
  <si>
    <t>12-96W1</t>
  </si>
  <si>
    <t>12-9C1</t>
  </si>
  <si>
    <t>12-9C2</t>
  </si>
  <si>
    <t>12-9C3</t>
  </si>
  <si>
    <t>12-9C4</t>
  </si>
  <si>
    <t>12-9C5</t>
  </si>
  <si>
    <t>12-9C6</t>
  </si>
  <si>
    <t>12-9C7</t>
  </si>
  <si>
    <t>12-9J1</t>
  </si>
  <si>
    <t>12-9J2</t>
  </si>
  <si>
    <t>14-1302</t>
  </si>
  <si>
    <t>Andover, Tewksbury</t>
  </si>
  <si>
    <t>14-1311X</t>
  </si>
  <si>
    <t>14-1312A</t>
  </si>
  <si>
    <t>14-1312L</t>
  </si>
  <si>
    <t>14-1314</t>
  </si>
  <si>
    <t>14-1314A</t>
  </si>
  <si>
    <t>14-1316YZ</t>
  </si>
  <si>
    <t>14-1319</t>
  </si>
  <si>
    <t>14-1321</t>
  </si>
  <si>
    <t>14-1324</t>
  </si>
  <si>
    <t>14-1325</t>
  </si>
  <si>
    <t>Animal, Unknown</t>
  </si>
  <si>
    <t>14-13J1</t>
  </si>
  <si>
    <t>14-13J2</t>
  </si>
  <si>
    <t>14-13J3</t>
  </si>
  <si>
    <t>14-13J4</t>
  </si>
  <si>
    <t>14-13J5</t>
  </si>
  <si>
    <t>14-13J6</t>
  </si>
  <si>
    <t>14-13J7</t>
  </si>
  <si>
    <t>14-13L1</t>
  </si>
  <si>
    <t>Tewksbury 14</t>
  </si>
  <si>
    <t>14-14L1</t>
  </si>
  <si>
    <t>14-14L2</t>
  </si>
  <si>
    <t>14-14L3</t>
  </si>
  <si>
    <t>14-16L1</t>
  </si>
  <si>
    <t>Chelmsford, Lowell</t>
  </si>
  <si>
    <t>14-16L2</t>
  </si>
  <si>
    <t>14-16L3</t>
  </si>
  <si>
    <t>14-16L4</t>
  </si>
  <si>
    <t>14-16L5</t>
  </si>
  <si>
    <t>14-16L6</t>
  </si>
  <si>
    <t>14-16L7</t>
  </si>
  <si>
    <t>14-18J1</t>
  </si>
  <si>
    <t>14-18L1</t>
  </si>
  <si>
    <t>14-18L2</t>
  </si>
  <si>
    <t>14-18L3</t>
  </si>
  <si>
    <t>14-1J1</t>
  </si>
  <si>
    <t>Human Element/Other, Human Element/Company, Unknown</t>
  </si>
  <si>
    <t>14-1J2</t>
  </si>
  <si>
    <t>14-1J4</t>
  </si>
  <si>
    <t>14-1J5</t>
  </si>
  <si>
    <t>14-1J6</t>
  </si>
  <si>
    <t>14-1J7</t>
  </si>
  <si>
    <t>14-1J8</t>
  </si>
  <si>
    <t>14-1J9</t>
  </si>
  <si>
    <t>14-211L1</t>
  </si>
  <si>
    <t>14-211L2</t>
  </si>
  <si>
    <t>Dracut, Tyngsborough</t>
  </si>
  <si>
    <t>14-21L1</t>
  </si>
  <si>
    <t>Dracut, Lowell, Tyngsborough</t>
  </si>
  <si>
    <t>14-21L2</t>
  </si>
  <si>
    <t>Dracut, Lowell</t>
  </si>
  <si>
    <t>14-21L3</t>
  </si>
  <si>
    <t>14-2326</t>
  </si>
  <si>
    <t>Haverhill, Lawrence, North Andover</t>
  </si>
  <si>
    <t>14-2354</t>
  </si>
  <si>
    <t>14-2355</t>
  </si>
  <si>
    <t>Lawrence, Methuen</t>
  </si>
  <si>
    <t>14-2356</t>
  </si>
  <si>
    <t>14-2358</t>
  </si>
  <si>
    <t>Haverhill, North Andover</t>
  </si>
  <si>
    <t>14-2367</t>
  </si>
  <si>
    <t>Boxford, Georgetown, Groveland, Newbury, Newburyport</t>
  </si>
  <si>
    <t>14-2371</t>
  </si>
  <si>
    <t>14-2374</t>
  </si>
  <si>
    <t>Andover, Lawrence</t>
  </si>
  <si>
    <t>14-2377N</t>
  </si>
  <si>
    <t>Amesbury, Salisbury</t>
  </si>
  <si>
    <t>14-2381</t>
  </si>
  <si>
    <t>14-2382</t>
  </si>
  <si>
    <t>14-2383</t>
  </si>
  <si>
    <t>14-2384</t>
  </si>
  <si>
    <t>Billerica, Chelmsford, Westford</t>
  </si>
  <si>
    <t>14-2385</t>
  </si>
  <si>
    <t>Billerica, Lowell, Tewksbury</t>
  </si>
  <si>
    <t>14-2386</t>
  </si>
  <si>
    <t>Chelmsford, Dracut, Lowell</t>
  </si>
  <si>
    <t>14-2388</t>
  </si>
  <si>
    <t>14-2389</t>
  </si>
  <si>
    <t>14-2396N</t>
  </si>
  <si>
    <t>14-2403</t>
  </si>
  <si>
    <t>Groveland, Haverhill</t>
  </si>
  <si>
    <t>14-2405</t>
  </si>
  <si>
    <t>Georgetown, Groveland, Newbury, Newburyport</t>
  </si>
  <si>
    <t>Lightning</t>
  </si>
  <si>
    <t>14-24L1</t>
  </si>
  <si>
    <t>14-24L2</t>
  </si>
  <si>
    <t>Chelmsford, Westford</t>
  </si>
  <si>
    <t>14-24L3</t>
  </si>
  <si>
    <t>Billerica, Chelmsford</t>
  </si>
  <si>
    <t>14-275L2</t>
  </si>
  <si>
    <t>14-275L4</t>
  </si>
  <si>
    <t>14-2J1</t>
  </si>
  <si>
    <t>14-2J2</t>
  </si>
  <si>
    <t>14-2J3</t>
  </si>
  <si>
    <t>14-2J4</t>
  </si>
  <si>
    <t>Adverse Environment, Intentional, Deteriorated Equipment</t>
  </si>
  <si>
    <t>14-2J5</t>
  </si>
  <si>
    <t>14-2J6</t>
  </si>
  <si>
    <t>14-2J7</t>
  </si>
  <si>
    <t>14-2J8</t>
  </si>
  <si>
    <t>14-2L1</t>
  </si>
  <si>
    <t>Chelmsford, Tyngsborough, Westford</t>
  </si>
  <si>
    <t>14-2L2</t>
  </si>
  <si>
    <t>14-2L3</t>
  </si>
  <si>
    <t>14-2L4</t>
  </si>
  <si>
    <t>14-301</t>
  </si>
  <si>
    <t>14-304</t>
  </si>
  <si>
    <t>14-306</t>
  </si>
  <si>
    <t>14-308</t>
  </si>
  <si>
    <t>Lowell, Tewksbury</t>
  </si>
  <si>
    <t>14-310</t>
  </si>
  <si>
    <t>14-312</t>
  </si>
  <si>
    <t>14-315</t>
  </si>
  <si>
    <t>14-318</t>
  </si>
  <si>
    <t>14-319</t>
  </si>
  <si>
    <t>14-31J1</t>
  </si>
  <si>
    <t>14-31J2</t>
  </si>
  <si>
    <t>14-31J3</t>
  </si>
  <si>
    <t>13 kV</t>
  </si>
  <si>
    <t>14-31J5</t>
  </si>
  <si>
    <t>14-31J6</t>
  </si>
  <si>
    <t>14-31J7</t>
  </si>
  <si>
    <t>Tree, Human Element/Other, Adverse Environment</t>
  </si>
  <si>
    <t>14-32J1</t>
  </si>
  <si>
    <t>14-32J3</t>
  </si>
  <si>
    <t>14-32J4</t>
  </si>
  <si>
    <t>14-32J5</t>
  </si>
  <si>
    <t>Intentional, Deteriorated Equipment</t>
  </si>
  <si>
    <t>14-32J6</t>
  </si>
  <si>
    <t>14-32J7</t>
  </si>
  <si>
    <t>Intentional, Human Element/Other</t>
  </si>
  <si>
    <t>14-32J8</t>
  </si>
  <si>
    <t>14-32J9</t>
  </si>
  <si>
    <t>14-33L1</t>
  </si>
  <si>
    <t>Boxford, Rowley</t>
  </si>
  <si>
    <t>14-33L2</t>
  </si>
  <si>
    <t>14-34M1</t>
  </si>
  <si>
    <t>Newbury, West Newbury</t>
  </si>
  <si>
    <t>4.8 kV</t>
  </si>
  <si>
    <t>14-36J1</t>
  </si>
  <si>
    <t>14-36J2</t>
  </si>
  <si>
    <t>14-36J3</t>
  </si>
  <si>
    <t>14-36J4</t>
  </si>
  <si>
    <t>14-36J5</t>
  </si>
  <si>
    <t>14-36J6</t>
  </si>
  <si>
    <t>14-36L1</t>
  </si>
  <si>
    <t>14-36L2</t>
  </si>
  <si>
    <t>Newbury, Newburyport</t>
  </si>
  <si>
    <t>14-3J1</t>
  </si>
  <si>
    <t>14-3J2</t>
  </si>
  <si>
    <t>14-3J3</t>
  </si>
  <si>
    <t>14-3J4</t>
  </si>
  <si>
    <t>14-3J40</t>
  </si>
  <si>
    <t>14-3J41</t>
  </si>
  <si>
    <t>14-3J42</t>
  </si>
  <si>
    <t>14-3J43</t>
  </si>
  <si>
    <t>14-3J44</t>
  </si>
  <si>
    <t>14-3J45</t>
  </si>
  <si>
    <t>14-3J5</t>
  </si>
  <si>
    <t>14-3J6</t>
  </si>
  <si>
    <t>14-3J7</t>
  </si>
  <si>
    <t>Human Element/Company, Tree, Deteriorated Equipment</t>
  </si>
  <si>
    <t>14-3L1</t>
  </si>
  <si>
    <t>14-3L2</t>
  </si>
  <si>
    <t>14-3L4</t>
  </si>
  <si>
    <t>Chelmsford, Lowell, Tewksbury</t>
  </si>
  <si>
    <t>14-3L5</t>
  </si>
  <si>
    <t>14-43L2</t>
  </si>
  <si>
    <t>Haverhill, Methuen</t>
  </si>
  <si>
    <t>14-43L3</t>
  </si>
  <si>
    <t>14-43L4</t>
  </si>
  <si>
    <t>Haverhill, Lawrence, Methuen</t>
  </si>
  <si>
    <t>14-43L6</t>
  </si>
  <si>
    <t>14-43L7</t>
  </si>
  <si>
    <t>Boxford, Haverhill, North Andover</t>
  </si>
  <si>
    <t>14-43L8</t>
  </si>
  <si>
    <t>14-47L1</t>
  </si>
  <si>
    <t>Haverhill, Merrimack, West Newbury</t>
  </si>
  <si>
    <t>14-47L2</t>
  </si>
  <si>
    <t>Newburyport, West Newbury</t>
  </si>
  <si>
    <t>14-48L1</t>
  </si>
  <si>
    <t>14-48L2</t>
  </si>
  <si>
    <t>14-48L3</t>
  </si>
  <si>
    <t>14-48L4</t>
  </si>
  <si>
    <t>14-50L1</t>
  </si>
  <si>
    <t>14-50L2</t>
  </si>
  <si>
    <t>14-50L3</t>
  </si>
  <si>
    <t>14-53J1</t>
  </si>
  <si>
    <t>Tree, Intentional</t>
  </si>
  <si>
    <t>14-53J2</t>
  </si>
  <si>
    <t>14-53J3</t>
  </si>
  <si>
    <t>Unknown, Human Element/Other, Animal</t>
  </si>
  <si>
    <t>14-53J4</t>
  </si>
  <si>
    <t>14-53J5</t>
  </si>
  <si>
    <t>14-54L1</t>
  </si>
  <si>
    <t>Andover, Wilmington</t>
  </si>
  <si>
    <t>14-54L2</t>
  </si>
  <si>
    <t>14-54L3</t>
  </si>
  <si>
    <t>Andover, North Andover</t>
  </si>
  <si>
    <t>14-54L4</t>
  </si>
  <si>
    <t>14-55L1</t>
  </si>
  <si>
    <t>14-55L2</t>
  </si>
  <si>
    <t>14-56L1</t>
  </si>
  <si>
    <t>14-56L2</t>
  </si>
  <si>
    <t>Boxford, North Andover</t>
  </si>
  <si>
    <t>14-56L3</t>
  </si>
  <si>
    <t>14-57L1</t>
  </si>
  <si>
    <t>Littleton, Westford</t>
  </si>
  <si>
    <t>14-57L2</t>
  </si>
  <si>
    <t>Tyngsborough, Westford</t>
  </si>
  <si>
    <t>14-57L3</t>
  </si>
  <si>
    <t>Dunstable, Littleton, Tyngsborough, Westford</t>
  </si>
  <si>
    <t>14-57L4</t>
  </si>
  <si>
    <t>14-58L1</t>
  </si>
  <si>
    <t>14-58L2</t>
  </si>
  <si>
    <t>14-58L3</t>
  </si>
  <si>
    <t>14-59L1</t>
  </si>
  <si>
    <t>14-59L3</t>
  </si>
  <si>
    <t>Andover, Tewksbury, Wilmington</t>
  </si>
  <si>
    <t>Tree, Human Element/Other, Animal</t>
  </si>
  <si>
    <t>14-59L4</t>
  </si>
  <si>
    <t>14-59L5</t>
  </si>
  <si>
    <t>14-59L6</t>
  </si>
  <si>
    <t>Andover, North Andover, Tewksbury</t>
  </si>
  <si>
    <t>14-5J11</t>
  </si>
  <si>
    <t>14-5J12</t>
  </si>
  <si>
    <t>Unknown, Adverse Environment, Deteriorated Equipment</t>
  </si>
  <si>
    <t>14-5J13</t>
  </si>
  <si>
    <t>Human Element/Other, Deteriorated Equipment, Unknown</t>
  </si>
  <si>
    <t>14-5J14</t>
  </si>
  <si>
    <t>14-5J15</t>
  </si>
  <si>
    <t>14-5J16</t>
  </si>
  <si>
    <t>14-5J40</t>
  </si>
  <si>
    <t>14-5J41</t>
  </si>
  <si>
    <t>14-5J42</t>
  </si>
  <si>
    <t>14-5J43</t>
  </si>
  <si>
    <t>14-5J44</t>
  </si>
  <si>
    <t>14-5J45</t>
  </si>
  <si>
    <t>14-60L1</t>
  </si>
  <si>
    <t>14-60L2</t>
  </si>
  <si>
    <t>14-60L3</t>
  </si>
  <si>
    <t>14-60L4</t>
  </si>
  <si>
    <t>14-61L1</t>
  </si>
  <si>
    <t>14-61L2</t>
  </si>
  <si>
    <t>Andover, Lawrence, North Andover</t>
  </si>
  <si>
    <t>14-61L3</t>
  </si>
  <si>
    <t>14-62L2</t>
  </si>
  <si>
    <t>14-63L1</t>
  </si>
  <si>
    <t>14-63L2</t>
  </si>
  <si>
    <t>14-65L1</t>
  </si>
  <si>
    <t>14-65L3</t>
  </si>
  <si>
    <t>Boxford, Haverhill</t>
  </si>
  <si>
    <t>14-66L1</t>
  </si>
  <si>
    <t>14-66L2</t>
  </si>
  <si>
    <t>14-6J1</t>
  </si>
  <si>
    <t>14-6J2</t>
  </si>
  <si>
    <t>14-6J3</t>
  </si>
  <si>
    <t>14-6J4</t>
  </si>
  <si>
    <t>Tree, Adverse Environment</t>
  </si>
  <si>
    <t>14-6J5</t>
  </si>
  <si>
    <t>14-6J6</t>
  </si>
  <si>
    <t>14-6J8</t>
  </si>
  <si>
    <t>14-70L1</t>
  </si>
  <si>
    <t>14-70L2</t>
  </si>
  <si>
    <t>14-70L3</t>
  </si>
  <si>
    <t>Billerica, Chelmsford, Lowell</t>
  </si>
  <si>
    <t>14-70L4</t>
  </si>
  <si>
    <t>14-70L5</t>
  </si>
  <si>
    <t>14-70L6</t>
  </si>
  <si>
    <t>14-70L8</t>
  </si>
  <si>
    <t>Billerica, Tewksbury</t>
  </si>
  <si>
    <t>14-71L1</t>
  </si>
  <si>
    <t>14-71L3</t>
  </si>
  <si>
    <t>14-73L1</t>
  </si>
  <si>
    <t>14-73L2</t>
  </si>
  <si>
    <t>14-74L1</t>
  </si>
  <si>
    <t>14-74L2</t>
  </si>
  <si>
    <t>14-74L3</t>
  </si>
  <si>
    <t>14-74L4</t>
  </si>
  <si>
    <t>14-74L5</t>
  </si>
  <si>
    <t>14-74L6</t>
  </si>
  <si>
    <t>14-75L1</t>
  </si>
  <si>
    <t>14-75L2</t>
  </si>
  <si>
    <t>Andover, Dracut, Lowell, Tewksbury</t>
  </si>
  <si>
    <t>14-75L3</t>
  </si>
  <si>
    <t>Dracut, Methuen</t>
  </si>
  <si>
    <t>14-75L4</t>
  </si>
  <si>
    <t>14-75L5</t>
  </si>
  <si>
    <t>14-75L6</t>
  </si>
  <si>
    <t>14-76L1</t>
  </si>
  <si>
    <t>14-76L3</t>
  </si>
  <si>
    <t>14-77L1</t>
  </si>
  <si>
    <t>14-77L2</t>
  </si>
  <si>
    <t>14-77L3</t>
  </si>
  <si>
    <t>Lowell, Tyngsborough</t>
  </si>
  <si>
    <t>14-78L1</t>
  </si>
  <si>
    <t>14-78L3</t>
  </si>
  <si>
    <t>14-78L9</t>
  </si>
  <si>
    <t>14-7J1</t>
  </si>
  <si>
    <t>14-7J2</t>
  </si>
  <si>
    <t>14-7J3</t>
  </si>
  <si>
    <t>14-7J4</t>
  </si>
  <si>
    <t>14-7L1</t>
  </si>
  <si>
    <t>14-7L2</t>
  </si>
  <si>
    <t>14-7L4</t>
  </si>
  <si>
    <t>14-8L1</t>
  </si>
  <si>
    <t>14-8L2</t>
  </si>
  <si>
    <t>Andover, Lawrence, Methuen</t>
  </si>
  <si>
    <t>14-8L3</t>
  </si>
  <si>
    <t>14-8T1</t>
  </si>
  <si>
    <t>14-8T2</t>
  </si>
  <si>
    <t>14-92L1</t>
  </si>
  <si>
    <t>14-92L2</t>
  </si>
  <si>
    <t>14-92L3</t>
  </si>
  <si>
    <t>14-92L4</t>
  </si>
  <si>
    <t>14-92L6</t>
  </si>
  <si>
    <t>14-9J1</t>
  </si>
  <si>
    <t>14-9J2</t>
  </si>
  <si>
    <t>14-9J3</t>
  </si>
  <si>
    <t>14-FD12H1</t>
  </si>
  <si>
    <t>NOTES</t>
  </si>
  <si>
    <t>(1)  For each feeder reported, a company should identify all of the cities and towns (separated by commas) in which the customers that the feeder serves are located.</t>
  </si>
  <si>
    <r>
      <t>(2)  A company should enter (i) "</t>
    </r>
    <r>
      <rPr>
        <b/>
        <sz val="11"/>
        <color theme="1"/>
        <rFont val="Calibri"/>
        <family val="2"/>
        <scheme val="minor"/>
      </rPr>
      <t>Y"</t>
    </r>
    <r>
      <rPr>
        <sz val="11"/>
        <color theme="1"/>
        <rFont val="Calibri"/>
        <family val="2"/>
        <scheme val="minor"/>
      </rPr>
      <t xml:space="preserve"> for a feeder that it is including in its Annual Report for the first time, or (2) "</t>
    </r>
    <r>
      <rPr>
        <b/>
        <sz val="11"/>
        <color theme="1"/>
        <rFont val="Calibri"/>
        <family val="2"/>
        <scheme val="minor"/>
      </rPr>
      <t>N"</t>
    </r>
    <r>
      <rPr>
        <sz val="11"/>
        <color theme="1"/>
        <rFont val="Calibri"/>
        <family val="2"/>
        <scheme val="minor"/>
      </rPr>
      <t xml:space="preserve"> for a feeder that it has included in previous its Annual Reports.</t>
    </r>
  </si>
  <si>
    <t>Feeder Characteristics</t>
  </si>
  <si>
    <r>
      <t>(3)  A company should enter (i) "</t>
    </r>
    <r>
      <rPr>
        <b/>
        <sz val="11"/>
        <color theme="1"/>
        <rFont val="Calibri"/>
        <family val="2"/>
        <scheme val="minor"/>
      </rPr>
      <t>Metered"</t>
    </r>
    <r>
      <rPr>
        <sz val="11"/>
        <color theme="1"/>
        <rFont val="Calibri"/>
        <family val="2"/>
        <scheme val="minor"/>
      </rPr>
      <t xml:space="preserve"> for feeders for which the Energy Delivered value is based on metered data or (ii) "</t>
    </r>
    <r>
      <rPr>
        <b/>
        <sz val="11"/>
        <color theme="1"/>
        <rFont val="Calibri"/>
        <family val="2"/>
        <scheme val="minor"/>
      </rPr>
      <t>Estimated"</t>
    </r>
    <r>
      <rPr>
        <sz val="11"/>
        <color theme="1"/>
        <rFont val="Calibri"/>
        <family val="2"/>
        <scheme val="minor"/>
      </rPr>
      <t xml:space="preserve"> for feeders for which the Energy Delivered value is based on estimated data.</t>
    </r>
  </si>
  <si>
    <t>Feeder/Circuit ID</t>
  </si>
  <si>
    <t xml:space="preserve">2019 HC </t>
  </si>
  <si>
    <t>2019 Host Cap Completion Date</t>
  </si>
  <si>
    <t/>
  </si>
  <si>
    <t>NA - Subtransmission</t>
  </si>
  <si>
    <t>COMPLETED</t>
  </si>
  <si>
    <t>01-225W2</t>
  </si>
  <si>
    <t>01-413L5</t>
  </si>
  <si>
    <t>01-55K11</t>
  </si>
  <si>
    <t>01-55W3</t>
  </si>
  <si>
    <t>01-9J320</t>
  </si>
  <si>
    <t>01-HT31</t>
  </si>
  <si>
    <t>01-HT38</t>
  </si>
  <si>
    <t>05-312W6</t>
  </si>
  <si>
    <t>05-348W2</t>
  </si>
  <si>
    <t>05-348W3</t>
  </si>
  <si>
    <t>05-348W4</t>
  </si>
  <si>
    <t>07-1J9</t>
  </si>
  <si>
    <t>Network</t>
  </si>
  <si>
    <t>07-3J1</t>
  </si>
  <si>
    <t>07-910W26</t>
  </si>
  <si>
    <t>07-91W44</t>
  </si>
  <si>
    <t>07-91W45</t>
  </si>
  <si>
    <t>09-0507</t>
  </si>
  <si>
    <t>09-1018K1</t>
  </si>
  <si>
    <t>09-516L4</t>
  </si>
  <si>
    <t>12-10J4</t>
  </si>
  <si>
    <t>12-2307</t>
  </si>
  <si>
    <t>12-2335</t>
  </si>
  <si>
    <t>12-2346</t>
  </si>
  <si>
    <t>12-2349</t>
  </si>
  <si>
    <t>12-24J7</t>
  </si>
  <si>
    <t>Retired</t>
  </si>
  <si>
    <t>12-96W2</t>
  </si>
  <si>
    <t>14-11W1</t>
  </si>
  <si>
    <t>14-1312</t>
  </si>
  <si>
    <t>14-2399</t>
  </si>
  <si>
    <t>14-31J4</t>
  </si>
  <si>
    <t>14-43L1</t>
  </si>
  <si>
    <t>14-59L2</t>
  </si>
  <si>
    <t>14-69J1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</si>
</sst>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"/>
    <numFmt numFmtId="167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vertical="center" wrapText="1"/>
    </xf>
    <xf numFmtId="3" fontId="0" fillId="0" borderId="10" xfId="0" applyNumberForma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vertical="center" wrapText="1"/>
    </xf>
    <xf numFmtId="3" fontId="0" fillId="0" borderId="14" xfId="0" applyNumberFormat="1" applyBorder="1" applyAlignment="1">
      <alignment vertical="center" wrapText="1"/>
    </xf>
    <xf numFmtId="3" fontId="0" fillId="0" borderId="15" xfId="0" applyNumberFormat="1" applyBorder="1" applyAlignment="1">
      <alignment vertical="center" wrapText="1"/>
    </xf>
    <xf numFmtId="3" fontId="0" fillId="0" borderId="16" xfId="0" applyNumberFormat="1" applyBorder="1" applyAlignment="1">
      <alignment vertical="center" wrapText="1"/>
    </xf>
    <xf numFmtId="0" fontId="0" fillId="0" borderId="17" xfId="0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0" fillId="3" borderId="6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3" xfId="0" applyFill="1" applyBorder="1" applyAlignment="1">
      <alignment wrapText="1"/>
    </xf>
    <xf numFmtId="3" fontId="0" fillId="0" borderId="4" xfId="0" applyNumberForma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7" fillId="0" borderId="0" xfId="0" applyFont="1"/>
    <xf numFmtId="0" fontId="2" fillId="0" borderId="0" xfId="0" applyFont="1" applyFill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/>
    <xf numFmtId="0" fontId="0" fillId="0" borderId="26" xfId="0" applyBorder="1"/>
    <xf numFmtId="0" fontId="0" fillId="0" borderId="27" xfId="0" applyBorder="1"/>
    <xf numFmtId="0" fontId="0" fillId="0" borderId="29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/>
    <xf numFmtId="0" fontId="0" fillId="0" borderId="1" xfId="0" applyBorder="1"/>
    <xf numFmtId="0" fontId="0" fillId="0" borderId="30" xfId="0" applyBorder="1"/>
    <xf numFmtId="0" fontId="0" fillId="0" borderId="32" xfId="0" applyBorder="1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/>
    <xf numFmtId="0" fontId="0" fillId="0" borderId="33" xfId="0" applyBorder="1"/>
    <xf numFmtId="0" fontId="0" fillId="0" borderId="34" xfId="0" applyBorder="1"/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/>
    <xf numFmtId="0" fontId="0" fillId="0" borderId="31" xfId="0" applyFill="1" applyBorder="1"/>
    <xf numFmtId="0" fontId="0" fillId="0" borderId="1" xfId="0" applyFill="1" applyBorder="1"/>
    <xf numFmtId="0" fontId="0" fillId="0" borderId="38" xfId="0" applyFill="1" applyBorder="1"/>
    <xf numFmtId="0" fontId="0" fillId="0" borderId="30" xfId="0" applyFill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6" borderId="44" xfId="0" applyFont="1" applyFill="1" applyBorder="1" applyAlignment="1">
      <alignment horizontal="left" indent="1"/>
    </xf>
    <xf numFmtId="0" fontId="0" fillId="6" borderId="45" xfId="0" applyFill="1" applyBorder="1"/>
    <xf numFmtId="0" fontId="0" fillId="6" borderId="46" xfId="0" applyFill="1" applyBorder="1"/>
    <xf numFmtId="0" fontId="0" fillId="6" borderId="47" xfId="0" applyFill="1" applyBorder="1" applyAlignment="1">
      <alignment horizontal="left" vertical="center" indent="1"/>
    </xf>
    <xf numFmtId="0" fontId="0" fillId="6" borderId="0" xfId="0" applyFill="1" applyBorder="1"/>
    <xf numFmtId="0" fontId="0" fillId="6" borderId="0" xfId="0" applyFill="1" applyBorder="1" applyAlignment="1">
      <alignment vertical="center" wrapText="1"/>
    </xf>
    <xf numFmtId="0" fontId="0" fillId="6" borderId="48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 applyFill="1"/>
    <xf numFmtId="0" fontId="0" fillId="6" borderId="49" xfId="0" applyFill="1" applyBorder="1" applyAlignment="1">
      <alignment horizontal="left" vertical="center" indent="1"/>
    </xf>
    <xf numFmtId="0" fontId="0" fillId="6" borderId="50" xfId="0" applyFill="1" applyBorder="1"/>
    <xf numFmtId="0" fontId="0" fillId="6" borderId="50" xfId="0" applyFill="1" applyBorder="1" applyAlignment="1">
      <alignment vertical="center" wrapText="1"/>
    </xf>
    <xf numFmtId="0" fontId="0" fillId="6" borderId="51" xfId="0" applyFill="1" applyBorder="1" applyAlignment="1">
      <alignment vertical="center" wrapText="1"/>
    </xf>
    <xf numFmtId="0" fontId="2" fillId="4" borderId="52" xfId="0" applyFont="1" applyFill="1" applyBorder="1" applyAlignment="1">
      <alignment vertical="center"/>
    </xf>
    <xf numFmtId="0" fontId="2" fillId="4" borderId="53" xfId="0" applyFont="1" applyFill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3" fontId="0" fillId="0" borderId="25" xfId="0" applyNumberForma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3" fontId="0" fillId="0" borderId="29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0" fillId="0" borderId="30" xfId="0" applyNumberFormat="1" applyBorder="1" applyAlignment="1">
      <alignment horizontal="center" vertical="center"/>
    </xf>
    <xf numFmtId="3" fontId="0" fillId="0" borderId="58" xfId="0" applyNumberFormat="1" applyBorder="1" applyAlignment="1">
      <alignment horizontal="center" vertical="center" wrapText="1"/>
    </xf>
    <xf numFmtId="3" fontId="0" fillId="0" borderId="59" xfId="0" applyNumberFormat="1" applyBorder="1" applyAlignment="1">
      <alignment horizontal="center" vertical="center" wrapText="1"/>
    </xf>
    <xf numFmtId="3" fontId="0" fillId="0" borderId="59" xfId="0" applyNumberForma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60" xfId="0" applyFont="1" applyBorder="1" applyAlignment="1">
      <alignment horizontal="center" vertical="center" wrapText="1"/>
    </xf>
    <xf numFmtId="3" fontId="0" fillId="0" borderId="61" xfId="0" applyNumberFormat="1" applyBorder="1" applyAlignment="1">
      <alignment horizontal="center" vertical="center"/>
    </xf>
    <xf numFmtId="3" fontId="0" fillId="0" borderId="41" xfId="0" applyNumberFormat="1" applyBorder="1" applyAlignment="1">
      <alignment horizontal="center" vertical="center" wrapText="1"/>
    </xf>
    <xf numFmtId="3" fontId="0" fillId="0" borderId="38" xfId="0" applyNumberFormat="1" applyBorder="1" applyAlignment="1">
      <alignment horizontal="center" vertical="center" wrapText="1"/>
    </xf>
    <xf numFmtId="3" fontId="0" fillId="0" borderId="46" xfId="0" applyNumberForma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3" fontId="0" fillId="0" borderId="34" xfId="0" applyNumberFormat="1" applyBorder="1" applyAlignment="1">
      <alignment horizontal="center" vertical="center"/>
    </xf>
    <xf numFmtId="3" fontId="0" fillId="0" borderId="63" xfId="0" applyNumberFormat="1" applyBorder="1" applyAlignment="1">
      <alignment horizontal="center" vertical="center" wrapText="1"/>
    </xf>
    <xf numFmtId="3" fontId="0" fillId="0" borderId="51" xfId="0" applyNumberFormat="1" applyBorder="1" applyAlignment="1">
      <alignment horizontal="center" vertical="center" wrapText="1"/>
    </xf>
    <xf numFmtId="3" fontId="0" fillId="0" borderId="36" xfId="0" applyNumberFormat="1" applyBorder="1" applyAlignment="1">
      <alignment horizontal="center"/>
    </xf>
    <xf numFmtId="3" fontId="0" fillId="0" borderId="37" xfId="0" applyNumberFormat="1" applyBorder="1" applyAlignment="1">
      <alignment horizontal="center" vertical="center"/>
    </xf>
    <xf numFmtId="0" fontId="0" fillId="6" borderId="48" xfId="0" applyFill="1" applyBorder="1"/>
    <xf numFmtId="0" fontId="0" fillId="6" borderId="51" xfId="0" applyFill="1" applyBorder="1"/>
    <xf numFmtId="0" fontId="0" fillId="0" borderId="0" xfId="0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7" borderId="5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6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2" fillId="7" borderId="6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6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5" borderId="66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66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8" borderId="52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53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6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/>
    </xf>
    <xf numFmtId="0" fontId="2" fillId="7" borderId="66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8" borderId="66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67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5" borderId="64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4" borderId="6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7" borderId="69" xfId="0" applyFont="1" applyFill="1" applyBorder="1" applyAlignment="1">
      <alignment horizontal="center" vertical="center" wrapText="1"/>
    </xf>
    <xf numFmtId="0" fontId="2" fillId="7" borderId="70" xfId="0" applyFont="1" applyFill="1" applyBorder="1" applyAlignment="1">
      <alignment horizontal="center" vertical="center" wrapText="1"/>
    </xf>
    <xf numFmtId="0" fontId="2" fillId="7" borderId="47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4" fillId="8" borderId="53" xfId="0" applyFont="1" applyFill="1" applyBorder="1" applyAlignment="1">
      <alignment horizontal="center" vertical="center" wrapText="1"/>
    </xf>
    <xf numFmtId="0" fontId="4" fillId="8" borderId="68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" fillId="5" borderId="71" xfId="0" applyFont="1" applyFill="1" applyBorder="1" applyAlignment="1">
      <alignment horizontal="center" vertical="center" wrapText="1"/>
    </xf>
    <xf numFmtId="0" fontId="2" fillId="5" borderId="6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center" vertical="center" wrapText="1"/>
    </xf>
    <xf numFmtId="0" fontId="2" fillId="5" borderId="68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70" xfId="0" applyFont="1" applyFill="1" applyBorder="1" applyAlignment="1">
      <alignment horizontal="center" vertical="center" wrapText="1"/>
    </xf>
    <xf numFmtId="0" fontId="2" fillId="5" borderId="65" xfId="0" applyFont="1" applyFill="1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57" xfId="1" applyNumberFormat="1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10" fontId="0" fillId="0" borderId="73" xfId="0" applyNumberFormat="1" applyBorder="1" applyAlignment="1">
      <alignment horizontal="center" vertical="center" wrapText="1"/>
    </xf>
    <xf numFmtId="1" fontId="0" fillId="0" borderId="74" xfId="0" applyNumberFormat="1" applyBorder="1" applyAlignment="1">
      <alignment vertical="center" wrapText="1"/>
    </xf>
    <xf numFmtId="1" fontId="0" fillId="0" borderId="75" xfId="0" applyNumberFormat="1" applyBorder="1" applyAlignment="1">
      <alignment vertical="center" wrapText="1"/>
    </xf>
    <xf numFmtId="1" fontId="0" fillId="0" borderId="51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51" xfId="0" applyNumberFormat="1" applyBorder="1" applyAlignment="1">
      <alignment horizontal="center" vertical="center"/>
    </xf>
    <xf numFmtId="2" fontId="0" fillId="0" borderId="63" xfId="0" applyNumberFormat="1" applyBorder="1"/>
    <xf numFmtId="2" fontId="0" fillId="0" borderId="36" xfId="0" applyNumberFormat="1" applyBorder="1"/>
    <xf numFmtId="165" fontId="0" fillId="0" borderId="36" xfId="0" applyNumberFormat="1" applyBorder="1"/>
    <xf numFmtId="165" fontId="0" fillId="0" borderId="37" xfId="0" applyNumberFormat="1" applyBorder="1"/>
    <xf numFmtId="0" fontId="0" fillId="0" borderId="50" xfId="0" applyBorder="1" applyAlignment="1">
      <alignment wrapText="1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25" xfId="1" applyNumberFormat="1" applyFont="1" applyBorder="1" applyAlignment="1">
      <alignment vertical="center"/>
    </xf>
    <xf numFmtId="164" fontId="0" fillId="0" borderId="41" xfId="1" applyNumberFormat="1" applyFont="1" applyBorder="1" applyAlignment="1">
      <alignment vertical="center"/>
    </xf>
    <xf numFmtId="164" fontId="0" fillId="0" borderId="26" xfId="1" applyNumberFormat="1" applyFont="1" applyBorder="1" applyAlignment="1">
      <alignment vertical="center"/>
    </xf>
    <xf numFmtId="3" fontId="0" fillId="0" borderId="8" xfId="0" applyNumberFormat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0" fillId="0" borderId="38" xfId="0" applyBorder="1" applyAlignment="1">
      <alignment vertical="center" wrapText="1"/>
    </xf>
    <xf numFmtId="0" fontId="0" fillId="0" borderId="72" xfId="0" applyBorder="1"/>
    <xf numFmtId="0" fontId="0" fillId="0" borderId="38" xfId="0" applyBorder="1" applyAlignment="1">
      <alignment horizontal="center"/>
    </xf>
    <xf numFmtId="2" fontId="0" fillId="0" borderId="29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165" fontId="0" fillId="0" borderId="30" xfId="0" applyNumberFormat="1" applyBorder="1"/>
    <xf numFmtId="0" fontId="0" fillId="0" borderId="31" xfId="0" applyBorder="1" applyAlignment="1">
      <alignment wrapText="1"/>
    </xf>
    <xf numFmtId="0" fontId="0" fillId="0" borderId="2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6" xfId="0" applyBorder="1" applyAlignment="1">
      <alignment horizontal="center"/>
    </xf>
    <xf numFmtId="164" fontId="0" fillId="0" borderId="29" xfId="1" applyNumberFormat="1" applyFont="1" applyBorder="1" applyAlignment="1">
      <alignment vertical="center"/>
    </xf>
    <xf numFmtId="164" fontId="0" fillId="0" borderId="38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3" fontId="0" fillId="0" borderId="11" xfId="0" applyNumberFormat="1" applyBorder="1" applyAlignment="1">
      <alignment horizontal="center" vertical="center"/>
    </xf>
    <xf numFmtId="0" fontId="0" fillId="0" borderId="46" xfId="0" applyBorder="1" applyAlignment="1">
      <alignment horizontal="center"/>
    </xf>
    <xf numFmtId="2" fontId="0" fillId="0" borderId="58" xfId="0" applyNumberFormat="1" applyBorder="1"/>
    <xf numFmtId="2" fontId="0" fillId="0" borderId="59" xfId="0" applyNumberFormat="1" applyBorder="1"/>
    <xf numFmtId="165" fontId="0" fillId="0" borderId="59" xfId="0" applyNumberFormat="1" applyBorder="1"/>
    <xf numFmtId="165" fontId="0" fillId="0" borderId="77" xfId="0" applyNumberFormat="1" applyBorder="1"/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78" xfId="0" applyBorder="1" applyAlignment="1">
      <alignment horizontal="center"/>
    </xf>
    <xf numFmtId="164" fontId="0" fillId="0" borderId="58" xfId="1" applyNumberFormat="1" applyFont="1" applyBorder="1" applyAlignment="1">
      <alignment vertical="center"/>
    </xf>
    <xf numFmtId="164" fontId="0" fillId="0" borderId="46" xfId="1" applyNumberFormat="1" applyFont="1" applyBorder="1" applyAlignment="1">
      <alignment vertical="center"/>
    </xf>
    <xf numFmtId="164" fontId="0" fillId="0" borderId="59" xfId="1" applyNumberFormat="1" applyFont="1" applyBorder="1" applyAlignment="1">
      <alignment vertical="center"/>
    </xf>
    <xf numFmtId="0" fontId="0" fillId="0" borderId="79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9" xfId="0" applyFill="1" applyBorder="1" applyAlignment="1">
      <alignment wrapText="1"/>
    </xf>
    <xf numFmtId="3" fontId="0" fillId="0" borderId="72" xfId="0" applyNumberFormat="1" applyBorder="1" applyAlignment="1">
      <alignment horizontal="center" vertical="center" wrapText="1"/>
    </xf>
    <xf numFmtId="4" fontId="0" fillId="0" borderId="72" xfId="0" applyNumberFormat="1" applyBorder="1" applyAlignment="1">
      <alignment horizontal="center" vertical="center" wrapText="1"/>
    </xf>
    <xf numFmtId="166" fontId="0" fillId="0" borderId="51" xfId="0" applyNumberFormat="1" applyBorder="1" applyAlignment="1">
      <alignment horizontal="center" vertical="center" wrapText="1"/>
    </xf>
    <xf numFmtId="166" fontId="0" fillId="0" borderId="37" xfId="0" applyNumberFormat="1" applyBorder="1" applyAlignment="1">
      <alignment horizontal="center" vertical="center" wrapText="1"/>
    </xf>
    <xf numFmtId="3" fontId="0" fillId="3" borderId="67" xfId="0" applyNumberFormat="1" applyFill="1" applyBorder="1" applyAlignment="1">
      <alignment horizontal="center" vertical="center" wrapText="1"/>
    </xf>
    <xf numFmtId="3" fontId="0" fillId="0" borderId="66" xfId="0" applyNumberFormat="1" applyBorder="1" applyAlignment="1">
      <alignment horizontal="center" vertical="center" wrapText="1"/>
    </xf>
    <xf numFmtId="3" fontId="0" fillId="0" borderId="61" xfId="0" applyNumberFormat="1" applyBorder="1" applyAlignment="1">
      <alignment horizontal="center" vertical="center" wrapText="1"/>
    </xf>
    <xf numFmtId="3" fontId="0" fillId="0" borderId="80" xfId="0" applyNumberFormat="1" applyBorder="1" applyAlignment="1">
      <alignment horizontal="center" vertical="center" wrapText="1"/>
    </xf>
    <xf numFmtId="167" fontId="0" fillId="0" borderId="74" xfId="0" applyNumberFormat="1" applyBorder="1" applyAlignment="1">
      <alignment vertical="center" wrapText="1"/>
    </xf>
    <xf numFmtId="167" fontId="0" fillId="0" borderId="75" xfId="0" applyNumberFormat="1" applyBorder="1" applyAlignment="1">
      <alignment vertical="center" wrapText="1"/>
    </xf>
    <xf numFmtId="3" fontId="0" fillId="0" borderId="81" xfId="0" applyNumberFormat="1" applyBorder="1" applyAlignment="1">
      <alignment horizontal="center" vertical="center" wrapText="1"/>
    </xf>
    <xf numFmtId="3" fontId="0" fillId="0" borderId="82" xfId="0" applyNumberFormat="1" applyBorder="1" applyAlignment="1">
      <alignment horizontal="center" vertical="center" wrapText="1"/>
    </xf>
    <xf numFmtId="0" fontId="0" fillId="0" borderId="83" xfId="0" applyBorder="1" applyAlignment="1">
      <alignment horizontal="center"/>
    </xf>
    <xf numFmtId="0" fontId="0" fillId="3" borderId="84" xfId="0" applyFill="1" applyBorder="1" applyAlignment="1">
      <alignment horizontal="center"/>
    </xf>
    <xf numFmtId="0" fontId="0" fillId="3" borderId="85" xfId="0" applyFill="1" applyBorder="1" applyAlignment="1">
      <alignment horizontal="center"/>
    </xf>
    <xf numFmtId="0" fontId="0" fillId="3" borderId="86" xfId="0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6" xfId="0" applyFill="1" applyBorder="1"/>
    <xf numFmtId="0" fontId="0" fillId="3" borderId="18" xfId="0" applyFill="1" applyBorder="1"/>
    <xf numFmtId="0" fontId="0" fillId="3" borderId="3" xfId="0" applyFill="1" applyBorder="1"/>
    <xf numFmtId="0" fontId="0" fillId="3" borderId="4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3" fillId="6" borderId="45" xfId="0" applyFont="1" applyFill="1" applyBorder="1"/>
    <xf numFmtId="0" fontId="0" fillId="0" borderId="0" xfId="0" applyFill="1" applyBorder="1"/>
    <xf numFmtId="0" fontId="3" fillId="6" borderId="47" xfId="0" applyFont="1" applyFill="1" applyBorder="1"/>
    <xf numFmtId="0" fontId="3" fillId="6" borderId="0" xfId="0" applyFont="1" applyFill="1" applyBorder="1"/>
    <xf numFmtId="0" fontId="0" fillId="0" borderId="0" xfId="0" applyFill="1" applyBorder="1" applyAlignment="1">
      <alignment vertical="center" wrapText="1"/>
    </xf>
    <xf numFmtId="0" fontId="0" fillId="6" borderId="50" xfId="0" applyFill="1" applyBorder="1" applyAlignment="1">
      <alignment vertical="center"/>
    </xf>
    <xf numFmtId="0" fontId="0" fillId="6" borderId="5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2" fillId="5" borderId="20" xfId="0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15" fontId="0" fillId="0" borderId="1" xfId="0" applyNumberFormat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tmm/AppData/Local/Temp/1/Temp1_National%20Grid%20Grid%20Modernization%20Annual%20Report%20Templates%202019%20Final%20-%20DPU%2015-120.zip/National%20Grid%20Grid%20Modernization%20Annual%20Report%20Templates%202019%20Final%20-%20DPU%2015-1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ionalgridplc-my.sharepoint.com/Users/castmm/Desktop/2018%20Nant%20and%20Mass%20Annual%20Report%20for%20Grid%20Moderniz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"/>
      <sheetName val="1.Feeder Deployment Incremental"/>
      <sheetName val="2. Feeder Deployment Cumulative"/>
      <sheetName val="3. Feeder Status"/>
      <sheetName val="4. System Status"/>
      <sheetName val="5.a. Spending - 2018 Report "/>
      <sheetName val="5.b. Spending - 2019 Report"/>
      <sheetName val="6. Substation Information"/>
      <sheetName val="7. DMS Power Flow"/>
      <sheetName val="8. Unitil CMI"/>
      <sheetName val="9. Pre-Investment Baselines"/>
      <sheetName val="Hosting Capacity Fdr Summary"/>
    </sheetNames>
    <sheetDataSet>
      <sheetData sheetId="0"/>
      <sheetData sheetId="1">
        <row r="1">
          <cell r="E1" t="str">
            <v>National Grid</v>
          </cell>
        </row>
        <row r="2">
          <cell r="E2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Feeder Deployment Incremental"/>
      <sheetName val="2. Feeder Deployment Cumulative"/>
      <sheetName val="3. Feeder Status"/>
      <sheetName val="4. System Status"/>
      <sheetName val="5.a. Spending - 2018 Report "/>
      <sheetName val="5.b. Spending - 2019 Report"/>
      <sheetName val="6. Substation Information"/>
      <sheetName val="7. DMS Power Flow"/>
      <sheetName val="8. Unitil CMI"/>
      <sheetName val="9. Pre-Investment Baselines"/>
      <sheetName val="Sheet1"/>
    </sheetNames>
    <sheetDataSet>
      <sheetData sheetId="0">
        <row r="1">
          <cell r="E1" t="str">
            <v>National Grid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A3040-8175-4318-B57D-FA899661EC45}">
  <sheetPr>
    <pageSetUpPr fitToPage="1"/>
  </sheetPr>
  <dimension ref="A1:I270"/>
  <sheetViews>
    <sheetView tabSelected="1" zoomScale="90" zoomScaleNormal="90" workbookViewId="0">
      <selection activeCell="K16" sqref="K16"/>
    </sheetView>
  </sheetViews>
  <sheetFormatPr defaultColWidth="9.140625" defaultRowHeight="15" x14ac:dyDescent="0.25"/>
  <cols>
    <col min="1" max="1" width="23.28515625" customWidth="1"/>
    <col min="2" max="2" width="22.28515625" style="4" bestFit="1" customWidth="1"/>
    <col min="3" max="8" width="25.7109375" style="4" customWidth="1"/>
    <col min="9" max="9" width="25.7109375" customWidth="1"/>
    <col min="10" max="10" width="17" bestFit="1" customWidth="1"/>
    <col min="11" max="11" width="21.5703125" bestFit="1" customWidth="1"/>
    <col min="12" max="12" width="15.5703125" bestFit="1" customWidth="1"/>
    <col min="13" max="13" width="11.85546875" bestFit="1" customWidth="1"/>
  </cols>
  <sheetData>
    <row r="1" spans="1:9" x14ac:dyDescent="0.25">
      <c r="A1" s="1" t="s">
        <v>0</v>
      </c>
      <c r="B1" s="1" t="s">
        <v>1</v>
      </c>
      <c r="C1" s="2"/>
      <c r="D1" s="3" t="s">
        <v>2</v>
      </c>
      <c r="E1" s="3" t="str">
        <f>'[1]1.Feeder Deployment Incremental'!E1</f>
        <v>National Grid</v>
      </c>
    </row>
    <row r="2" spans="1:9" x14ac:dyDescent="0.25">
      <c r="A2" s="1"/>
      <c r="B2" s="1"/>
      <c r="C2" s="2"/>
      <c r="D2" s="3" t="s">
        <v>3</v>
      </c>
      <c r="E2" s="5">
        <f>'[1]1.Feeder Deployment Incremental'!E2</f>
        <v>2019</v>
      </c>
      <c r="F2"/>
    </row>
    <row r="3" spans="1:9" x14ac:dyDescent="0.25">
      <c r="A3" s="1"/>
      <c r="C3" s="6"/>
      <c r="D3" s="6"/>
      <c r="E3"/>
    </row>
    <row r="4" spans="1:9" ht="15.75" customHeight="1" x14ac:dyDescent="0.25">
      <c r="A4" s="7" t="s">
        <v>4</v>
      </c>
      <c r="I4" s="8"/>
    </row>
    <row r="5" spans="1:9" ht="15.75" thickBot="1" x14ac:dyDescent="0.3"/>
    <row r="6" spans="1:9" ht="32.25" thickBot="1" x14ac:dyDescent="0.3">
      <c r="A6" s="9" t="s">
        <v>2</v>
      </c>
      <c r="B6" s="10" t="s">
        <v>5</v>
      </c>
      <c r="C6" s="11" t="s">
        <v>6</v>
      </c>
      <c r="D6" s="11" t="s">
        <v>7</v>
      </c>
      <c r="E6" s="12" t="s">
        <v>8</v>
      </c>
      <c r="F6" s="13" t="s">
        <v>9</v>
      </c>
      <c r="G6" s="11" t="s">
        <v>10</v>
      </c>
      <c r="H6" s="11" t="s">
        <v>11</v>
      </c>
      <c r="I6" s="10" t="s">
        <v>12</v>
      </c>
    </row>
    <row r="7" spans="1:9" ht="30" customHeight="1" thickBot="1" x14ac:dyDescent="0.3">
      <c r="A7" s="14" t="str">
        <f>$E$1</f>
        <v>National Grid</v>
      </c>
      <c r="B7" s="15" t="s">
        <v>13</v>
      </c>
      <c r="C7" s="16" t="s">
        <v>14</v>
      </c>
      <c r="D7" s="16" t="s">
        <v>15</v>
      </c>
      <c r="E7" s="15" t="s">
        <v>16</v>
      </c>
      <c r="F7" s="17">
        <v>4</v>
      </c>
      <c r="G7" s="17">
        <v>7152.25</v>
      </c>
      <c r="H7" s="18">
        <v>139938.83300000001</v>
      </c>
      <c r="I7" s="19">
        <v>34.88886527918487</v>
      </c>
    </row>
    <row r="8" spans="1:9" ht="30" customHeight="1" thickBot="1" x14ac:dyDescent="0.3">
      <c r="A8" s="14" t="str">
        <f t="shared" ref="A8:A71" si="0">$E$1</f>
        <v>National Grid</v>
      </c>
      <c r="B8" s="20" t="s">
        <v>17</v>
      </c>
      <c r="C8" s="21" t="s">
        <v>18</v>
      </c>
      <c r="D8" s="21" t="s">
        <v>19</v>
      </c>
      <c r="E8" s="20" t="s">
        <v>20</v>
      </c>
      <c r="F8" s="22">
        <v>7</v>
      </c>
      <c r="G8" s="22">
        <v>13526.67</v>
      </c>
      <c r="H8" s="23">
        <v>118427.67977915859</v>
      </c>
      <c r="I8" s="24">
        <v>33.797853818253017</v>
      </c>
    </row>
    <row r="9" spans="1:9" ht="30" customHeight="1" thickBot="1" x14ac:dyDescent="0.3">
      <c r="A9" s="14" t="str">
        <f t="shared" si="0"/>
        <v>National Grid</v>
      </c>
      <c r="B9" s="20" t="s">
        <v>21</v>
      </c>
      <c r="C9" s="21" t="s">
        <v>14</v>
      </c>
      <c r="D9" s="21" t="s">
        <v>22</v>
      </c>
      <c r="E9" s="20" t="s">
        <v>23</v>
      </c>
      <c r="F9" s="22">
        <v>6</v>
      </c>
      <c r="G9" s="22">
        <v>3269.08</v>
      </c>
      <c r="H9" s="23">
        <v>30372.719743619888</v>
      </c>
      <c r="I9" s="24">
        <v>8.6680136254622937</v>
      </c>
    </row>
    <row r="10" spans="1:9" ht="30" customHeight="1" thickBot="1" x14ac:dyDescent="0.3">
      <c r="A10" s="14" t="str">
        <f t="shared" si="0"/>
        <v>National Grid</v>
      </c>
      <c r="B10" s="20" t="s">
        <v>24</v>
      </c>
      <c r="C10" s="21" t="s">
        <v>14</v>
      </c>
      <c r="D10" s="21" t="s">
        <v>22</v>
      </c>
      <c r="E10" s="20" t="s">
        <v>25</v>
      </c>
      <c r="F10" s="22">
        <v>8</v>
      </c>
      <c r="G10" s="22">
        <v>2214.67</v>
      </c>
      <c r="H10" s="23">
        <v>26191.488520810552</v>
      </c>
      <c r="I10" s="24">
        <v>7.4747398746605445</v>
      </c>
    </row>
    <row r="11" spans="1:9" ht="30" customHeight="1" thickBot="1" x14ac:dyDescent="0.3">
      <c r="A11" s="14" t="str">
        <f t="shared" si="0"/>
        <v>National Grid</v>
      </c>
      <c r="B11" s="20" t="s">
        <v>26</v>
      </c>
      <c r="C11" s="21" t="s">
        <v>14</v>
      </c>
      <c r="D11" s="21" t="s">
        <v>27</v>
      </c>
      <c r="E11" s="20" t="s">
        <v>28</v>
      </c>
      <c r="F11" s="22">
        <v>1</v>
      </c>
      <c r="G11" s="22">
        <v>851</v>
      </c>
      <c r="H11" s="23">
        <v>11135.602000000001</v>
      </c>
      <c r="I11" s="24">
        <v>4.1510329654195548</v>
      </c>
    </row>
    <row r="12" spans="1:9" ht="30" customHeight="1" thickBot="1" x14ac:dyDescent="0.3">
      <c r="A12" s="14" t="str">
        <f t="shared" si="0"/>
        <v>National Grid</v>
      </c>
      <c r="B12" s="20" t="s">
        <v>29</v>
      </c>
      <c r="C12" s="21" t="s">
        <v>18</v>
      </c>
      <c r="D12" s="21" t="s">
        <v>19</v>
      </c>
      <c r="E12" s="20" t="s">
        <v>30</v>
      </c>
      <c r="F12" s="22">
        <v>4</v>
      </c>
      <c r="G12" s="22">
        <v>3262</v>
      </c>
      <c r="H12" s="23">
        <v>19642.540283072543</v>
      </c>
      <c r="I12" s="24">
        <v>5.6057477976805199</v>
      </c>
    </row>
    <row r="13" spans="1:9" ht="30" customHeight="1" thickBot="1" x14ac:dyDescent="0.3">
      <c r="A13" s="14" t="str">
        <f t="shared" si="0"/>
        <v>National Grid</v>
      </c>
      <c r="B13" s="20" t="s">
        <v>31</v>
      </c>
      <c r="C13" s="21" t="s">
        <v>14</v>
      </c>
      <c r="D13" s="21" t="s">
        <v>27</v>
      </c>
      <c r="E13" s="20" t="s">
        <v>32</v>
      </c>
      <c r="F13" s="22">
        <v>4</v>
      </c>
      <c r="G13" s="22">
        <v>6516.25</v>
      </c>
      <c r="H13" s="23">
        <v>123955.42155102878</v>
      </c>
      <c r="I13" s="24">
        <v>35.375405693786746</v>
      </c>
    </row>
    <row r="14" spans="1:9" ht="30" customHeight="1" thickBot="1" x14ac:dyDescent="0.3">
      <c r="A14" s="14" t="str">
        <f t="shared" si="0"/>
        <v>National Grid</v>
      </c>
      <c r="B14" s="20" t="s">
        <v>33</v>
      </c>
      <c r="C14" s="21" t="s">
        <v>14</v>
      </c>
      <c r="D14" s="21" t="s">
        <v>34</v>
      </c>
      <c r="E14" s="20" t="s">
        <v>35</v>
      </c>
      <c r="F14" s="22">
        <v>2</v>
      </c>
      <c r="G14" s="22">
        <v>626.25</v>
      </c>
      <c r="H14" s="23">
        <v>54501.351819319272</v>
      </c>
      <c r="I14" s="24">
        <v>15.554038761221252</v>
      </c>
    </row>
    <row r="15" spans="1:9" ht="30" customHeight="1" thickBot="1" x14ac:dyDescent="0.3">
      <c r="A15" s="14" t="str">
        <f t="shared" si="0"/>
        <v>National Grid</v>
      </c>
      <c r="B15" s="20" t="s">
        <v>36</v>
      </c>
      <c r="C15" s="21" t="s">
        <v>14</v>
      </c>
      <c r="D15" s="21" t="s">
        <v>22</v>
      </c>
      <c r="E15" s="20" t="s">
        <v>25</v>
      </c>
      <c r="F15" s="22">
        <v>3</v>
      </c>
      <c r="G15" s="22">
        <v>2231.58</v>
      </c>
      <c r="H15" s="23">
        <v>44061.709775776966</v>
      </c>
      <c r="I15" s="24">
        <v>12.574688862950048</v>
      </c>
    </row>
    <row r="16" spans="1:9" ht="30" customHeight="1" thickBot="1" x14ac:dyDescent="0.3">
      <c r="A16" s="14" t="str">
        <f t="shared" si="0"/>
        <v>National Grid</v>
      </c>
      <c r="B16" s="20" t="s">
        <v>37</v>
      </c>
      <c r="C16" s="21" t="s">
        <v>14</v>
      </c>
      <c r="D16" s="21" t="s">
        <v>27</v>
      </c>
      <c r="E16" s="20" t="s">
        <v>38</v>
      </c>
      <c r="F16" s="22">
        <v>6</v>
      </c>
      <c r="G16" s="22">
        <v>4886.92</v>
      </c>
      <c r="H16" s="23">
        <v>32064.300976223742</v>
      </c>
      <c r="I16" s="24">
        <v>9.1507708265478698</v>
      </c>
    </row>
    <row r="17" spans="1:9" ht="30" customHeight="1" thickBot="1" x14ac:dyDescent="0.3">
      <c r="A17" s="14" t="str">
        <f t="shared" si="0"/>
        <v>National Grid</v>
      </c>
      <c r="B17" s="20" t="s">
        <v>39</v>
      </c>
      <c r="C17" s="21" t="s">
        <v>14</v>
      </c>
      <c r="D17" s="21" t="s">
        <v>15</v>
      </c>
      <c r="E17" s="20" t="s">
        <v>40</v>
      </c>
      <c r="F17" s="22">
        <v>4</v>
      </c>
      <c r="G17" s="22">
        <v>5095.92</v>
      </c>
      <c r="H17" s="23">
        <v>36471.384046002582</v>
      </c>
      <c r="I17" s="24">
        <v>15.154058925581573</v>
      </c>
    </row>
    <row r="18" spans="1:9" ht="30" customHeight="1" thickBot="1" x14ac:dyDescent="0.3">
      <c r="A18" s="14" t="str">
        <f t="shared" si="0"/>
        <v>National Grid</v>
      </c>
      <c r="B18" s="20" t="s">
        <v>41</v>
      </c>
      <c r="C18" s="21" t="s">
        <v>14</v>
      </c>
      <c r="D18" s="21" t="s">
        <v>42</v>
      </c>
      <c r="E18" s="20" t="s">
        <v>43</v>
      </c>
      <c r="F18" s="22">
        <v>8</v>
      </c>
      <c r="G18" s="22">
        <v>22006.67</v>
      </c>
      <c r="H18" s="23">
        <v>219670.70640765686</v>
      </c>
      <c r="I18" s="24">
        <v>62.042406337278678</v>
      </c>
    </row>
    <row r="19" spans="1:9" ht="30" customHeight="1" thickBot="1" x14ac:dyDescent="0.3">
      <c r="A19" s="14" t="str">
        <f t="shared" si="0"/>
        <v>National Grid</v>
      </c>
      <c r="B19" s="20" t="s">
        <v>44</v>
      </c>
      <c r="C19" s="21" t="s">
        <v>14</v>
      </c>
      <c r="D19" s="21" t="s">
        <v>22</v>
      </c>
      <c r="E19" s="20" t="s">
        <v>45</v>
      </c>
      <c r="F19" s="22">
        <v>3</v>
      </c>
      <c r="G19" s="22">
        <v>5087.83</v>
      </c>
      <c r="H19" s="23">
        <v>62807.964480380266</v>
      </c>
      <c r="I19" s="24">
        <v>17.924647397368794</v>
      </c>
    </row>
    <row r="20" spans="1:9" ht="30" customHeight="1" thickBot="1" x14ac:dyDescent="0.3">
      <c r="A20" s="14" t="str">
        <f t="shared" si="0"/>
        <v>National Grid</v>
      </c>
      <c r="B20" s="20" t="s">
        <v>46</v>
      </c>
      <c r="C20" s="21" t="s">
        <v>14</v>
      </c>
      <c r="D20" s="21" t="s">
        <v>15</v>
      </c>
      <c r="E20" s="20" t="s">
        <v>47</v>
      </c>
      <c r="F20" s="22">
        <v>1</v>
      </c>
      <c r="G20" s="22">
        <v>1657.92</v>
      </c>
      <c r="H20" s="23">
        <v>7956.5980049646851</v>
      </c>
      <c r="I20" s="24">
        <v>2.270718608722798</v>
      </c>
    </row>
    <row r="21" spans="1:9" ht="30" customHeight="1" thickBot="1" x14ac:dyDescent="0.3">
      <c r="A21" s="14" t="str">
        <f t="shared" si="0"/>
        <v>National Grid</v>
      </c>
      <c r="B21" s="20" t="s">
        <v>48</v>
      </c>
      <c r="C21" s="21" t="s">
        <v>18</v>
      </c>
      <c r="D21" s="21" t="s">
        <v>42</v>
      </c>
      <c r="E21" s="20" t="s">
        <v>49</v>
      </c>
      <c r="F21" s="22">
        <v>6</v>
      </c>
      <c r="G21" s="22">
        <v>8600.33</v>
      </c>
      <c r="H21" s="23">
        <v>186069.86300000001</v>
      </c>
      <c r="I21" s="24">
        <v>48.880205840401281</v>
      </c>
    </row>
    <row r="22" spans="1:9" ht="30" customHeight="1" thickBot="1" x14ac:dyDescent="0.3">
      <c r="A22" s="14" t="str">
        <f t="shared" si="0"/>
        <v>National Grid</v>
      </c>
      <c r="B22" s="20" t="s">
        <v>50</v>
      </c>
      <c r="C22" s="21" t="s">
        <v>14</v>
      </c>
      <c r="D22" s="21" t="s">
        <v>15</v>
      </c>
      <c r="E22" s="20" t="s">
        <v>51</v>
      </c>
      <c r="F22" s="22">
        <v>2</v>
      </c>
      <c r="G22" s="22">
        <v>5484.42</v>
      </c>
      <c r="H22" s="23">
        <v>43689.786</v>
      </c>
      <c r="I22" s="24">
        <v>14.258935068230008</v>
      </c>
    </row>
    <row r="23" spans="1:9" ht="30" customHeight="1" thickBot="1" x14ac:dyDescent="0.3">
      <c r="A23" s="14" t="str">
        <f t="shared" si="0"/>
        <v>National Grid</v>
      </c>
      <c r="B23" s="20" t="s">
        <v>52</v>
      </c>
      <c r="C23" s="21" t="s">
        <v>18</v>
      </c>
      <c r="D23" s="21" t="s">
        <v>19</v>
      </c>
      <c r="E23" s="20" t="s">
        <v>20</v>
      </c>
      <c r="F23" s="22">
        <v>6</v>
      </c>
      <c r="G23" s="22">
        <v>3443.75</v>
      </c>
      <c r="H23" s="23">
        <v>110052.31345814312</v>
      </c>
      <c r="I23" s="24">
        <v>31.407623703807964</v>
      </c>
    </row>
    <row r="24" spans="1:9" ht="30" customHeight="1" thickBot="1" x14ac:dyDescent="0.3">
      <c r="A24" s="14" t="str">
        <f t="shared" si="0"/>
        <v>National Grid</v>
      </c>
      <c r="B24" s="20" t="s">
        <v>53</v>
      </c>
      <c r="C24" s="21" t="s">
        <v>14</v>
      </c>
      <c r="D24" s="21" t="s">
        <v>34</v>
      </c>
      <c r="E24" s="20" t="s">
        <v>35</v>
      </c>
      <c r="F24" s="22">
        <v>11</v>
      </c>
      <c r="G24" s="22">
        <v>10599.58</v>
      </c>
      <c r="H24" s="23">
        <v>176300.71535215137</v>
      </c>
      <c r="I24" s="24">
        <v>45.74584051100306</v>
      </c>
    </row>
    <row r="25" spans="1:9" ht="30" customHeight="1" thickBot="1" x14ac:dyDescent="0.3">
      <c r="A25" s="14" t="str">
        <f t="shared" si="0"/>
        <v>National Grid</v>
      </c>
      <c r="B25" s="20" t="s">
        <v>54</v>
      </c>
      <c r="C25" s="21" t="s">
        <v>14</v>
      </c>
      <c r="D25" s="21" t="s">
        <v>22</v>
      </c>
      <c r="E25" s="20" t="s">
        <v>55</v>
      </c>
      <c r="F25" s="22">
        <v>10</v>
      </c>
      <c r="G25" s="22">
        <v>13704.08</v>
      </c>
      <c r="H25" s="23">
        <v>263077.23329652892</v>
      </c>
      <c r="I25" s="24">
        <v>72.94997260794274</v>
      </c>
    </row>
    <row r="26" spans="1:9" ht="30" customHeight="1" thickBot="1" x14ac:dyDescent="0.3">
      <c r="A26" s="14" t="str">
        <f t="shared" si="0"/>
        <v>National Grid</v>
      </c>
      <c r="B26" s="20" t="s">
        <v>56</v>
      </c>
      <c r="C26" s="21" t="s">
        <v>14</v>
      </c>
      <c r="D26" s="21" t="s">
        <v>27</v>
      </c>
      <c r="E26" s="20" t="s">
        <v>38</v>
      </c>
      <c r="F26" s="22">
        <v>8</v>
      </c>
      <c r="G26" s="22">
        <v>7753.42</v>
      </c>
      <c r="H26" s="23">
        <v>181681.46886123437</v>
      </c>
      <c r="I26" s="24">
        <v>54.183131152990192</v>
      </c>
    </row>
    <row r="27" spans="1:9" ht="30" customHeight="1" thickBot="1" x14ac:dyDescent="0.3">
      <c r="A27" s="14" t="str">
        <f t="shared" si="0"/>
        <v>National Grid</v>
      </c>
      <c r="B27" s="20" t="s">
        <v>57</v>
      </c>
      <c r="C27" s="21" t="s">
        <v>14</v>
      </c>
      <c r="D27" s="21" t="s">
        <v>22</v>
      </c>
      <c r="E27" s="20" t="s">
        <v>58</v>
      </c>
      <c r="F27" s="22">
        <v>4</v>
      </c>
      <c r="G27" s="22">
        <v>4711.83</v>
      </c>
      <c r="H27" s="23">
        <v>155221.53</v>
      </c>
      <c r="I27" s="24">
        <v>45.108893602648735</v>
      </c>
    </row>
    <row r="28" spans="1:9" ht="30" customHeight="1" thickBot="1" x14ac:dyDescent="0.3">
      <c r="A28" s="14" t="str">
        <f t="shared" si="0"/>
        <v>National Grid</v>
      </c>
      <c r="B28" s="20" t="s">
        <v>59</v>
      </c>
      <c r="C28" s="21" t="s">
        <v>14</v>
      </c>
      <c r="D28" s="21" t="s">
        <v>22</v>
      </c>
      <c r="E28" s="20" t="s">
        <v>60</v>
      </c>
      <c r="F28" s="22">
        <v>4</v>
      </c>
      <c r="G28" s="22">
        <v>4658</v>
      </c>
      <c r="H28" s="23">
        <v>121152.39967385742</v>
      </c>
      <c r="I28" s="24">
        <v>34.575456527927344</v>
      </c>
    </row>
    <row r="29" spans="1:9" ht="30" customHeight="1" thickBot="1" x14ac:dyDescent="0.3">
      <c r="A29" s="14" t="str">
        <f t="shared" si="0"/>
        <v>National Grid</v>
      </c>
      <c r="B29" s="20" t="s">
        <v>61</v>
      </c>
      <c r="C29" s="21" t="s">
        <v>14</v>
      </c>
      <c r="D29" s="21" t="s">
        <v>34</v>
      </c>
      <c r="E29" s="20" t="s">
        <v>62</v>
      </c>
      <c r="F29" s="22">
        <v>2</v>
      </c>
      <c r="G29" s="22">
        <v>831.42</v>
      </c>
      <c r="H29" s="23">
        <v>7574.2443250922406</v>
      </c>
      <c r="I29" s="24">
        <v>2.1615994078459591</v>
      </c>
    </row>
    <row r="30" spans="1:9" ht="30" customHeight="1" thickBot="1" x14ac:dyDescent="0.3">
      <c r="A30" s="14" t="str">
        <f t="shared" si="0"/>
        <v>National Grid</v>
      </c>
      <c r="B30" s="20" t="s">
        <v>63</v>
      </c>
      <c r="C30" s="21" t="s">
        <v>14</v>
      </c>
      <c r="D30" s="21" t="s">
        <v>22</v>
      </c>
      <c r="E30" s="20" t="s">
        <v>60</v>
      </c>
      <c r="F30" s="22">
        <v>1</v>
      </c>
      <c r="G30" s="22">
        <v>130.58000000000001</v>
      </c>
      <c r="H30" s="23">
        <v>0</v>
      </c>
      <c r="I30" s="24">
        <v>0</v>
      </c>
    </row>
    <row r="31" spans="1:9" ht="30" customHeight="1" thickBot="1" x14ac:dyDescent="0.3">
      <c r="A31" s="14" t="str">
        <f t="shared" si="0"/>
        <v>National Grid</v>
      </c>
      <c r="B31" s="20" t="s">
        <v>20</v>
      </c>
      <c r="C31" s="21" t="s">
        <v>18</v>
      </c>
      <c r="D31" s="21" t="s">
        <v>19</v>
      </c>
      <c r="E31" s="20" t="s">
        <v>20</v>
      </c>
      <c r="F31" s="22">
        <v>2</v>
      </c>
      <c r="G31" s="22">
        <v>889.17</v>
      </c>
      <c r="H31" s="23">
        <v>0</v>
      </c>
      <c r="I31" s="24">
        <v>0</v>
      </c>
    </row>
    <row r="32" spans="1:9" ht="30" customHeight="1" thickBot="1" x14ac:dyDescent="0.3">
      <c r="A32" s="14" t="str">
        <f t="shared" si="0"/>
        <v>National Grid</v>
      </c>
      <c r="B32" s="20" t="s">
        <v>64</v>
      </c>
      <c r="C32" s="21" t="s">
        <v>14</v>
      </c>
      <c r="D32" s="21" t="s">
        <v>27</v>
      </c>
      <c r="E32" s="20" t="s">
        <v>38</v>
      </c>
      <c r="F32" s="22">
        <v>2</v>
      </c>
      <c r="G32" s="22">
        <v>1238.33</v>
      </c>
      <c r="H32" s="23">
        <v>7734.1450386219321</v>
      </c>
      <c r="I32" s="24">
        <v>2.2072331731226975</v>
      </c>
    </row>
    <row r="33" spans="1:9" ht="30" customHeight="1" thickBot="1" x14ac:dyDescent="0.3">
      <c r="A33" s="14" t="str">
        <f t="shared" si="0"/>
        <v>National Grid</v>
      </c>
      <c r="B33" s="20" t="s">
        <v>65</v>
      </c>
      <c r="C33" s="21" t="s">
        <v>14</v>
      </c>
      <c r="D33" s="21" t="s">
        <v>15</v>
      </c>
      <c r="E33" s="20" t="s">
        <v>66</v>
      </c>
      <c r="F33" s="22">
        <v>1</v>
      </c>
      <c r="G33" s="22">
        <v>3482.58</v>
      </c>
      <c r="H33" s="23">
        <v>27033.821291722048</v>
      </c>
      <c r="I33" s="24">
        <v>7.7151316471809492</v>
      </c>
    </row>
    <row r="34" spans="1:9" ht="30" customHeight="1" thickBot="1" x14ac:dyDescent="0.3">
      <c r="A34" s="14" t="str">
        <f t="shared" si="0"/>
        <v>National Grid</v>
      </c>
      <c r="B34" s="20" t="s">
        <v>67</v>
      </c>
      <c r="C34" s="21" t="s">
        <v>14</v>
      </c>
      <c r="D34" s="21" t="s">
        <v>34</v>
      </c>
      <c r="E34" s="20" t="s">
        <v>68</v>
      </c>
      <c r="F34" s="22">
        <v>2</v>
      </c>
      <c r="G34" s="22">
        <v>783.17</v>
      </c>
      <c r="H34" s="23">
        <v>0</v>
      </c>
      <c r="I34" s="24">
        <v>0</v>
      </c>
    </row>
    <row r="35" spans="1:9" ht="30" customHeight="1" thickBot="1" x14ac:dyDescent="0.3">
      <c r="A35" s="14" t="str">
        <f t="shared" si="0"/>
        <v>National Grid</v>
      </c>
      <c r="B35" s="20" t="s">
        <v>69</v>
      </c>
      <c r="C35" s="21" t="s">
        <v>14</v>
      </c>
      <c r="D35" s="21" t="s">
        <v>22</v>
      </c>
      <c r="E35" s="20" t="s">
        <v>25</v>
      </c>
      <c r="F35" s="22">
        <v>4</v>
      </c>
      <c r="G35" s="22">
        <v>2463.08</v>
      </c>
      <c r="H35" s="23">
        <v>65730.402000000002</v>
      </c>
      <c r="I35" s="24">
        <v>26.772655742753646</v>
      </c>
    </row>
    <row r="36" spans="1:9" ht="30" customHeight="1" thickBot="1" x14ac:dyDescent="0.3">
      <c r="A36" s="14" t="str">
        <f t="shared" si="0"/>
        <v>National Grid</v>
      </c>
      <c r="B36" s="20" t="s">
        <v>70</v>
      </c>
      <c r="C36" s="21" t="s">
        <v>14</v>
      </c>
      <c r="D36" s="21" t="s">
        <v>22</v>
      </c>
      <c r="E36" s="20" t="s">
        <v>71</v>
      </c>
      <c r="F36" s="22">
        <v>1</v>
      </c>
      <c r="G36" s="22">
        <v>426.75</v>
      </c>
      <c r="H36" s="23">
        <v>3117.0928568648833</v>
      </c>
      <c r="I36" s="24">
        <v>0.88958129476737535</v>
      </c>
    </row>
    <row r="37" spans="1:9" ht="30" customHeight="1" thickBot="1" x14ac:dyDescent="0.3">
      <c r="A37" s="14" t="str">
        <f t="shared" si="0"/>
        <v>National Grid</v>
      </c>
      <c r="B37" s="20" t="s">
        <v>72</v>
      </c>
      <c r="C37" s="21" t="s">
        <v>14</v>
      </c>
      <c r="D37" s="21" t="s">
        <v>27</v>
      </c>
      <c r="E37" s="20" t="s">
        <v>38</v>
      </c>
      <c r="F37" s="22">
        <v>7</v>
      </c>
      <c r="G37" s="22">
        <v>3636.25</v>
      </c>
      <c r="H37" s="23">
        <v>21637.091288680145</v>
      </c>
      <c r="I37" s="24">
        <v>6.1749689750799499</v>
      </c>
    </row>
    <row r="38" spans="1:9" ht="30" customHeight="1" thickBot="1" x14ac:dyDescent="0.3">
      <c r="A38" s="14" t="str">
        <f t="shared" si="0"/>
        <v>National Grid</v>
      </c>
      <c r="B38" s="20" t="s">
        <v>73</v>
      </c>
      <c r="C38" s="21" t="s">
        <v>18</v>
      </c>
      <c r="D38" s="21" t="s">
        <v>74</v>
      </c>
      <c r="E38" s="20" t="s">
        <v>74</v>
      </c>
      <c r="F38" s="22">
        <v>7</v>
      </c>
      <c r="G38" s="22">
        <v>13351.42</v>
      </c>
      <c r="H38" s="23">
        <v>171092.95426266835</v>
      </c>
      <c r="I38" s="24">
        <v>48.827897906012652</v>
      </c>
    </row>
    <row r="39" spans="1:9" ht="30" customHeight="1" thickBot="1" x14ac:dyDescent="0.3">
      <c r="A39" s="14" t="str">
        <f t="shared" si="0"/>
        <v>National Grid</v>
      </c>
      <c r="B39" s="20" t="s">
        <v>75</v>
      </c>
      <c r="C39" s="21" t="s">
        <v>18</v>
      </c>
      <c r="D39" s="21" t="s">
        <v>19</v>
      </c>
      <c r="E39" s="20" t="s">
        <v>76</v>
      </c>
      <c r="F39" s="22">
        <v>1</v>
      </c>
      <c r="G39" s="22">
        <v>1099.17</v>
      </c>
      <c r="H39" s="23">
        <v>10149.487395623604</v>
      </c>
      <c r="I39" s="24">
        <v>2.8965432065135852</v>
      </c>
    </row>
    <row r="40" spans="1:9" ht="30" customHeight="1" thickBot="1" x14ac:dyDescent="0.3">
      <c r="A40" s="14" t="str">
        <f t="shared" si="0"/>
        <v>National Grid</v>
      </c>
      <c r="B40" s="20" t="s">
        <v>77</v>
      </c>
      <c r="C40" s="21" t="s">
        <v>14</v>
      </c>
      <c r="D40" s="21" t="s">
        <v>22</v>
      </c>
      <c r="E40" s="20" t="s">
        <v>60</v>
      </c>
      <c r="F40" s="22">
        <v>1</v>
      </c>
      <c r="G40" s="22">
        <v>1.33</v>
      </c>
      <c r="H40" s="23">
        <v>320.44879836928703</v>
      </c>
      <c r="I40" s="24">
        <v>9.1452282639636701E-2</v>
      </c>
    </row>
    <row r="41" spans="1:9" ht="30" customHeight="1" thickBot="1" x14ac:dyDescent="0.3">
      <c r="A41" s="14" t="str">
        <f t="shared" si="0"/>
        <v>National Grid</v>
      </c>
      <c r="B41" s="20" t="s">
        <v>78</v>
      </c>
      <c r="C41" s="21" t="s">
        <v>14</v>
      </c>
      <c r="D41" s="21" t="s">
        <v>27</v>
      </c>
      <c r="E41" s="20" t="s">
        <v>38</v>
      </c>
      <c r="F41" s="22">
        <v>6</v>
      </c>
      <c r="G41" s="22">
        <v>4521.08</v>
      </c>
      <c r="H41" s="23">
        <v>29130.081432667073</v>
      </c>
      <c r="I41" s="24">
        <v>9.623920919154159</v>
      </c>
    </row>
    <row r="42" spans="1:9" ht="30" customHeight="1" thickBot="1" x14ac:dyDescent="0.3">
      <c r="A42" s="14" t="str">
        <f t="shared" si="0"/>
        <v>National Grid</v>
      </c>
      <c r="B42" s="20" t="s">
        <v>79</v>
      </c>
      <c r="C42" s="21" t="s">
        <v>14</v>
      </c>
      <c r="D42" s="21" t="s">
        <v>15</v>
      </c>
      <c r="E42" s="20" t="s">
        <v>80</v>
      </c>
      <c r="F42" s="22">
        <v>1</v>
      </c>
      <c r="G42" s="22">
        <v>288.42</v>
      </c>
      <c r="H42" s="23">
        <v>0</v>
      </c>
      <c r="I42" s="24">
        <v>0</v>
      </c>
    </row>
    <row r="43" spans="1:9" ht="30" customHeight="1" thickBot="1" x14ac:dyDescent="0.3">
      <c r="A43" s="14" t="str">
        <f t="shared" si="0"/>
        <v>National Grid</v>
      </c>
      <c r="B43" s="20" t="s">
        <v>81</v>
      </c>
      <c r="C43" s="21" t="s">
        <v>18</v>
      </c>
      <c r="D43" s="21" t="s">
        <v>42</v>
      </c>
      <c r="E43" s="20" t="s">
        <v>82</v>
      </c>
      <c r="F43" s="22">
        <v>5</v>
      </c>
      <c r="G43" s="22">
        <v>7677.75</v>
      </c>
      <c r="H43" s="23">
        <v>170471.69758497184</v>
      </c>
      <c r="I43" s="24">
        <v>48.013686075059908</v>
      </c>
    </row>
    <row r="44" spans="1:9" ht="30" customHeight="1" thickBot="1" x14ac:dyDescent="0.3">
      <c r="A44" s="14" t="str">
        <f t="shared" si="0"/>
        <v>National Grid</v>
      </c>
      <c r="B44" s="20" t="s">
        <v>83</v>
      </c>
      <c r="C44" s="21" t="s">
        <v>14</v>
      </c>
      <c r="D44" s="21" t="s">
        <v>22</v>
      </c>
      <c r="E44" s="20" t="s">
        <v>84</v>
      </c>
      <c r="F44" s="22">
        <v>3</v>
      </c>
      <c r="G44" s="22">
        <v>1039.5</v>
      </c>
      <c r="H44" s="23">
        <v>16326.704434087675</v>
      </c>
      <c r="I44" s="24">
        <v>4.659447612467944</v>
      </c>
    </row>
    <row r="45" spans="1:9" ht="30" customHeight="1" thickBot="1" x14ac:dyDescent="0.3">
      <c r="A45" s="14" t="str">
        <f t="shared" si="0"/>
        <v>National Grid</v>
      </c>
      <c r="B45" s="20" t="s">
        <v>85</v>
      </c>
      <c r="C45" s="21" t="s">
        <v>14</v>
      </c>
      <c r="D45" s="21" t="s">
        <v>15</v>
      </c>
      <c r="E45" s="20" t="s">
        <v>86</v>
      </c>
      <c r="F45" s="22">
        <v>3</v>
      </c>
      <c r="G45" s="22">
        <v>7601.67</v>
      </c>
      <c r="H45" s="23">
        <v>59381.347215999514</v>
      </c>
      <c r="I45" s="24">
        <v>16.946731511415383</v>
      </c>
    </row>
    <row r="46" spans="1:9" ht="30" customHeight="1" thickBot="1" x14ac:dyDescent="0.3">
      <c r="A46" s="14" t="str">
        <f t="shared" si="0"/>
        <v>National Grid</v>
      </c>
      <c r="B46" s="20" t="s">
        <v>87</v>
      </c>
      <c r="C46" s="21" t="s">
        <v>18</v>
      </c>
      <c r="D46" s="21" t="s">
        <v>42</v>
      </c>
      <c r="E46" s="20" t="s">
        <v>88</v>
      </c>
      <c r="F46" s="22">
        <v>2</v>
      </c>
      <c r="G46" s="22">
        <v>1017</v>
      </c>
      <c r="H46" s="23">
        <v>9981.3391716065526</v>
      </c>
      <c r="I46" s="24">
        <v>2.8485556996594044</v>
      </c>
    </row>
    <row r="47" spans="1:9" ht="30" customHeight="1" thickBot="1" x14ac:dyDescent="0.3">
      <c r="A47" s="14" t="str">
        <f t="shared" si="0"/>
        <v>National Grid</v>
      </c>
      <c r="B47" s="20" t="s">
        <v>89</v>
      </c>
      <c r="C47" s="21" t="s">
        <v>14</v>
      </c>
      <c r="D47" s="21" t="s">
        <v>34</v>
      </c>
      <c r="E47" s="20" t="s">
        <v>90</v>
      </c>
      <c r="F47" s="22">
        <v>5</v>
      </c>
      <c r="G47" s="22">
        <v>4544.75</v>
      </c>
      <c r="H47" s="23">
        <v>19897.319</v>
      </c>
      <c r="I47" s="24">
        <v>11.062561396160451</v>
      </c>
    </row>
    <row r="48" spans="1:9" ht="30" customHeight="1" thickBot="1" x14ac:dyDescent="0.3">
      <c r="A48" s="14" t="str">
        <f t="shared" si="0"/>
        <v>National Grid</v>
      </c>
      <c r="B48" s="20" t="s">
        <v>91</v>
      </c>
      <c r="C48" s="21" t="s">
        <v>14</v>
      </c>
      <c r="D48" s="21" t="s">
        <v>22</v>
      </c>
      <c r="E48" s="20" t="s">
        <v>84</v>
      </c>
      <c r="F48" s="22">
        <v>3</v>
      </c>
      <c r="G48" s="22">
        <v>4302.92</v>
      </c>
      <c r="H48" s="23">
        <v>72848.693495951156</v>
      </c>
      <c r="I48" s="24">
        <v>20.790152253410717</v>
      </c>
    </row>
    <row r="49" spans="1:9" ht="30" customHeight="1" thickBot="1" x14ac:dyDescent="0.3">
      <c r="A49" s="14" t="str">
        <f t="shared" si="0"/>
        <v>National Grid</v>
      </c>
      <c r="B49" s="20" t="s">
        <v>92</v>
      </c>
      <c r="C49" s="21" t="s">
        <v>14</v>
      </c>
      <c r="D49" s="21" t="s">
        <v>27</v>
      </c>
      <c r="E49" s="20" t="s">
        <v>38</v>
      </c>
      <c r="F49" s="22">
        <v>4</v>
      </c>
      <c r="G49" s="22">
        <v>4454.92</v>
      </c>
      <c r="H49" s="23">
        <v>68099.062478401014</v>
      </c>
      <c r="I49" s="24">
        <v>20.022160925334692</v>
      </c>
    </row>
    <row r="50" spans="1:9" ht="30" customHeight="1" thickBot="1" x14ac:dyDescent="0.3">
      <c r="A50" s="14" t="str">
        <f t="shared" si="0"/>
        <v>National Grid</v>
      </c>
      <c r="B50" s="20" t="s">
        <v>93</v>
      </c>
      <c r="C50" s="21" t="s">
        <v>18</v>
      </c>
      <c r="D50" s="21" t="s">
        <v>19</v>
      </c>
      <c r="E50" s="20" t="s">
        <v>20</v>
      </c>
      <c r="F50" s="22">
        <v>1</v>
      </c>
      <c r="G50" s="22">
        <v>1080.67</v>
      </c>
      <c r="H50" s="23">
        <v>9695.032736118068</v>
      </c>
      <c r="I50" s="24">
        <v>2.7668472420428274</v>
      </c>
    </row>
    <row r="51" spans="1:9" ht="30" customHeight="1" thickBot="1" x14ac:dyDescent="0.3">
      <c r="A51" s="14" t="str">
        <f t="shared" si="0"/>
        <v>National Grid</v>
      </c>
      <c r="B51" s="20" t="s">
        <v>94</v>
      </c>
      <c r="C51" s="21" t="s">
        <v>18</v>
      </c>
      <c r="D51" s="21" t="s">
        <v>42</v>
      </c>
      <c r="E51" s="20" t="s">
        <v>95</v>
      </c>
      <c r="F51" s="22">
        <v>4</v>
      </c>
      <c r="G51" s="22">
        <v>1370</v>
      </c>
      <c r="H51" s="23">
        <v>134982.008</v>
      </c>
      <c r="I51" s="24">
        <v>45.002301144450513</v>
      </c>
    </row>
    <row r="52" spans="1:9" ht="30" customHeight="1" thickBot="1" x14ac:dyDescent="0.3">
      <c r="A52" s="14" t="str">
        <f t="shared" si="0"/>
        <v>National Grid</v>
      </c>
      <c r="B52" s="20" t="s">
        <v>96</v>
      </c>
      <c r="C52" s="21" t="s">
        <v>14</v>
      </c>
      <c r="D52" s="21" t="s">
        <v>27</v>
      </c>
      <c r="E52" s="20" t="s">
        <v>97</v>
      </c>
      <c r="F52" s="22">
        <v>4</v>
      </c>
      <c r="G52" s="22">
        <v>8080.83</v>
      </c>
      <c r="H52" s="23">
        <v>81268.971201586552</v>
      </c>
      <c r="I52" s="24">
        <v>23.193199543831778</v>
      </c>
    </row>
    <row r="53" spans="1:9" ht="30" customHeight="1" thickBot="1" x14ac:dyDescent="0.3">
      <c r="A53" s="14" t="str">
        <f t="shared" si="0"/>
        <v>National Grid</v>
      </c>
      <c r="B53" s="20" t="s">
        <v>98</v>
      </c>
      <c r="C53" s="21" t="s">
        <v>14</v>
      </c>
      <c r="D53" s="21" t="s">
        <v>22</v>
      </c>
      <c r="E53" s="20" t="s">
        <v>99</v>
      </c>
      <c r="F53" s="22">
        <v>2</v>
      </c>
      <c r="G53" s="22">
        <v>2698</v>
      </c>
      <c r="H53" s="23">
        <v>34239.055036521029</v>
      </c>
      <c r="I53" s="24">
        <v>10.859958563456861</v>
      </c>
    </row>
    <row r="54" spans="1:9" ht="30" customHeight="1" thickBot="1" x14ac:dyDescent="0.3">
      <c r="A54" s="14" t="str">
        <f t="shared" si="0"/>
        <v>National Grid</v>
      </c>
      <c r="B54" s="20" t="s">
        <v>100</v>
      </c>
      <c r="C54" s="21" t="s">
        <v>18</v>
      </c>
      <c r="D54" s="21" t="s">
        <v>42</v>
      </c>
      <c r="E54" s="20" t="s">
        <v>101</v>
      </c>
      <c r="F54" s="22">
        <v>7</v>
      </c>
      <c r="G54" s="22">
        <v>14207</v>
      </c>
      <c r="H54" s="23">
        <v>148049.85327645612</v>
      </c>
      <c r="I54" s="24">
        <v>47.135337856856388</v>
      </c>
    </row>
    <row r="55" spans="1:9" ht="30" customHeight="1" thickBot="1" x14ac:dyDescent="0.3">
      <c r="A55" s="14" t="str">
        <f t="shared" si="0"/>
        <v>National Grid</v>
      </c>
      <c r="B55" s="20" t="s">
        <v>102</v>
      </c>
      <c r="C55" s="21" t="s">
        <v>18</v>
      </c>
      <c r="D55" s="21" t="s">
        <v>42</v>
      </c>
      <c r="E55" s="20" t="s">
        <v>103</v>
      </c>
      <c r="F55" s="22">
        <v>3</v>
      </c>
      <c r="G55" s="22">
        <v>6014.33</v>
      </c>
      <c r="H55" s="23">
        <v>80124.337804381154</v>
      </c>
      <c r="I55" s="24">
        <v>22.866534761524299</v>
      </c>
    </row>
    <row r="56" spans="1:9" ht="30" customHeight="1" thickBot="1" x14ac:dyDescent="0.3">
      <c r="A56" s="14" t="str">
        <f t="shared" si="0"/>
        <v>National Grid</v>
      </c>
      <c r="B56" s="20" t="s">
        <v>104</v>
      </c>
      <c r="C56" s="21" t="s">
        <v>18</v>
      </c>
      <c r="D56" s="21" t="s">
        <v>19</v>
      </c>
      <c r="E56" s="20" t="s">
        <v>105</v>
      </c>
      <c r="F56" s="22">
        <v>1</v>
      </c>
      <c r="G56" s="22">
        <v>1114.67</v>
      </c>
      <c r="H56" s="23">
        <v>7978.2040224304919</v>
      </c>
      <c r="I56" s="24">
        <v>2.2768847095977431</v>
      </c>
    </row>
    <row r="57" spans="1:9" ht="30" customHeight="1" thickBot="1" x14ac:dyDescent="0.3">
      <c r="A57" s="14" t="str">
        <f t="shared" si="0"/>
        <v>National Grid</v>
      </c>
      <c r="B57" s="20" t="s">
        <v>106</v>
      </c>
      <c r="C57" s="21" t="s">
        <v>14</v>
      </c>
      <c r="D57" s="21" t="s">
        <v>27</v>
      </c>
      <c r="E57" s="20" t="s">
        <v>107</v>
      </c>
      <c r="F57" s="22">
        <v>1</v>
      </c>
      <c r="G57" s="22">
        <v>1850.25</v>
      </c>
      <c r="H57" s="23">
        <v>16883.401000000002</v>
      </c>
      <c r="I57" s="24">
        <v>6.073955771982523</v>
      </c>
    </row>
    <row r="58" spans="1:9" ht="30" customHeight="1" thickBot="1" x14ac:dyDescent="0.3">
      <c r="A58" s="14" t="str">
        <f t="shared" si="0"/>
        <v>National Grid</v>
      </c>
      <c r="B58" s="20" t="s">
        <v>108</v>
      </c>
      <c r="C58" s="21" t="s">
        <v>18</v>
      </c>
      <c r="D58" s="21" t="s">
        <v>19</v>
      </c>
      <c r="E58" s="20" t="s">
        <v>20</v>
      </c>
      <c r="F58" s="22">
        <v>8</v>
      </c>
      <c r="G58" s="22">
        <v>15600.75</v>
      </c>
      <c r="H58" s="23">
        <v>175388.28322869283</v>
      </c>
      <c r="I58" s="24">
        <v>51.84409118231315</v>
      </c>
    </row>
    <row r="59" spans="1:9" ht="30" customHeight="1" thickBot="1" x14ac:dyDescent="0.3">
      <c r="A59" s="14" t="str">
        <f t="shared" si="0"/>
        <v>National Grid</v>
      </c>
      <c r="B59" s="20" t="s">
        <v>109</v>
      </c>
      <c r="C59" s="21" t="s">
        <v>14</v>
      </c>
      <c r="D59" s="21" t="s">
        <v>34</v>
      </c>
      <c r="E59" s="20" t="s">
        <v>35</v>
      </c>
      <c r="F59" s="22">
        <v>6</v>
      </c>
      <c r="G59" s="22">
        <v>19924.669999999998</v>
      </c>
      <c r="H59" s="23">
        <v>284143.56862862105</v>
      </c>
      <c r="I59" s="24">
        <v>77.69425666495556</v>
      </c>
    </row>
    <row r="60" spans="1:9" ht="30" customHeight="1" thickBot="1" x14ac:dyDescent="0.3">
      <c r="A60" s="14" t="str">
        <f t="shared" si="0"/>
        <v>National Grid</v>
      </c>
      <c r="B60" s="20" t="s">
        <v>110</v>
      </c>
      <c r="C60" s="21" t="s">
        <v>14</v>
      </c>
      <c r="D60" s="21" t="s">
        <v>22</v>
      </c>
      <c r="E60" s="20" t="s">
        <v>111</v>
      </c>
      <c r="F60" s="22">
        <v>2</v>
      </c>
      <c r="G60" s="22">
        <v>2052</v>
      </c>
      <c r="H60" s="23">
        <v>27240.226999999999</v>
      </c>
      <c r="I60" s="24">
        <v>8.2535685082272128</v>
      </c>
    </row>
    <row r="61" spans="1:9" ht="30" customHeight="1" thickBot="1" x14ac:dyDescent="0.3">
      <c r="A61" s="14" t="str">
        <f t="shared" si="0"/>
        <v>National Grid</v>
      </c>
      <c r="B61" s="20" t="s">
        <v>112</v>
      </c>
      <c r="C61" s="21" t="s">
        <v>14</v>
      </c>
      <c r="D61" s="21" t="s">
        <v>22</v>
      </c>
      <c r="E61" s="20" t="s">
        <v>113</v>
      </c>
      <c r="F61" s="22">
        <v>2</v>
      </c>
      <c r="G61" s="22">
        <v>2417.75</v>
      </c>
      <c r="H61" s="23">
        <v>42299.241384745888</v>
      </c>
      <c r="I61" s="24">
        <v>12.071701308432045</v>
      </c>
    </row>
    <row r="62" spans="1:9" ht="30" customHeight="1" thickBot="1" x14ac:dyDescent="0.3">
      <c r="A62" s="14" t="str">
        <f t="shared" si="0"/>
        <v>National Grid</v>
      </c>
      <c r="B62" s="20" t="s">
        <v>114</v>
      </c>
      <c r="C62" s="21" t="s">
        <v>18</v>
      </c>
      <c r="D62" s="21" t="s">
        <v>19</v>
      </c>
      <c r="E62" s="20" t="s">
        <v>115</v>
      </c>
      <c r="F62" s="22">
        <v>7</v>
      </c>
      <c r="G62" s="22">
        <v>15735.33</v>
      </c>
      <c r="H62" s="23">
        <v>201115.35603619614</v>
      </c>
      <c r="I62" s="24">
        <v>59.684045957692916</v>
      </c>
    </row>
    <row r="63" spans="1:9" ht="30" customHeight="1" thickBot="1" x14ac:dyDescent="0.3">
      <c r="A63" s="14" t="str">
        <f t="shared" si="0"/>
        <v>National Grid</v>
      </c>
      <c r="B63" s="20" t="s">
        <v>116</v>
      </c>
      <c r="C63" s="21" t="s">
        <v>14</v>
      </c>
      <c r="D63" s="21" t="s">
        <v>22</v>
      </c>
      <c r="E63" s="20" t="s">
        <v>117</v>
      </c>
      <c r="F63" s="22">
        <v>6</v>
      </c>
      <c r="G63" s="22">
        <v>13009.58</v>
      </c>
      <c r="H63" s="23">
        <v>105284.75399648928</v>
      </c>
      <c r="I63" s="24">
        <v>46.008119191290497</v>
      </c>
    </row>
    <row r="64" spans="1:9" ht="30" customHeight="1" thickBot="1" x14ac:dyDescent="0.3">
      <c r="A64" s="14" t="str">
        <f t="shared" si="0"/>
        <v>National Grid</v>
      </c>
      <c r="B64" s="20" t="s">
        <v>118</v>
      </c>
      <c r="C64" s="21" t="s">
        <v>14</v>
      </c>
      <c r="D64" s="21" t="s">
        <v>19</v>
      </c>
      <c r="E64" s="20" t="s">
        <v>119</v>
      </c>
      <c r="F64" s="22">
        <v>2</v>
      </c>
      <c r="G64" s="22">
        <v>3111</v>
      </c>
      <c r="H64" s="23">
        <v>47041.920015247524</v>
      </c>
      <c r="I64" s="24">
        <v>13.425205483803516</v>
      </c>
    </row>
    <row r="65" spans="1:9" ht="30" customHeight="1" thickBot="1" x14ac:dyDescent="0.3">
      <c r="A65" s="14" t="str">
        <f t="shared" si="0"/>
        <v>National Grid</v>
      </c>
      <c r="B65" s="20" t="s">
        <v>120</v>
      </c>
      <c r="C65" s="21" t="s">
        <v>18</v>
      </c>
      <c r="D65" s="21" t="s">
        <v>15</v>
      </c>
      <c r="E65" s="20" t="s">
        <v>121</v>
      </c>
      <c r="F65" s="22">
        <v>4</v>
      </c>
      <c r="G65" s="22">
        <v>3805.33</v>
      </c>
      <c r="H65" s="23">
        <v>90938.067939980479</v>
      </c>
      <c r="I65" s="24">
        <v>34.729004332402013</v>
      </c>
    </row>
    <row r="66" spans="1:9" ht="30" customHeight="1" thickBot="1" x14ac:dyDescent="0.3">
      <c r="A66" s="14" t="str">
        <f t="shared" si="0"/>
        <v>National Grid</v>
      </c>
      <c r="B66" s="20" t="s">
        <v>122</v>
      </c>
      <c r="C66" s="21" t="s">
        <v>14</v>
      </c>
      <c r="D66" s="21" t="s">
        <v>42</v>
      </c>
      <c r="E66" s="20" t="s">
        <v>123</v>
      </c>
      <c r="F66" s="22">
        <v>5</v>
      </c>
      <c r="G66" s="22">
        <v>4288.83</v>
      </c>
      <c r="H66" s="23">
        <v>133827.91055727296</v>
      </c>
      <c r="I66" s="24">
        <v>33.303872927934343</v>
      </c>
    </row>
    <row r="67" spans="1:9" ht="30" customHeight="1" thickBot="1" x14ac:dyDescent="0.3">
      <c r="A67" s="14" t="str">
        <f t="shared" si="0"/>
        <v>National Grid</v>
      </c>
      <c r="B67" s="20" t="s">
        <v>124</v>
      </c>
      <c r="C67" s="21" t="s">
        <v>14</v>
      </c>
      <c r="D67" s="21" t="s">
        <v>22</v>
      </c>
      <c r="E67" s="20" t="s">
        <v>125</v>
      </c>
      <c r="F67" s="22">
        <v>6</v>
      </c>
      <c r="G67" s="22">
        <v>14059.58</v>
      </c>
      <c r="H67" s="23">
        <v>172972.11700000003</v>
      </c>
      <c r="I67" s="24">
        <v>45.108838412000807</v>
      </c>
    </row>
    <row r="68" spans="1:9" ht="30" customHeight="1" thickBot="1" x14ac:dyDescent="0.3">
      <c r="A68" s="14" t="str">
        <f t="shared" si="0"/>
        <v>National Grid</v>
      </c>
      <c r="B68" s="20" t="s">
        <v>126</v>
      </c>
      <c r="C68" s="21" t="s">
        <v>14</v>
      </c>
      <c r="D68" s="21" t="s">
        <v>22</v>
      </c>
      <c r="E68" s="20" t="s">
        <v>127</v>
      </c>
      <c r="F68" s="22">
        <v>6</v>
      </c>
      <c r="G68" s="22">
        <v>6612.58</v>
      </c>
      <c r="H68" s="23">
        <v>182440.87849079809</v>
      </c>
      <c r="I68" s="24">
        <v>55.237178714340502</v>
      </c>
    </row>
    <row r="69" spans="1:9" ht="30" customHeight="1" thickBot="1" x14ac:dyDescent="0.3">
      <c r="A69" s="14" t="str">
        <f t="shared" si="0"/>
        <v>National Grid</v>
      </c>
      <c r="B69" s="20" t="s">
        <v>128</v>
      </c>
      <c r="C69" s="21" t="s">
        <v>18</v>
      </c>
      <c r="D69" s="21" t="s">
        <v>27</v>
      </c>
      <c r="E69" s="20" t="s">
        <v>129</v>
      </c>
      <c r="F69" s="22">
        <v>6</v>
      </c>
      <c r="G69" s="22">
        <v>13626.25</v>
      </c>
      <c r="H69" s="23">
        <v>183705.54520463123</v>
      </c>
      <c r="I69" s="24">
        <v>46.305339109869337</v>
      </c>
    </row>
    <row r="70" spans="1:9" ht="30" customHeight="1" thickBot="1" x14ac:dyDescent="0.3">
      <c r="A70" s="14" t="str">
        <f t="shared" si="0"/>
        <v>National Grid</v>
      </c>
      <c r="B70" s="20" t="s">
        <v>130</v>
      </c>
      <c r="C70" s="21" t="s">
        <v>18</v>
      </c>
      <c r="D70" s="21" t="s">
        <v>27</v>
      </c>
      <c r="E70" s="20" t="s">
        <v>131</v>
      </c>
      <c r="F70" s="22">
        <v>2</v>
      </c>
      <c r="G70" s="22">
        <v>2755.92</v>
      </c>
      <c r="H70" s="23">
        <v>47448.843018497239</v>
      </c>
      <c r="I70" s="24">
        <v>11.377495344758415</v>
      </c>
    </row>
    <row r="71" spans="1:9" ht="30" customHeight="1" thickBot="1" x14ac:dyDescent="0.3">
      <c r="A71" s="14" t="str">
        <f t="shared" si="0"/>
        <v>National Grid</v>
      </c>
      <c r="B71" s="20" t="s">
        <v>132</v>
      </c>
      <c r="C71" s="21" t="s">
        <v>14</v>
      </c>
      <c r="D71" s="21" t="s">
        <v>19</v>
      </c>
      <c r="E71" s="20" t="s">
        <v>133</v>
      </c>
      <c r="F71" s="22">
        <v>2</v>
      </c>
      <c r="G71" s="22">
        <v>3310.33</v>
      </c>
      <c r="H71" s="23">
        <v>32105.291718348555</v>
      </c>
      <c r="I71" s="24">
        <v>9.1624690977022141</v>
      </c>
    </row>
    <row r="72" spans="1:9" ht="30" customHeight="1" thickBot="1" x14ac:dyDescent="0.3">
      <c r="A72" s="14" t="str">
        <f t="shared" ref="A72:A135" si="1">$E$1</f>
        <v>National Grid</v>
      </c>
      <c r="B72" s="20" t="s">
        <v>134</v>
      </c>
      <c r="C72" s="21" t="s">
        <v>14</v>
      </c>
      <c r="D72" s="21" t="s">
        <v>27</v>
      </c>
      <c r="E72" s="20" t="s">
        <v>135</v>
      </c>
      <c r="F72" s="22">
        <v>2</v>
      </c>
      <c r="G72" s="22">
        <v>4115.17</v>
      </c>
      <c r="H72" s="23">
        <v>45338.649684430318</v>
      </c>
      <c r="I72" s="24">
        <v>12.939112352862532</v>
      </c>
    </row>
    <row r="73" spans="1:9" ht="30" customHeight="1" thickBot="1" x14ac:dyDescent="0.3">
      <c r="A73" s="14" t="str">
        <f t="shared" si="1"/>
        <v>National Grid</v>
      </c>
      <c r="B73" s="20" t="s">
        <v>136</v>
      </c>
      <c r="C73" s="21" t="s">
        <v>18</v>
      </c>
      <c r="D73" s="21" t="s">
        <v>19</v>
      </c>
      <c r="E73" s="20" t="s">
        <v>137</v>
      </c>
      <c r="F73" s="22">
        <v>5</v>
      </c>
      <c r="G73" s="22">
        <v>9490.17</v>
      </c>
      <c r="H73" s="23">
        <v>129650.67064931928</v>
      </c>
      <c r="I73" s="24">
        <v>37.000762171609388</v>
      </c>
    </row>
    <row r="74" spans="1:9" ht="30" customHeight="1" thickBot="1" x14ac:dyDescent="0.3">
      <c r="A74" s="14" t="str">
        <f t="shared" si="1"/>
        <v>National Grid</v>
      </c>
      <c r="B74" s="20" t="s">
        <v>138</v>
      </c>
      <c r="C74" s="21" t="s">
        <v>14</v>
      </c>
      <c r="D74" s="21" t="s">
        <v>34</v>
      </c>
      <c r="E74" s="20" t="s">
        <v>139</v>
      </c>
      <c r="F74" s="22">
        <v>17</v>
      </c>
      <c r="G74" s="22">
        <v>29485.08</v>
      </c>
      <c r="H74" s="23">
        <v>449093.14828485542</v>
      </c>
      <c r="I74" s="24">
        <v>121.66044517853099</v>
      </c>
    </row>
    <row r="75" spans="1:9" ht="30" customHeight="1" thickBot="1" x14ac:dyDescent="0.3">
      <c r="A75" s="14" t="str">
        <f t="shared" si="1"/>
        <v>National Grid</v>
      </c>
      <c r="B75" s="20" t="s">
        <v>140</v>
      </c>
      <c r="C75" s="21" t="s">
        <v>14</v>
      </c>
      <c r="D75" s="21" t="s">
        <v>27</v>
      </c>
      <c r="E75" s="20" t="s">
        <v>38</v>
      </c>
      <c r="F75" s="22">
        <v>15</v>
      </c>
      <c r="G75" s="22">
        <v>7328.5</v>
      </c>
      <c r="H75" s="23">
        <v>116489.47565059878</v>
      </c>
      <c r="I75" s="24">
        <v>26.900781314492164</v>
      </c>
    </row>
    <row r="76" spans="1:9" ht="30" customHeight="1" thickBot="1" x14ac:dyDescent="0.3">
      <c r="A76" s="14" t="str">
        <f t="shared" si="1"/>
        <v>National Grid</v>
      </c>
      <c r="B76" s="20" t="s">
        <v>141</v>
      </c>
      <c r="C76" s="21" t="s">
        <v>14</v>
      </c>
      <c r="D76" s="21" t="s">
        <v>34</v>
      </c>
      <c r="E76" s="20" t="s">
        <v>62</v>
      </c>
      <c r="F76" s="22">
        <v>2</v>
      </c>
      <c r="G76" s="22">
        <v>1920.75</v>
      </c>
      <c r="H76" s="23">
        <v>13759.877190584237</v>
      </c>
      <c r="I76" s="24">
        <v>3.9269055909201587</v>
      </c>
    </row>
    <row r="77" spans="1:9" ht="30" customHeight="1" thickBot="1" x14ac:dyDescent="0.3">
      <c r="A77" s="14" t="str">
        <f t="shared" si="1"/>
        <v>National Grid</v>
      </c>
      <c r="B77" s="20" t="s">
        <v>142</v>
      </c>
      <c r="C77" s="21" t="s">
        <v>18</v>
      </c>
      <c r="D77" s="21" t="s">
        <v>19</v>
      </c>
      <c r="E77" s="20" t="s">
        <v>30</v>
      </c>
      <c r="F77" s="22">
        <v>16</v>
      </c>
      <c r="G77" s="22">
        <v>25519.67</v>
      </c>
      <c r="H77" s="23">
        <v>314080.35100382793</v>
      </c>
      <c r="I77" s="24">
        <v>78.483898414665759</v>
      </c>
    </row>
    <row r="78" spans="1:9" ht="30" customHeight="1" thickBot="1" x14ac:dyDescent="0.3">
      <c r="A78" s="14" t="str">
        <f t="shared" si="1"/>
        <v>National Grid</v>
      </c>
      <c r="B78" s="20" t="s">
        <v>143</v>
      </c>
      <c r="C78" s="21" t="s">
        <v>14</v>
      </c>
      <c r="D78" s="21" t="s">
        <v>27</v>
      </c>
      <c r="E78" s="20" t="s">
        <v>144</v>
      </c>
      <c r="F78" s="22">
        <v>2</v>
      </c>
      <c r="G78" s="22">
        <v>2048.33</v>
      </c>
      <c r="H78" s="23">
        <v>40464.44</v>
      </c>
      <c r="I78" s="24">
        <v>8.322157720206917</v>
      </c>
    </row>
    <row r="79" spans="1:9" ht="30" customHeight="1" thickBot="1" x14ac:dyDescent="0.3">
      <c r="A79" s="14" t="str">
        <f t="shared" si="1"/>
        <v>National Grid</v>
      </c>
      <c r="B79" s="20" t="s">
        <v>145</v>
      </c>
      <c r="C79" s="21" t="s">
        <v>14</v>
      </c>
      <c r="D79" s="21" t="s">
        <v>27</v>
      </c>
      <c r="E79" s="20" t="s">
        <v>146</v>
      </c>
      <c r="F79" s="22">
        <v>6</v>
      </c>
      <c r="G79" s="22">
        <v>9668.08</v>
      </c>
      <c r="H79" s="23">
        <v>154384.89900000003</v>
      </c>
      <c r="I79" s="24">
        <v>31.638679281537613</v>
      </c>
    </row>
    <row r="80" spans="1:9" ht="30" customHeight="1" thickBot="1" x14ac:dyDescent="0.3">
      <c r="A80" s="14" t="str">
        <f t="shared" si="1"/>
        <v>National Grid</v>
      </c>
      <c r="B80" s="20" t="s">
        <v>147</v>
      </c>
      <c r="C80" s="21" t="s">
        <v>14</v>
      </c>
      <c r="D80" s="21" t="s">
        <v>15</v>
      </c>
      <c r="E80" s="20" t="s">
        <v>148</v>
      </c>
      <c r="F80" s="22">
        <v>2</v>
      </c>
      <c r="G80" s="22">
        <v>3069.42</v>
      </c>
      <c r="H80" s="23">
        <v>16689.825000000001</v>
      </c>
      <c r="I80" s="24">
        <v>7.9334855189884852</v>
      </c>
    </row>
    <row r="81" spans="1:9" ht="30" customHeight="1" thickBot="1" x14ac:dyDescent="0.3">
      <c r="A81" s="14" t="str">
        <f t="shared" si="1"/>
        <v>National Grid</v>
      </c>
      <c r="B81" s="20" t="s">
        <v>149</v>
      </c>
      <c r="C81" s="21" t="s">
        <v>14</v>
      </c>
      <c r="D81" s="21" t="s">
        <v>15</v>
      </c>
      <c r="E81" s="20" t="s">
        <v>150</v>
      </c>
      <c r="F81" s="22">
        <v>4</v>
      </c>
      <c r="G81" s="22">
        <v>10198.92</v>
      </c>
      <c r="H81" s="23">
        <v>118534.485</v>
      </c>
      <c r="I81" s="24">
        <v>25.814485236006497</v>
      </c>
    </row>
    <row r="82" spans="1:9" ht="30" customHeight="1" thickBot="1" x14ac:dyDescent="0.3">
      <c r="A82" s="14" t="str">
        <f t="shared" si="1"/>
        <v>National Grid</v>
      </c>
      <c r="B82" s="20" t="s">
        <v>151</v>
      </c>
      <c r="C82" s="21" t="s">
        <v>18</v>
      </c>
      <c r="D82" s="21" t="s">
        <v>42</v>
      </c>
      <c r="E82" s="20" t="s">
        <v>82</v>
      </c>
      <c r="F82" s="22">
        <v>3</v>
      </c>
      <c r="G82" s="22">
        <v>1761.75</v>
      </c>
      <c r="H82" s="23">
        <v>13886.114596002441</v>
      </c>
      <c r="I82" s="24">
        <v>3.9629322477175908</v>
      </c>
    </row>
    <row r="83" spans="1:9" ht="30" customHeight="1" thickBot="1" x14ac:dyDescent="0.3">
      <c r="A83" s="14" t="str">
        <f t="shared" si="1"/>
        <v>National Grid</v>
      </c>
      <c r="B83" s="20" t="s">
        <v>152</v>
      </c>
      <c r="C83" s="21" t="s">
        <v>18</v>
      </c>
      <c r="D83" s="21" t="s">
        <v>42</v>
      </c>
      <c r="E83" s="20" t="s">
        <v>153</v>
      </c>
      <c r="F83" s="22">
        <v>2</v>
      </c>
      <c r="G83" s="22">
        <v>3110.25</v>
      </c>
      <c r="H83" s="23">
        <v>28204.078000000001</v>
      </c>
      <c r="I83" s="24">
        <v>11.783834464214099</v>
      </c>
    </row>
    <row r="84" spans="1:9" ht="30" customHeight="1" thickBot="1" x14ac:dyDescent="0.3">
      <c r="A84" s="14" t="str">
        <f t="shared" si="1"/>
        <v>National Grid</v>
      </c>
      <c r="B84" s="20" t="s">
        <v>154</v>
      </c>
      <c r="C84" s="21" t="s">
        <v>18</v>
      </c>
      <c r="D84" s="21" t="s">
        <v>42</v>
      </c>
      <c r="E84" s="20" t="s">
        <v>153</v>
      </c>
      <c r="F84" s="22">
        <v>2</v>
      </c>
      <c r="G84" s="22">
        <v>2956.58</v>
      </c>
      <c r="H84" s="23">
        <v>20613.011999999999</v>
      </c>
      <c r="I84" s="24">
        <v>17.759409750326725</v>
      </c>
    </row>
    <row r="85" spans="1:9" ht="30" customHeight="1" thickBot="1" x14ac:dyDescent="0.3">
      <c r="A85" s="14" t="str">
        <f t="shared" si="1"/>
        <v>National Grid</v>
      </c>
      <c r="B85" s="20" t="s">
        <v>155</v>
      </c>
      <c r="C85" s="21" t="s">
        <v>18</v>
      </c>
      <c r="D85" s="21" t="s">
        <v>42</v>
      </c>
      <c r="E85" s="20" t="s">
        <v>49</v>
      </c>
      <c r="F85" s="22">
        <v>3</v>
      </c>
      <c r="G85" s="22">
        <v>2776.5</v>
      </c>
      <c r="H85" s="23">
        <v>101371.29955907463</v>
      </c>
      <c r="I85" s="24">
        <v>31.267259577235862</v>
      </c>
    </row>
    <row r="86" spans="1:9" ht="30" customHeight="1" thickBot="1" x14ac:dyDescent="0.3">
      <c r="A86" s="14" t="str">
        <f t="shared" si="1"/>
        <v>National Grid</v>
      </c>
      <c r="B86" s="20" t="s">
        <v>156</v>
      </c>
      <c r="C86" s="21" t="s">
        <v>14</v>
      </c>
      <c r="D86" s="21" t="s">
        <v>34</v>
      </c>
      <c r="E86" s="20" t="s">
        <v>157</v>
      </c>
      <c r="F86" s="22">
        <v>12</v>
      </c>
      <c r="G86" s="22">
        <v>5288.25</v>
      </c>
      <c r="H86" s="23">
        <v>82644.490383062672</v>
      </c>
      <c r="I86" s="24">
        <v>23.58575638786035</v>
      </c>
    </row>
    <row r="87" spans="1:9" ht="30" customHeight="1" thickBot="1" x14ac:dyDescent="0.3">
      <c r="A87" s="14" t="str">
        <f t="shared" si="1"/>
        <v>National Grid</v>
      </c>
      <c r="B87" s="20" t="s">
        <v>158</v>
      </c>
      <c r="C87" s="21" t="s">
        <v>14</v>
      </c>
      <c r="D87" s="21" t="s">
        <v>27</v>
      </c>
      <c r="E87" s="20" t="s">
        <v>38</v>
      </c>
      <c r="F87" s="22">
        <v>18</v>
      </c>
      <c r="G87" s="22">
        <v>8047.5</v>
      </c>
      <c r="H87" s="23">
        <v>113489.50552586165</v>
      </c>
      <c r="I87" s="24">
        <v>29.824933409015454</v>
      </c>
    </row>
    <row r="88" spans="1:9" ht="30" customHeight="1" thickBot="1" x14ac:dyDescent="0.3">
      <c r="A88" s="14" t="str">
        <f t="shared" si="1"/>
        <v>National Grid</v>
      </c>
      <c r="B88" s="20" t="s">
        <v>159</v>
      </c>
      <c r="C88" s="21" t="s">
        <v>14</v>
      </c>
      <c r="D88" s="21" t="s">
        <v>34</v>
      </c>
      <c r="E88" s="20" t="s">
        <v>62</v>
      </c>
      <c r="F88" s="22">
        <v>3</v>
      </c>
      <c r="G88" s="22">
        <v>2249.92</v>
      </c>
      <c r="H88" s="23">
        <v>13465.323244608418</v>
      </c>
      <c r="I88" s="24">
        <v>3.8428433917261469</v>
      </c>
    </row>
    <row r="89" spans="1:9" ht="30" customHeight="1" thickBot="1" x14ac:dyDescent="0.3">
      <c r="A89" s="14" t="str">
        <f t="shared" si="1"/>
        <v>National Grid</v>
      </c>
      <c r="B89" s="20" t="s">
        <v>160</v>
      </c>
      <c r="C89" s="21" t="s">
        <v>14</v>
      </c>
      <c r="D89" s="21" t="s">
        <v>27</v>
      </c>
      <c r="E89" s="20" t="s">
        <v>38</v>
      </c>
      <c r="F89" s="22">
        <v>10</v>
      </c>
      <c r="G89" s="22">
        <v>7859.5</v>
      </c>
      <c r="H89" s="23">
        <v>137072.99707082598</v>
      </c>
      <c r="I89" s="24">
        <v>50.593204089086846</v>
      </c>
    </row>
    <row r="90" spans="1:9" ht="30" customHeight="1" thickBot="1" x14ac:dyDescent="0.3">
      <c r="A90" s="14" t="str">
        <f t="shared" si="1"/>
        <v>National Grid</v>
      </c>
      <c r="B90" s="20" t="s">
        <v>161</v>
      </c>
      <c r="C90" s="21" t="s">
        <v>14</v>
      </c>
      <c r="D90" s="21" t="s">
        <v>27</v>
      </c>
      <c r="E90" s="20" t="s">
        <v>162</v>
      </c>
      <c r="F90" s="22">
        <v>2</v>
      </c>
      <c r="G90" s="22">
        <v>4745.92</v>
      </c>
      <c r="H90" s="23">
        <v>26308.388999999999</v>
      </c>
      <c r="I90" s="24">
        <v>13.2605809827473</v>
      </c>
    </row>
    <row r="91" spans="1:9" ht="30" customHeight="1" thickBot="1" x14ac:dyDescent="0.3">
      <c r="A91" s="14" t="str">
        <f t="shared" si="1"/>
        <v>National Grid</v>
      </c>
      <c r="B91" s="20" t="s">
        <v>163</v>
      </c>
      <c r="C91" s="21" t="s">
        <v>18</v>
      </c>
      <c r="D91" s="21" t="s">
        <v>19</v>
      </c>
      <c r="E91" s="20" t="s">
        <v>164</v>
      </c>
      <c r="F91" s="22">
        <v>4</v>
      </c>
      <c r="G91" s="22">
        <v>2079.5</v>
      </c>
      <c r="H91" s="23">
        <v>81184.817999999999</v>
      </c>
      <c r="I91" s="24">
        <v>23.304743615839243</v>
      </c>
    </row>
    <row r="92" spans="1:9" ht="30" customHeight="1" thickBot="1" x14ac:dyDescent="0.3">
      <c r="A92" s="14" t="str">
        <f t="shared" si="1"/>
        <v>National Grid</v>
      </c>
      <c r="B92" s="20" t="s">
        <v>165</v>
      </c>
      <c r="C92" s="21" t="s">
        <v>18</v>
      </c>
      <c r="D92" s="21" t="s">
        <v>42</v>
      </c>
      <c r="E92" s="20" t="s">
        <v>43</v>
      </c>
      <c r="F92" s="22">
        <v>7</v>
      </c>
      <c r="G92" s="22">
        <v>19965.169999999998</v>
      </c>
      <c r="H92" s="23">
        <v>164743.45553437402</v>
      </c>
      <c r="I92" s="24">
        <v>47.015826351134145</v>
      </c>
    </row>
    <row r="93" spans="1:9" ht="30" customHeight="1" thickBot="1" x14ac:dyDescent="0.3">
      <c r="A93" s="14" t="str">
        <f t="shared" si="1"/>
        <v>National Grid</v>
      </c>
      <c r="B93" s="20" t="s">
        <v>166</v>
      </c>
      <c r="C93" s="21" t="s">
        <v>14</v>
      </c>
      <c r="D93" s="21" t="s">
        <v>22</v>
      </c>
      <c r="E93" s="20" t="s">
        <v>23</v>
      </c>
      <c r="F93" s="22">
        <v>2</v>
      </c>
      <c r="G93" s="22">
        <v>317.92</v>
      </c>
      <c r="H93" s="23">
        <v>2563.5903869542963</v>
      </c>
      <c r="I93" s="24">
        <v>0.7316182611170936</v>
      </c>
    </row>
    <row r="94" spans="1:9" ht="30" customHeight="1" thickBot="1" x14ac:dyDescent="0.3">
      <c r="A94" s="14" t="str">
        <f t="shared" si="1"/>
        <v>National Grid</v>
      </c>
      <c r="B94" s="20" t="s">
        <v>167</v>
      </c>
      <c r="C94" s="21" t="s">
        <v>18</v>
      </c>
      <c r="D94" s="21" t="s">
        <v>19</v>
      </c>
      <c r="E94" s="20" t="s">
        <v>119</v>
      </c>
      <c r="F94" s="22">
        <v>1</v>
      </c>
      <c r="G94" s="22">
        <v>1257.83</v>
      </c>
      <c r="H94" s="23">
        <v>16666.97897882076</v>
      </c>
      <c r="I94" s="24">
        <v>4.7565579277456509</v>
      </c>
    </row>
    <row r="95" spans="1:9" ht="30" customHeight="1" thickBot="1" x14ac:dyDescent="0.3">
      <c r="A95" s="14" t="str">
        <f t="shared" si="1"/>
        <v>National Grid</v>
      </c>
      <c r="B95" s="20" t="s">
        <v>168</v>
      </c>
      <c r="C95" s="21" t="s">
        <v>14</v>
      </c>
      <c r="D95" s="21" t="s">
        <v>22</v>
      </c>
      <c r="E95" s="20" t="s">
        <v>117</v>
      </c>
      <c r="F95" s="22">
        <v>3</v>
      </c>
      <c r="G95" s="22">
        <v>7626.25</v>
      </c>
      <c r="H95" s="23">
        <v>77195.821999999986</v>
      </c>
      <c r="I95" s="24">
        <v>21.308381855035332</v>
      </c>
    </row>
    <row r="96" spans="1:9" ht="30" customHeight="1" thickBot="1" x14ac:dyDescent="0.3">
      <c r="A96" s="14" t="str">
        <f t="shared" si="1"/>
        <v>National Grid</v>
      </c>
      <c r="B96" s="20" t="s">
        <v>169</v>
      </c>
      <c r="C96" s="21" t="s">
        <v>18</v>
      </c>
      <c r="D96" s="21" t="s">
        <v>34</v>
      </c>
      <c r="E96" s="20" t="s">
        <v>62</v>
      </c>
      <c r="F96" s="22">
        <v>3</v>
      </c>
      <c r="G96" s="22">
        <v>1450</v>
      </c>
      <c r="H96" s="23">
        <v>12876.215352656807</v>
      </c>
      <c r="I96" s="24">
        <v>3.6747189933381295</v>
      </c>
    </row>
    <row r="97" spans="1:9" ht="30" customHeight="1" thickBot="1" x14ac:dyDescent="0.3">
      <c r="A97" s="14" t="str">
        <f t="shared" si="1"/>
        <v>National Grid</v>
      </c>
      <c r="B97" s="20" t="s">
        <v>170</v>
      </c>
      <c r="C97" s="21" t="s">
        <v>14</v>
      </c>
      <c r="D97" s="21" t="s">
        <v>34</v>
      </c>
      <c r="E97" s="20" t="s">
        <v>68</v>
      </c>
      <c r="F97" s="22">
        <v>4</v>
      </c>
      <c r="G97" s="22">
        <v>1127.25</v>
      </c>
      <c r="H97" s="23">
        <v>11782.241997302652</v>
      </c>
      <c r="I97" s="24">
        <v>3.3625119855315786</v>
      </c>
    </row>
    <row r="98" spans="1:9" ht="30" customHeight="1" thickBot="1" x14ac:dyDescent="0.3">
      <c r="A98" s="14" t="str">
        <f t="shared" si="1"/>
        <v>National Grid</v>
      </c>
      <c r="B98" s="20" t="s">
        <v>171</v>
      </c>
      <c r="C98" s="21" t="s">
        <v>14</v>
      </c>
      <c r="D98" s="21" t="s">
        <v>34</v>
      </c>
      <c r="E98" s="20" t="s">
        <v>172</v>
      </c>
      <c r="F98" s="22">
        <v>3</v>
      </c>
      <c r="G98" s="22">
        <v>749.92</v>
      </c>
      <c r="H98" s="23">
        <v>10856.416865965544</v>
      </c>
      <c r="I98" s="24">
        <v>3.0982924845792077</v>
      </c>
    </row>
    <row r="99" spans="1:9" ht="30" customHeight="1" thickBot="1" x14ac:dyDescent="0.3">
      <c r="A99" s="14" t="str">
        <f t="shared" si="1"/>
        <v>National Grid</v>
      </c>
      <c r="B99" s="20" t="s">
        <v>173</v>
      </c>
      <c r="C99" s="21" t="s">
        <v>14</v>
      </c>
      <c r="D99" s="21" t="s">
        <v>22</v>
      </c>
      <c r="E99" s="20" t="s">
        <v>113</v>
      </c>
      <c r="F99" s="22">
        <v>2</v>
      </c>
      <c r="G99" s="22">
        <v>3</v>
      </c>
      <c r="H99" s="23">
        <v>148569.60000000001</v>
      </c>
      <c r="I99" s="24">
        <v>42.400000000000006</v>
      </c>
    </row>
    <row r="100" spans="1:9" ht="30" customHeight="1" thickBot="1" x14ac:dyDescent="0.3">
      <c r="A100" s="14" t="str">
        <f t="shared" si="1"/>
        <v>National Grid</v>
      </c>
      <c r="B100" s="20" t="s">
        <v>174</v>
      </c>
      <c r="C100" s="21" t="s">
        <v>14</v>
      </c>
      <c r="D100" s="21" t="s">
        <v>22</v>
      </c>
      <c r="E100" s="20" t="s">
        <v>175</v>
      </c>
      <c r="F100" s="22">
        <v>1</v>
      </c>
      <c r="G100" s="22">
        <v>1</v>
      </c>
      <c r="H100" s="23">
        <v>105120</v>
      </c>
      <c r="I100" s="24">
        <v>30</v>
      </c>
    </row>
    <row r="101" spans="1:9" ht="30" customHeight="1" thickBot="1" x14ac:dyDescent="0.3">
      <c r="A101" s="14" t="str">
        <f t="shared" si="1"/>
        <v>National Grid</v>
      </c>
      <c r="B101" s="20" t="s">
        <v>176</v>
      </c>
      <c r="C101" s="21" t="s">
        <v>14</v>
      </c>
      <c r="D101" s="21" t="s">
        <v>15</v>
      </c>
      <c r="E101" s="20" t="s">
        <v>150</v>
      </c>
      <c r="F101" s="22">
        <v>1</v>
      </c>
      <c r="G101" s="22">
        <v>1464.75</v>
      </c>
      <c r="H101" s="23">
        <v>34366.919803900062</v>
      </c>
      <c r="I101" s="24">
        <v>9.8079109029395148</v>
      </c>
    </row>
    <row r="102" spans="1:9" ht="30" customHeight="1" thickBot="1" x14ac:dyDescent="0.3">
      <c r="A102" s="14" t="str">
        <f t="shared" si="1"/>
        <v>National Grid</v>
      </c>
      <c r="B102" s="20" t="s">
        <v>177</v>
      </c>
      <c r="C102" s="21" t="s">
        <v>18</v>
      </c>
      <c r="D102" s="21" t="s">
        <v>19</v>
      </c>
      <c r="E102" s="20" t="s">
        <v>178</v>
      </c>
      <c r="F102" s="22">
        <v>1</v>
      </c>
      <c r="G102" s="22">
        <v>488.58</v>
      </c>
      <c r="H102" s="23">
        <v>7750.9766926777256</v>
      </c>
      <c r="I102" s="24">
        <v>2.2120367273623645</v>
      </c>
    </row>
    <row r="103" spans="1:9" ht="30" customHeight="1" thickBot="1" x14ac:dyDescent="0.3">
      <c r="A103" s="14" t="str">
        <f t="shared" si="1"/>
        <v>National Grid</v>
      </c>
      <c r="B103" s="20" t="s">
        <v>179</v>
      </c>
      <c r="C103" s="21" t="s">
        <v>14</v>
      </c>
      <c r="D103" s="21" t="s">
        <v>27</v>
      </c>
      <c r="E103" s="20" t="s">
        <v>180</v>
      </c>
      <c r="F103" s="22">
        <v>3</v>
      </c>
      <c r="G103" s="22">
        <v>5802.83</v>
      </c>
      <c r="H103" s="23">
        <v>17349.203730036897</v>
      </c>
      <c r="I103" s="24">
        <v>7.626935779384449</v>
      </c>
    </row>
    <row r="104" spans="1:9" ht="30" customHeight="1" thickBot="1" x14ac:dyDescent="0.3">
      <c r="A104" s="14" t="str">
        <f t="shared" si="1"/>
        <v>National Grid</v>
      </c>
      <c r="B104" s="20" t="s">
        <v>181</v>
      </c>
      <c r="C104" s="21" t="s">
        <v>14</v>
      </c>
      <c r="D104" s="21" t="s">
        <v>27</v>
      </c>
      <c r="E104" s="20" t="s">
        <v>182</v>
      </c>
      <c r="F104" s="22">
        <v>2</v>
      </c>
      <c r="G104" s="22">
        <v>3413.58</v>
      </c>
      <c r="H104" s="23">
        <v>63642.308783160996</v>
      </c>
      <c r="I104" s="24">
        <v>19.018264277267768</v>
      </c>
    </row>
    <row r="105" spans="1:9" ht="30" customHeight="1" thickBot="1" x14ac:dyDescent="0.3">
      <c r="A105" s="14" t="str">
        <f t="shared" si="1"/>
        <v>National Grid</v>
      </c>
      <c r="B105" s="20" t="s">
        <v>183</v>
      </c>
      <c r="C105" s="21" t="s">
        <v>14</v>
      </c>
      <c r="D105" s="21" t="s">
        <v>22</v>
      </c>
      <c r="E105" s="20" t="s">
        <v>184</v>
      </c>
      <c r="F105" s="22">
        <v>17</v>
      </c>
      <c r="G105" s="22">
        <v>4077.33</v>
      </c>
      <c r="H105" s="23">
        <v>67960.773868333272</v>
      </c>
      <c r="I105" s="24">
        <v>18.423223992104244</v>
      </c>
    </row>
    <row r="106" spans="1:9" ht="30" customHeight="1" thickBot="1" x14ac:dyDescent="0.3">
      <c r="A106" s="14" t="str">
        <f t="shared" si="1"/>
        <v>National Grid</v>
      </c>
      <c r="B106" s="20" t="s">
        <v>185</v>
      </c>
      <c r="C106" s="21" t="s">
        <v>14</v>
      </c>
      <c r="D106" s="21" t="s">
        <v>22</v>
      </c>
      <c r="E106" s="20" t="s">
        <v>184</v>
      </c>
      <c r="F106" s="22">
        <v>8</v>
      </c>
      <c r="G106" s="22">
        <v>2680.58</v>
      </c>
      <c r="H106" s="23">
        <v>33074.200219569444</v>
      </c>
      <c r="I106" s="24">
        <v>9.4389840809273533</v>
      </c>
    </row>
    <row r="107" spans="1:9" ht="30" customHeight="1" thickBot="1" x14ac:dyDescent="0.3">
      <c r="A107" s="14" t="str">
        <f t="shared" si="1"/>
        <v>National Grid</v>
      </c>
      <c r="B107" s="20" t="s">
        <v>186</v>
      </c>
      <c r="C107" s="21" t="s">
        <v>14</v>
      </c>
      <c r="D107" s="21" t="s">
        <v>22</v>
      </c>
      <c r="E107" s="20" t="s">
        <v>184</v>
      </c>
      <c r="F107" s="22">
        <v>5</v>
      </c>
      <c r="G107" s="22">
        <v>4120.5</v>
      </c>
      <c r="H107" s="23">
        <v>28176.188889343131</v>
      </c>
      <c r="I107" s="24">
        <v>8.0411497971869679</v>
      </c>
    </row>
    <row r="108" spans="1:9" ht="30" customHeight="1" thickBot="1" x14ac:dyDescent="0.3">
      <c r="A108" s="14" t="str">
        <f t="shared" si="1"/>
        <v>National Grid</v>
      </c>
      <c r="B108" s="20" t="s">
        <v>187</v>
      </c>
      <c r="C108" s="21" t="s">
        <v>14</v>
      </c>
      <c r="D108" s="21" t="s">
        <v>27</v>
      </c>
      <c r="E108" s="20" t="s">
        <v>188</v>
      </c>
      <c r="F108" s="22">
        <v>2</v>
      </c>
      <c r="G108" s="22">
        <v>4293.33</v>
      </c>
      <c r="H108" s="23">
        <v>46216.442999999999</v>
      </c>
      <c r="I108" s="24">
        <v>13.33748403860336</v>
      </c>
    </row>
    <row r="109" spans="1:9" ht="30" customHeight="1" thickBot="1" x14ac:dyDescent="0.3">
      <c r="A109" s="14" t="str">
        <f t="shared" si="1"/>
        <v>National Grid</v>
      </c>
      <c r="B109" s="20" t="s">
        <v>189</v>
      </c>
      <c r="C109" s="21" t="s">
        <v>14</v>
      </c>
      <c r="D109" s="21" t="s">
        <v>15</v>
      </c>
      <c r="E109" s="20" t="s">
        <v>190</v>
      </c>
      <c r="F109" s="22">
        <v>2</v>
      </c>
      <c r="G109" s="22">
        <v>3292.58</v>
      </c>
      <c r="H109" s="23">
        <v>48353.781559995798</v>
      </c>
      <c r="I109" s="24">
        <v>13.799595194062729</v>
      </c>
    </row>
    <row r="110" spans="1:9" ht="30" customHeight="1" thickBot="1" x14ac:dyDescent="0.3">
      <c r="A110" s="14" t="str">
        <f t="shared" si="1"/>
        <v>National Grid</v>
      </c>
      <c r="B110" s="20" t="s">
        <v>191</v>
      </c>
      <c r="C110" s="21" t="s">
        <v>14</v>
      </c>
      <c r="D110" s="21" t="s">
        <v>27</v>
      </c>
      <c r="E110" s="20" t="s">
        <v>38</v>
      </c>
      <c r="F110" s="22">
        <v>1</v>
      </c>
      <c r="G110" s="22">
        <v>846.17</v>
      </c>
      <c r="H110" s="23">
        <v>6151.9695573804584</v>
      </c>
      <c r="I110" s="24">
        <v>1.7556990745948795</v>
      </c>
    </row>
    <row r="111" spans="1:9" ht="30" customHeight="1" thickBot="1" x14ac:dyDescent="0.3">
      <c r="A111" s="14" t="str">
        <f t="shared" si="1"/>
        <v>National Grid</v>
      </c>
      <c r="B111" s="20" t="s">
        <v>192</v>
      </c>
      <c r="C111" s="21" t="s">
        <v>18</v>
      </c>
      <c r="D111" s="21" t="s">
        <v>19</v>
      </c>
      <c r="E111" s="20" t="s">
        <v>76</v>
      </c>
      <c r="F111" s="22">
        <v>1</v>
      </c>
      <c r="G111" s="22">
        <v>923.67</v>
      </c>
      <c r="H111" s="23">
        <v>9089.0931901106887</v>
      </c>
      <c r="I111" s="24">
        <v>2.5939192894151506</v>
      </c>
    </row>
    <row r="112" spans="1:9" ht="30" customHeight="1" thickBot="1" x14ac:dyDescent="0.3">
      <c r="A112" s="14" t="str">
        <f t="shared" si="1"/>
        <v>National Grid</v>
      </c>
      <c r="B112" s="20" t="s">
        <v>193</v>
      </c>
      <c r="C112" s="21" t="s">
        <v>14</v>
      </c>
      <c r="D112" s="21" t="s">
        <v>27</v>
      </c>
      <c r="E112" s="20" t="s">
        <v>194</v>
      </c>
      <c r="F112" s="22">
        <v>5</v>
      </c>
      <c r="G112" s="22">
        <v>10566.83</v>
      </c>
      <c r="H112" s="23">
        <v>159378.58500000002</v>
      </c>
      <c r="I112" s="24">
        <v>32.08485556956736</v>
      </c>
    </row>
    <row r="113" spans="1:9" ht="30" customHeight="1" thickBot="1" x14ac:dyDescent="0.3">
      <c r="A113" s="14" t="str">
        <f t="shared" si="1"/>
        <v>National Grid</v>
      </c>
      <c r="B113" s="20" t="s">
        <v>195</v>
      </c>
      <c r="C113" s="21" t="s">
        <v>14</v>
      </c>
      <c r="D113" s="21" t="s">
        <v>15</v>
      </c>
      <c r="E113" s="20" t="s">
        <v>196</v>
      </c>
      <c r="F113" s="22">
        <v>3</v>
      </c>
      <c r="G113" s="22">
        <v>6295.5</v>
      </c>
      <c r="H113" s="23">
        <v>49696.267813770188</v>
      </c>
      <c r="I113" s="24">
        <v>14.182724832696969</v>
      </c>
    </row>
    <row r="114" spans="1:9" ht="30" customHeight="1" thickBot="1" x14ac:dyDescent="0.3">
      <c r="A114" s="14" t="str">
        <f t="shared" si="1"/>
        <v>National Grid</v>
      </c>
      <c r="B114" s="20" t="s">
        <v>197</v>
      </c>
      <c r="C114" s="21" t="s">
        <v>14</v>
      </c>
      <c r="D114" s="21" t="s">
        <v>34</v>
      </c>
      <c r="E114" s="20" t="s">
        <v>62</v>
      </c>
      <c r="F114" s="22">
        <v>24</v>
      </c>
      <c r="G114" s="22">
        <v>8139.83</v>
      </c>
      <c r="H114" s="23">
        <v>224655.72768898419</v>
      </c>
      <c r="I114" s="24">
        <v>56.879526896637259</v>
      </c>
    </row>
    <row r="115" spans="1:9" ht="30" customHeight="1" thickBot="1" x14ac:dyDescent="0.3">
      <c r="A115" s="14" t="str">
        <f t="shared" si="1"/>
        <v>National Grid</v>
      </c>
      <c r="B115" s="20" t="s">
        <v>198</v>
      </c>
      <c r="C115" s="21" t="s">
        <v>14</v>
      </c>
      <c r="D115" s="21" t="s">
        <v>34</v>
      </c>
      <c r="E115" s="20" t="s">
        <v>199</v>
      </c>
      <c r="F115" s="22">
        <v>14</v>
      </c>
      <c r="G115" s="22">
        <v>3016.83</v>
      </c>
      <c r="H115" s="23">
        <v>38254.998097409174</v>
      </c>
      <c r="I115" s="24">
        <v>10.917522288073396</v>
      </c>
    </row>
    <row r="116" spans="1:9" ht="30" customHeight="1" thickBot="1" x14ac:dyDescent="0.3">
      <c r="A116" s="14" t="str">
        <f t="shared" si="1"/>
        <v>National Grid</v>
      </c>
      <c r="B116" s="20" t="s">
        <v>200</v>
      </c>
      <c r="C116" s="21" t="s">
        <v>14</v>
      </c>
      <c r="D116" s="21" t="s">
        <v>34</v>
      </c>
      <c r="E116" s="20" t="s">
        <v>201</v>
      </c>
      <c r="F116" s="22">
        <v>4</v>
      </c>
      <c r="G116" s="22">
        <v>965</v>
      </c>
      <c r="H116" s="23">
        <v>13339.725999999999</v>
      </c>
      <c r="I116" s="24">
        <v>3.4308323832259715</v>
      </c>
    </row>
    <row r="117" spans="1:9" ht="30" customHeight="1" thickBot="1" x14ac:dyDescent="0.3">
      <c r="A117" s="14" t="str">
        <f t="shared" si="1"/>
        <v>National Grid</v>
      </c>
      <c r="B117" s="20" t="s">
        <v>202</v>
      </c>
      <c r="C117" s="21" t="s">
        <v>14</v>
      </c>
      <c r="D117" s="21" t="s">
        <v>34</v>
      </c>
      <c r="E117" s="20" t="s">
        <v>199</v>
      </c>
      <c r="F117" s="22">
        <v>13</v>
      </c>
      <c r="G117" s="22">
        <v>28555.83</v>
      </c>
      <c r="H117" s="23">
        <v>280552.75221497793</v>
      </c>
      <c r="I117" s="24">
        <v>79.543115593346286</v>
      </c>
    </row>
    <row r="118" spans="1:9" ht="30" customHeight="1" thickBot="1" x14ac:dyDescent="0.3">
      <c r="A118" s="14" t="str">
        <f t="shared" si="1"/>
        <v>National Grid</v>
      </c>
      <c r="B118" s="20" t="s">
        <v>203</v>
      </c>
      <c r="C118" s="21" t="s">
        <v>14</v>
      </c>
      <c r="D118" s="21" t="s">
        <v>27</v>
      </c>
      <c r="E118" s="20" t="s">
        <v>38</v>
      </c>
      <c r="F118" s="22">
        <v>1</v>
      </c>
      <c r="G118" s="22">
        <v>883.83</v>
      </c>
      <c r="H118" s="23">
        <v>4931.6746383378286</v>
      </c>
      <c r="I118" s="24">
        <v>1.4074413922196998</v>
      </c>
    </row>
    <row r="119" spans="1:9" ht="30" customHeight="1" thickBot="1" x14ac:dyDescent="0.3">
      <c r="A119" s="14" t="str">
        <f t="shared" si="1"/>
        <v>National Grid</v>
      </c>
      <c r="B119" s="20" t="s">
        <v>204</v>
      </c>
      <c r="C119" s="21" t="s">
        <v>18</v>
      </c>
      <c r="D119" s="21" t="s">
        <v>42</v>
      </c>
      <c r="E119" s="20" t="s">
        <v>205</v>
      </c>
      <c r="F119" s="22">
        <v>6</v>
      </c>
      <c r="G119" s="22">
        <v>14373.67</v>
      </c>
      <c r="H119" s="23">
        <v>164661.21379044937</v>
      </c>
      <c r="I119" s="24">
        <v>50.091255765053432</v>
      </c>
    </row>
    <row r="120" spans="1:9" ht="30" customHeight="1" thickBot="1" x14ac:dyDescent="0.3">
      <c r="A120" s="14" t="str">
        <f t="shared" si="1"/>
        <v>National Grid</v>
      </c>
      <c r="B120" s="20" t="s">
        <v>206</v>
      </c>
      <c r="C120" s="21" t="s">
        <v>14</v>
      </c>
      <c r="D120" s="21" t="s">
        <v>27</v>
      </c>
      <c r="E120" s="20" t="s">
        <v>207</v>
      </c>
      <c r="F120" s="22">
        <v>2</v>
      </c>
      <c r="G120" s="22">
        <v>6081.67</v>
      </c>
      <c r="H120" s="23">
        <v>53328.020861955461</v>
      </c>
      <c r="I120" s="24">
        <v>15.219184035946192</v>
      </c>
    </row>
    <row r="121" spans="1:9" ht="30" customHeight="1" thickBot="1" x14ac:dyDescent="0.3">
      <c r="A121" s="14" t="str">
        <f t="shared" si="1"/>
        <v>National Grid</v>
      </c>
      <c r="B121" s="20" t="s">
        <v>208</v>
      </c>
      <c r="C121" s="21" t="s">
        <v>14</v>
      </c>
      <c r="D121" s="21" t="s">
        <v>22</v>
      </c>
      <c r="E121" s="20" t="s">
        <v>84</v>
      </c>
      <c r="F121" s="22">
        <v>9</v>
      </c>
      <c r="G121" s="22">
        <v>10191</v>
      </c>
      <c r="H121" s="23">
        <v>308202.299</v>
      </c>
      <c r="I121" s="24">
        <v>55.698367955739883</v>
      </c>
    </row>
    <row r="122" spans="1:9" ht="30" customHeight="1" thickBot="1" x14ac:dyDescent="0.3">
      <c r="A122" s="14" t="str">
        <f t="shared" si="1"/>
        <v>National Grid</v>
      </c>
      <c r="B122" s="20" t="s">
        <v>209</v>
      </c>
      <c r="C122" s="21" t="s">
        <v>14</v>
      </c>
      <c r="D122" s="21" t="s">
        <v>34</v>
      </c>
      <c r="E122" s="20" t="s">
        <v>90</v>
      </c>
      <c r="F122" s="22">
        <v>7</v>
      </c>
      <c r="G122" s="22">
        <v>2826.92</v>
      </c>
      <c r="H122" s="23">
        <v>39049.269092823874</v>
      </c>
      <c r="I122" s="24">
        <v>11.144197800463434</v>
      </c>
    </row>
    <row r="123" spans="1:9" ht="30" customHeight="1" thickBot="1" x14ac:dyDescent="0.3">
      <c r="A123" s="14" t="str">
        <f t="shared" si="1"/>
        <v>National Grid</v>
      </c>
      <c r="B123" s="20" t="s">
        <v>210</v>
      </c>
      <c r="C123" s="21" t="s">
        <v>14</v>
      </c>
      <c r="D123" s="21" t="s">
        <v>34</v>
      </c>
      <c r="E123" s="20" t="s">
        <v>211</v>
      </c>
      <c r="F123" s="22">
        <v>1</v>
      </c>
      <c r="G123" s="22">
        <v>1.75</v>
      </c>
      <c r="H123" s="23">
        <v>22740.959999999999</v>
      </c>
      <c r="I123" s="24">
        <v>6.49</v>
      </c>
    </row>
    <row r="124" spans="1:9" ht="30" customHeight="1" thickBot="1" x14ac:dyDescent="0.3">
      <c r="A124" s="14" t="str">
        <f t="shared" si="1"/>
        <v>National Grid</v>
      </c>
      <c r="B124" s="20" t="s">
        <v>212</v>
      </c>
      <c r="C124" s="21" t="s">
        <v>14</v>
      </c>
      <c r="D124" s="21" t="s">
        <v>34</v>
      </c>
      <c r="E124" s="20" t="s">
        <v>211</v>
      </c>
      <c r="F124" s="22">
        <v>1</v>
      </c>
      <c r="G124" s="22">
        <v>1.5</v>
      </c>
      <c r="H124" s="23">
        <v>12193.920000000002</v>
      </c>
      <c r="I124" s="24">
        <v>3.48</v>
      </c>
    </row>
    <row r="125" spans="1:9" ht="30" customHeight="1" thickBot="1" x14ac:dyDescent="0.3">
      <c r="A125" s="14" t="str">
        <f t="shared" si="1"/>
        <v>National Grid</v>
      </c>
      <c r="B125" s="20" t="s">
        <v>213</v>
      </c>
      <c r="C125" s="21" t="s">
        <v>14</v>
      </c>
      <c r="D125" s="21" t="s">
        <v>34</v>
      </c>
      <c r="E125" s="20" t="s">
        <v>211</v>
      </c>
      <c r="F125" s="22">
        <v>5</v>
      </c>
      <c r="G125" s="22">
        <v>9692.58</v>
      </c>
      <c r="H125" s="23">
        <v>120146.74563307525</v>
      </c>
      <c r="I125" s="24">
        <v>37.048805796909733</v>
      </c>
    </row>
    <row r="126" spans="1:9" ht="30" customHeight="1" thickBot="1" x14ac:dyDescent="0.3">
      <c r="A126" s="14" t="str">
        <f t="shared" si="1"/>
        <v>National Grid</v>
      </c>
      <c r="B126" s="20" t="s">
        <v>214</v>
      </c>
      <c r="C126" s="21" t="s">
        <v>14</v>
      </c>
      <c r="D126" s="21" t="s">
        <v>34</v>
      </c>
      <c r="E126" s="20" t="s">
        <v>211</v>
      </c>
      <c r="F126" s="22">
        <v>8</v>
      </c>
      <c r="G126" s="22">
        <v>2177.83</v>
      </c>
      <c r="H126" s="23">
        <v>45758.034567964321</v>
      </c>
      <c r="I126" s="24">
        <v>17.714118971609345</v>
      </c>
    </row>
    <row r="127" spans="1:9" ht="30" customHeight="1" thickBot="1" x14ac:dyDescent="0.3">
      <c r="A127" s="14" t="str">
        <f t="shared" si="1"/>
        <v>National Grid</v>
      </c>
      <c r="B127" s="20" t="s">
        <v>215</v>
      </c>
      <c r="C127" s="21" t="s">
        <v>18</v>
      </c>
      <c r="D127" s="21" t="s">
        <v>42</v>
      </c>
      <c r="E127" s="20" t="s">
        <v>216</v>
      </c>
      <c r="F127" s="22">
        <v>1</v>
      </c>
      <c r="G127" s="22">
        <v>2244</v>
      </c>
      <c r="H127" s="23">
        <v>29481.289449974411</v>
      </c>
      <c r="I127" s="24">
        <v>8.4136100028465783</v>
      </c>
    </row>
    <row r="128" spans="1:9" ht="30" customHeight="1" thickBot="1" x14ac:dyDescent="0.3">
      <c r="A128" s="14" t="str">
        <f t="shared" si="1"/>
        <v>National Grid</v>
      </c>
      <c r="B128" s="20" t="s">
        <v>217</v>
      </c>
      <c r="C128" s="21" t="s">
        <v>14</v>
      </c>
      <c r="D128" s="21" t="s">
        <v>34</v>
      </c>
      <c r="E128" s="20" t="s">
        <v>218</v>
      </c>
      <c r="F128" s="22">
        <v>1</v>
      </c>
      <c r="G128" s="22">
        <v>3844.5</v>
      </c>
      <c r="H128" s="23">
        <v>28197.34579296274</v>
      </c>
      <c r="I128" s="24">
        <v>8.0471877263021518</v>
      </c>
    </row>
    <row r="129" spans="1:9" ht="30" customHeight="1" thickBot="1" x14ac:dyDescent="0.3">
      <c r="A129" s="14" t="str">
        <f t="shared" si="1"/>
        <v>National Grid</v>
      </c>
      <c r="B129" s="20" t="s">
        <v>219</v>
      </c>
      <c r="C129" s="21" t="s">
        <v>14</v>
      </c>
      <c r="D129" s="21" t="s">
        <v>22</v>
      </c>
      <c r="E129" s="20" t="s">
        <v>125</v>
      </c>
      <c r="F129" s="22">
        <v>7</v>
      </c>
      <c r="G129" s="22">
        <v>3147.17</v>
      </c>
      <c r="H129" s="23">
        <v>100061.52500000002</v>
      </c>
      <c r="I129" s="24">
        <v>27.728488412533611</v>
      </c>
    </row>
    <row r="130" spans="1:9" ht="30" customHeight="1" thickBot="1" x14ac:dyDescent="0.3">
      <c r="A130" s="14" t="str">
        <f t="shared" si="1"/>
        <v>National Grid</v>
      </c>
      <c r="B130" s="20" t="s">
        <v>220</v>
      </c>
      <c r="C130" s="21" t="s">
        <v>18</v>
      </c>
      <c r="D130" s="21" t="s">
        <v>19</v>
      </c>
      <c r="E130" s="20" t="s">
        <v>133</v>
      </c>
      <c r="F130" s="22">
        <v>6</v>
      </c>
      <c r="G130" s="22">
        <v>12092.75</v>
      </c>
      <c r="H130" s="23">
        <v>132781.20193725592</v>
      </c>
      <c r="I130" s="24">
        <v>36.984986652854047</v>
      </c>
    </row>
    <row r="131" spans="1:9" ht="30" customHeight="1" thickBot="1" x14ac:dyDescent="0.3">
      <c r="A131" s="14" t="str">
        <f t="shared" si="1"/>
        <v>National Grid</v>
      </c>
      <c r="B131" s="20" t="s">
        <v>221</v>
      </c>
      <c r="C131" s="21" t="s">
        <v>18</v>
      </c>
      <c r="D131" s="21" t="s">
        <v>19</v>
      </c>
      <c r="E131" s="20" t="s">
        <v>222</v>
      </c>
      <c r="F131" s="22">
        <v>6</v>
      </c>
      <c r="G131" s="22">
        <v>10978.67</v>
      </c>
      <c r="H131" s="23">
        <v>166418.52879857714</v>
      </c>
      <c r="I131" s="24">
        <v>47.493872374023155</v>
      </c>
    </row>
    <row r="132" spans="1:9" ht="30" customHeight="1" thickBot="1" x14ac:dyDescent="0.3">
      <c r="A132" s="14" t="str">
        <f t="shared" si="1"/>
        <v>National Grid</v>
      </c>
      <c r="B132" s="20" t="s">
        <v>223</v>
      </c>
      <c r="C132" s="21" t="s">
        <v>14</v>
      </c>
      <c r="D132" s="21" t="s">
        <v>27</v>
      </c>
      <c r="E132" s="20" t="s">
        <v>38</v>
      </c>
      <c r="F132" s="22">
        <v>4</v>
      </c>
      <c r="G132" s="22">
        <v>1682.5</v>
      </c>
      <c r="H132" s="23">
        <v>15804.923158359099</v>
      </c>
      <c r="I132" s="24">
        <v>4.5105374310385544</v>
      </c>
    </row>
    <row r="133" spans="1:9" ht="30" customHeight="1" thickBot="1" x14ac:dyDescent="0.3">
      <c r="A133" s="14" t="str">
        <f t="shared" si="1"/>
        <v>National Grid</v>
      </c>
      <c r="B133" s="20" t="s">
        <v>224</v>
      </c>
      <c r="C133" s="21" t="s">
        <v>14</v>
      </c>
      <c r="D133" s="21" t="s">
        <v>27</v>
      </c>
      <c r="E133" s="20" t="s">
        <v>225</v>
      </c>
      <c r="F133" s="22">
        <v>6</v>
      </c>
      <c r="G133" s="22">
        <v>18546.25</v>
      </c>
      <c r="H133" s="23">
        <v>217061.57715298381</v>
      </c>
      <c r="I133" s="24">
        <v>61.946797132700858</v>
      </c>
    </row>
    <row r="134" spans="1:9" ht="30" customHeight="1" thickBot="1" x14ac:dyDescent="0.3">
      <c r="A134" s="14" t="str">
        <f t="shared" si="1"/>
        <v>National Grid</v>
      </c>
      <c r="B134" s="20" t="s">
        <v>226</v>
      </c>
      <c r="C134" s="21" t="s">
        <v>14</v>
      </c>
      <c r="D134" s="21" t="s">
        <v>42</v>
      </c>
      <c r="E134" s="20" t="s">
        <v>88</v>
      </c>
      <c r="F134" s="22">
        <v>6</v>
      </c>
      <c r="G134" s="22">
        <v>8053.83</v>
      </c>
      <c r="H134" s="23">
        <v>118634.48300000001</v>
      </c>
      <c r="I134" s="24">
        <v>45.354322618782291</v>
      </c>
    </row>
    <row r="135" spans="1:9" ht="30" customHeight="1" thickBot="1" x14ac:dyDescent="0.3">
      <c r="A135" s="14" t="str">
        <f t="shared" si="1"/>
        <v>National Grid</v>
      </c>
      <c r="B135" s="20" t="s">
        <v>227</v>
      </c>
      <c r="C135" s="21" t="s">
        <v>18</v>
      </c>
      <c r="D135" s="21" t="s">
        <v>42</v>
      </c>
      <c r="E135" s="20" t="s">
        <v>228</v>
      </c>
      <c r="F135" s="22">
        <v>1</v>
      </c>
      <c r="G135" s="22">
        <v>0</v>
      </c>
      <c r="H135" s="23">
        <v>2082.9171894003657</v>
      </c>
      <c r="I135" s="24">
        <v>0.5944398371576386</v>
      </c>
    </row>
    <row r="136" spans="1:9" ht="30" customHeight="1" thickBot="1" x14ac:dyDescent="0.3">
      <c r="A136" s="14" t="str">
        <f t="shared" ref="A136:A199" si="2">$E$1</f>
        <v>National Grid</v>
      </c>
      <c r="B136" s="20" t="s">
        <v>229</v>
      </c>
      <c r="C136" s="21" t="s">
        <v>14</v>
      </c>
      <c r="D136" s="21" t="s">
        <v>34</v>
      </c>
      <c r="E136" s="20" t="s">
        <v>230</v>
      </c>
      <c r="F136" s="22">
        <v>2</v>
      </c>
      <c r="G136" s="22">
        <v>1445.33</v>
      </c>
      <c r="H136" s="23">
        <v>12051.632620465101</v>
      </c>
      <c r="I136" s="24">
        <v>3.4393928711372999</v>
      </c>
    </row>
    <row r="137" spans="1:9" ht="30" customHeight="1" thickBot="1" x14ac:dyDescent="0.3">
      <c r="A137" s="14" t="str">
        <f t="shared" si="2"/>
        <v>National Grid</v>
      </c>
      <c r="B137" s="20" t="s">
        <v>231</v>
      </c>
      <c r="C137" s="21" t="s">
        <v>14</v>
      </c>
      <c r="D137" s="21" t="s">
        <v>27</v>
      </c>
      <c r="E137" s="20" t="s">
        <v>38</v>
      </c>
      <c r="F137" s="22">
        <v>4</v>
      </c>
      <c r="G137" s="22">
        <v>285.42</v>
      </c>
      <c r="H137" s="23">
        <v>78142.167775074136</v>
      </c>
      <c r="I137" s="24">
        <v>22.300846967772298</v>
      </c>
    </row>
    <row r="138" spans="1:9" ht="30" customHeight="1" thickBot="1" x14ac:dyDescent="0.3">
      <c r="A138" s="14" t="str">
        <f t="shared" si="2"/>
        <v>National Grid</v>
      </c>
      <c r="B138" s="20" t="s">
        <v>232</v>
      </c>
      <c r="C138" s="21" t="s">
        <v>14</v>
      </c>
      <c r="D138" s="21" t="s">
        <v>22</v>
      </c>
      <c r="E138" s="20" t="s">
        <v>71</v>
      </c>
      <c r="F138" s="22">
        <v>4</v>
      </c>
      <c r="G138" s="22">
        <v>4183.33</v>
      </c>
      <c r="H138" s="23">
        <v>87673.236999999994</v>
      </c>
      <c r="I138" s="24">
        <v>27.961535417068923</v>
      </c>
    </row>
    <row r="139" spans="1:9" ht="30" customHeight="1" thickBot="1" x14ac:dyDescent="0.3">
      <c r="A139" s="14" t="str">
        <f t="shared" si="2"/>
        <v>National Grid</v>
      </c>
      <c r="B139" s="20" t="s">
        <v>233</v>
      </c>
      <c r="C139" s="21" t="s">
        <v>14</v>
      </c>
      <c r="D139" s="21" t="s">
        <v>22</v>
      </c>
      <c r="E139" s="20" t="s">
        <v>234</v>
      </c>
      <c r="F139" s="22">
        <v>8</v>
      </c>
      <c r="G139" s="22">
        <v>7369.25</v>
      </c>
      <c r="H139" s="23">
        <v>77653.043000000005</v>
      </c>
      <c r="I139" s="24">
        <v>26.178908725919037</v>
      </c>
    </row>
    <row r="140" spans="1:9" ht="30" customHeight="1" thickBot="1" x14ac:dyDescent="0.3">
      <c r="A140" s="14" t="str">
        <f t="shared" si="2"/>
        <v>National Grid</v>
      </c>
      <c r="B140" s="20" t="s">
        <v>235</v>
      </c>
      <c r="C140" s="21" t="s">
        <v>14</v>
      </c>
      <c r="D140" s="21" t="s">
        <v>34</v>
      </c>
      <c r="E140" s="20" t="s">
        <v>139</v>
      </c>
      <c r="F140" s="22">
        <v>1</v>
      </c>
      <c r="G140" s="22">
        <v>491.92</v>
      </c>
      <c r="H140" s="23">
        <v>30988.855387757198</v>
      </c>
      <c r="I140" s="24">
        <v>8.8438514234466883</v>
      </c>
    </row>
    <row r="141" spans="1:9" ht="30" customHeight="1" thickBot="1" x14ac:dyDescent="0.3">
      <c r="A141" s="14" t="str">
        <f t="shared" si="2"/>
        <v>National Grid</v>
      </c>
      <c r="B141" s="20" t="s">
        <v>236</v>
      </c>
      <c r="C141" s="21" t="s">
        <v>18</v>
      </c>
      <c r="D141" s="21" t="s">
        <v>19</v>
      </c>
      <c r="E141" s="20" t="s">
        <v>76</v>
      </c>
      <c r="F141" s="22">
        <v>4</v>
      </c>
      <c r="G141" s="22">
        <v>7462.92</v>
      </c>
      <c r="H141" s="23">
        <v>106367.15227689632</v>
      </c>
      <c r="I141" s="24">
        <v>30.355922453452145</v>
      </c>
    </row>
    <row r="142" spans="1:9" ht="30" customHeight="1" thickBot="1" x14ac:dyDescent="0.3">
      <c r="A142" s="14" t="str">
        <f t="shared" si="2"/>
        <v>National Grid</v>
      </c>
      <c r="B142" s="20" t="s">
        <v>237</v>
      </c>
      <c r="C142" s="21" t="s">
        <v>14</v>
      </c>
      <c r="D142" s="21" t="s">
        <v>22</v>
      </c>
      <c r="E142" s="20" t="s">
        <v>99</v>
      </c>
      <c r="F142" s="22">
        <v>4</v>
      </c>
      <c r="G142" s="22">
        <v>833.83</v>
      </c>
      <c r="H142" s="23">
        <v>8786.1234171069973</v>
      </c>
      <c r="I142" s="24">
        <v>2.5074553131013122</v>
      </c>
    </row>
    <row r="143" spans="1:9" ht="30" customHeight="1" thickBot="1" x14ac:dyDescent="0.3">
      <c r="A143" s="14" t="str">
        <f t="shared" si="2"/>
        <v>National Grid</v>
      </c>
      <c r="B143" s="20" t="s">
        <v>238</v>
      </c>
      <c r="C143" s="21" t="s">
        <v>18</v>
      </c>
      <c r="D143" s="21" t="s">
        <v>22</v>
      </c>
      <c r="E143" s="20" t="s">
        <v>99</v>
      </c>
      <c r="F143" s="22">
        <v>3</v>
      </c>
      <c r="G143" s="22">
        <v>5222.83</v>
      </c>
      <c r="H143" s="23">
        <v>136043.44200000001</v>
      </c>
      <c r="I143" s="24">
        <v>34.294882523865816</v>
      </c>
    </row>
    <row r="144" spans="1:9" ht="30" customHeight="1" thickBot="1" x14ac:dyDescent="0.3">
      <c r="A144" s="14" t="str">
        <f t="shared" si="2"/>
        <v>National Grid</v>
      </c>
      <c r="B144" s="20" t="s">
        <v>239</v>
      </c>
      <c r="C144" s="21" t="s">
        <v>14</v>
      </c>
      <c r="D144" s="21" t="s">
        <v>34</v>
      </c>
      <c r="E144" s="20" t="s">
        <v>35</v>
      </c>
      <c r="F144" s="22">
        <v>5</v>
      </c>
      <c r="G144" s="22">
        <v>2801.08</v>
      </c>
      <c r="H144" s="23">
        <v>54831.54072905174</v>
      </c>
      <c r="I144" s="24">
        <v>15.648270756007916</v>
      </c>
    </row>
    <row r="145" spans="1:9" ht="30" customHeight="1" thickBot="1" x14ac:dyDescent="0.3">
      <c r="A145" s="14" t="str">
        <f t="shared" si="2"/>
        <v>National Grid</v>
      </c>
      <c r="B145" s="20" t="s">
        <v>240</v>
      </c>
      <c r="C145" s="21" t="s">
        <v>14</v>
      </c>
      <c r="D145" s="21" t="s">
        <v>22</v>
      </c>
      <c r="E145" s="20" t="s">
        <v>84</v>
      </c>
      <c r="F145" s="22">
        <v>4</v>
      </c>
      <c r="G145" s="22">
        <v>8878</v>
      </c>
      <c r="H145" s="23">
        <v>106059.003</v>
      </c>
      <c r="I145" s="24">
        <v>28.997994620318131</v>
      </c>
    </row>
    <row r="146" spans="1:9" ht="30" customHeight="1" thickBot="1" x14ac:dyDescent="0.3">
      <c r="A146" s="14" t="str">
        <f t="shared" si="2"/>
        <v>National Grid</v>
      </c>
      <c r="B146" s="20" t="s">
        <v>241</v>
      </c>
      <c r="C146" s="21" t="s">
        <v>14</v>
      </c>
      <c r="D146" s="21" t="s">
        <v>22</v>
      </c>
      <c r="E146" s="20" t="s">
        <v>117</v>
      </c>
      <c r="F146" s="22">
        <v>3</v>
      </c>
      <c r="G146" s="22">
        <v>6153.33</v>
      </c>
      <c r="H146" s="23">
        <v>71241.754000000001</v>
      </c>
      <c r="I146" s="24">
        <v>21.597980750060856</v>
      </c>
    </row>
    <row r="147" spans="1:9" ht="30" customHeight="1" thickBot="1" x14ac:dyDescent="0.3">
      <c r="A147" s="14" t="str">
        <f t="shared" si="2"/>
        <v>National Grid</v>
      </c>
      <c r="B147" s="20" t="s">
        <v>242</v>
      </c>
      <c r="C147" s="21" t="s">
        <v>18</v>
      </c>
      <c r="D147" s="21" t="s">
        <v>42</v>
      </c>
      <c r="E147" s="20" t="s">
        <v>153</v>
      </c>
      <c r="F147" s="22">
        <v>1</v>
      </c>
      <c r="G147" s="22">
        <v>168.08</v>
      </c>
      <c r="H147" s="23">
        <v>16190.121999999999</v>
      </c>
      <c r="I147" s="24">
        <v>6.9794719341795481</v>
      </c>
    </row>
    <row r="148" spans="1:9" ht="30" customHeight="1" thickBot="1" x14ac:dyDescent="0.3">
      <c r="A148" s="14" t="str">
        <f t="shared" si="2"/>
        <v>National Grid</v>
      </c>
      <c r="B148" s="20" t="s">
        <v>243</v>
      </c>
      <c r="C148" s="21" t="s">
        <v>14</v>
      </c>
      <c r="D148" s="21" t="s">
        <v>22</v>
      </c>
      <c r="E148" s="20" t="s">
        <v>113</v>
      </c>
      <c r="F148" s="22">
        <v>4</v>
      </c>
      <c r="G148" s="22">
        <v>9055</v>
      </c>
      <c r="H148" s="23">
        <v>102560.77100000001</v>
      </c>
      <c r="I148" s="24">
        <v>30.110664059100387</v>
      </c>
    </row>
    <row r="149" spans="1:9" ht="30" customHeight="1" thickBot="1" x14ac:dyDescent="0.3">
      <c r="A149" s="14" t="str">
        <f t="shared" si="2"/>
        <v>National Grid</v>
      </c>
      <c r="B149" s="20" t="s">
        <v>244</v>
      </c>
      <c r="C149" s="21" t="s">
        <v>14</v>
      </c>
      <c r="D149" s="21" t="s">
        <v>22</v>
      </c>
      <c r="E149" s="20" t="s">
        <v>184</v>
      </c>
      <c r="F149" s="22">
        <v>7</v>
      </c>
      <c r="G149" s="22">
        <v>3928.42</v>
      </c>
      <c r="H149" s="23">
        <v>42870.222880022076</v>
      </c>
      <c r="I149" s="24">
        <v>12.234652648408126</v>
      </c>
    </row>
    <row r="150" spans="1:9" ht="30" customHeight="1" thickBot="1" x14ac:dyDescent="0.3">
      <c r="A150" s="14" t="str">
        <f t="shared" si="2"/>
        <v>National Grid</v>
      </c>
      <c r="B150" s="20" t="s">
        <v>245</v>
      </c>
      <c r="C150" s="21" t="s">
        <v>18</v>
      </c>
      <c r="D150" s="21" t="s">
        <v>42</v>
      </c>
      <c r="E150" s="20" t="s">
        <v>205</v>
      </c>
      <c r="F150" s="22">
        <v>3</v>
      </c>
      <c r="G150" s="22">
        <v>2511.83</v>
      </c>
      <c r="H150" s="23">
        <v>63334.571633022802</v>
      </c>
      <c r="I150" s="24">
        <v>23.846529108446745</v>
      </c>
    </row>
    <row r="151" spans="1:9" ht="30" customHeight="1" thickBot="1" x14ac:dyDescent="0.3">
      <c r="A151" s="14" t="str">
        <f t="shared" si="2"/>
        <v>National Grid</v>
      </c>
      <c r="B151" s="20" t="s">
        <v>246</v>
      </c>
      <c r="C151" s="21" t="s">
        <v>14</v>
      </c>
      <c r="D151" s="21" t="s">
        <v>27</v>
      </c>
      <c r="E151" s="20" t="s">
        <v>247</v>
      </c>
      <c r="F151" s="22">
        <v>4</v>
      </c>
      <c r="G151" s="22">
        <v>10079.75</v>
      </c>
      <c r="H151" s="23">
        <v>132065.52799999999</v>
      </c>
      <c r="I151" s="24">
        <v>32.015919947426099</v>
      </c>
    </row>
    <row r="152" spans="1:9" ht="30" customHeight="1" thickBot="1" x14ac:dyDescent="0.3">
      <c r="A152" s="14" t="str">
        <f t="shared" si="2"/>
        <v>National Grid</v>
      </c>
      <c r="B152" s="20" t="s">
        <v>248</v>
      </c>
      <c r="C152" s="21" t="s">
        <v>18</v>
      </c>
      <c r="D152" s="21" t="s">
        <v>19</v>
      </c>
      <c r="E152" s="20" t="s">
        <v>30</v>
      </c>
      <c r="F152" s="22">
        <v>8</v>
      </c>
      <c r="G152" s="22">
        <v>9024.42</v>
      </c>
      <c r="H152" s="23">
        <v>164574.08349057223</v>
      </c>
      <c r="I152" s="24">
        <v>44.801039127089361</v>
      </c>
    </row>
    <row r="153" spans="1:9" ht="30" customHeight="1" thickBot="1" x14ac:dyDescent="0.3">
      <c r="A153" s="14" t="str">
        <f t="shared" si="2"/>
        <v>National Grid</v>
      </c>
      <c r="B153" s="20" t="s">
        <v>249</v>
      </c>
      <c r="C153" s="21" t="s">
        <v>14</v>
      </c>
      <c r="D153" s="21" t="s">
        <v>19</v>
      </c>
      <c r="E153" s="20" t="s">
        <v>250</v>
      </c>
      <c r="F153" s="22">
        <v>1</v>
      </c>
      <c r="G153" s="22">
        <v>703.92</v>
      </c>
      <c r="H153" s="23">
        <v>6539.0976006629671</v>
      </c>
      <c r="I153" s="24">
        <v>1.8661808221070111</v>
      </c>
    </row>
    <row r="154" spans="1:9" ht="30" customHeight="1" thickBot="1" x14ac:dyDescent="0.3">
      <c r="A154" s="14" t="str">
        <f t="shared" si="2"/>
        <v>National Grid</v>
      </c>
      <c r="B154" s="20" t="s">
        <v>251</v>
      </c>
      <c r="C154" s="21" t="s">
        <v>18</v>
      </c>
      <c r="D154" s="21" t="s">
        <v>19</v>
      </c>
      <c r="E154" s="20" t="s">
        <v>133</v>
      </c>
      <c r="F154" s="22">
        <v>2</v>
      </c>
      <c r="G154" s="22">
        <v>5265.67</v>
      </c>
      <c r="H154" s="23">
        <v>43534.477086247003</v>
      </c>
      <c r="I154" s="24">
        <v>15.703811851903982</v>
      </c>
    </row>
    <row r="155" spans="1:9" ht="30" customHeight="1" thickBot="1" x14ac:dyDescent="0.3">
      <c r="A155" s="14" t="str">
        <f t="shared" si="2"/>
        <v>National Grid</v>
      </c>
      <c r="B155" s="20" t="s">
        <v>252</v>
      </c>
      <c r="C155" s="21" t="s">
        <v>18</v>
      </c>
      <c r="D155" s="21" t="s">
        <v>42</v>
      </c>
      <c r="E155" s="20" t="s">
        <v>253</v>
      </c>
      <c r="F155" s="22">
        <v>8</v>
      </c>
      <c r="G155" s="22">
        <v>2598.08</v>
      </c>
      <c r="H155" s="23">
        <v>154394.88927325211</v>
      </c>
      <c r="I155" s="24">
        <v>38.634086083146826</v>
      </c>
    </row>
    <row r="156" spans="1:9" ht="30" customHeight="1" thickBot="1" x14ac:dyDescent="0.3">
      <c r="A156" s="14" t="str">
        <f t="shared" si="2"/>
        <v>National Grid</v>
      </c>
      <c r="B156" s="20" t="s">
        <v>254</v>
      </c>
      <c r="C156" s="21" t="s">
        <v>18</v>
      </c>
      <c r="D156" s="21" t="s">
        <v>42</v>
      </c>
      <c r="E156" s="20" t="s">
        <v>228</v>
      </c>
      <c r="F156" s="22">
        <v>4</v>
      </c>
      <c r="G156" s="22">
        <v>4526.42</v>
      </c>
      <c r="H156" s="23">
        <v>72284.222000000009</v>
      </c>
      <c r="I156" s="24">
        <v>20.979153637532661</v>
      </c>
    </row>
    <row r="157" spans="1:9" ht="30" customHeight="1" thickBot="1" x14ac:dyDescent="0.3">
      <c r="A157" s="14" t="str">
        <f t="shared" si="2"/>
        <v>National Grid</v>
      </c>
      <c r="B157" s="20" t="s">
        <v>255</v>
      </c>
      <c r="C157" s="21" t="s">
        <v>14</v>
      </c>
      <c r="D157" s="21" t="s">
        <v>19</v>
      </c>
      <c r="E157" s="20" t="s">
        <v>256</v>
      </c>
      <c r="F157" s="22">
        <v>5</v>
      </c>
      <c r="G157" s="22">
        <v>5595.08</v>
      </c>
      <c r="H157" s="23">
        <v>103352.02040133075</v>
      </c>
      <c r="I157" s="24">
        <v>29.495439612251921</v>
      </c>
    </row>
    <row r="158" spans="1:9" ht="30" customHeight="1" thickBot="1" x14ac:dyDescent="0.3">
      <c r="A158" s="14" t="str">
        <f t="shared" si="2"/>
        <v>National Grid</v>
      </c>
      <c r="B158" s="20" t="s">
        <v>257</v>
      </c>
      <c r="C158" s="21" t="s">
        <v>14</v>
      </c>
      <c r="D158" s="21" t="s">
        <v>42</v>
      </c>
      <c r="E158" s="20" t="s">
        <v>258</v>
      </c>
      <c r="F158" s="22">
        <v>2</v>
      </c>
      <c r="G158" s="22">
        <v>1375.75</v>
      </c>
      <c r="H158" s="23">
        <v>13759.877190584237</v>
      </c>
      <c r="I158" s="24">
        <v>3.9269055909201587</v>
      </c>
    </row>
    <row r="159" spans="1:9" ht="30" customHeight="1" thickBot="1" x14ac:dyDescent="0.3">
      <c r="A159" s="14" t="str">
        <f t="shared" si="2"/>
        <v>National Grid</v>
      </c>
      <c r="B159" s="20" t="s">
        <v>259</v>
      </c>
      <c r="C159" s="21" t="s">
        <v>14</v>
      </c>
      <c r="D159" s="21" t="s">
        <v>15</v>
      </c>
      <c r="E159" s="20" t="s">
        <v>260</v>
      </c>
      <c r="F159" s="22">
        <v>4</v>
      </c>
      <c r="G159" s="22">
        <v>5446.58</v>
      </c>
      <c r="H159" s="23">
        <v>60725.047290979819</v>
      </c>
      <c r="I159" s="24">
        <v>17.330207560211136</v>
      </c>
    </row>
    <row r="160" spans="1:9" ht="30" customHeight="1" thickBot="1" x14ac:dyDescent="0.3">
      <c r="A160" s="14" t="str">
        <f t="shared" si="2"/>
        <v>National Grid</v>
      </c>
      <c r="B160" s="20" t="s">
        <v>261</v>
      </c>
      <c r="C160" s="21" t="s">
        <v>14</v>
      </c>
      <c r="D160" s="21" t="s">
        <v>19</v>
      </c>
      <c r="E160" s="20" t="s">
        <v>262</v>
      </c>
      <c r="F160" s="22">
        <v>5</v>
      </c>
      <c r="G160" s="22">
        <v>5793.83</v>
      </c>
      <c r="H160" s="23">
        <v>106450.90594010649</v>
      </c>
      <c r="I160" s="24">
        <v>30.379824754596594</v>
      </c>
    </row>
    <row r="161" spans="1:9" ht="30" customHeight="1" thickBot="1" x14ac:dyDescent="0.3">
      <c r="A161" s="14" t="str">
        <f t="shared" si="2"/>
        <v>National Grid</v>
      </c>
      <c r="B161" s="20" t="s">
        <v>263</v>
      </c>
      <c r="C161" s="21" t="s">
        <v>18</v>
      </c>
      <c r="D161" s="21" t="s">
        <v>22</v>
      </c>
      <c r="E161" s="20" t="s">
        <v>60</v>
      </c>
      <c r="F161" s="22">
        <v>16</v>
      </c>
      <c r="G161" s="22">
        <v>11623.17</v>
      </c>
      <c r="H161" s="23">
        <v>207280.14912751241</v>
      </c>
      <c r="I161" s="24">
        <v>52.857191403795355</v>
      </c>
    </row>
    <row r="162" spans="1:9" ht="30" customHeight="1" thickBot="1" x14ac:dyDescent="0.3">
      <c r="A162" s="14" t="str">
        <f t="shared" si="2"/>
        <v>National Grid</v>
      </c>
      <c r="B162" s="20" t="s">
        <v>264</v>
      </c>
      <c r="C162" s="21" t="s">
        <v>14</v>
      </c>
      <c r="D162" s="21" t="s">
        <v>19</v>
      </c>
      <c r="E162" s="20" t="s">
        <v>265</v>
      </c>
      <c r="F162" s="22">
        <v>5</v>
      </c>
      <c r="G162" s="22">
        <v>9003.25</v>
      </c>
      <c r="H162" s="23">
        <v>129565.85421147507</v>
      </c>
      <c r="I162" s="24">
        <v>45.318762969878165</v>
      </c>
    </row>
    <row r="163" spans="1:9" ht="30" customHeight="1" thickBot="1" x14ac:dyDescent="0.3">
      <c r="A163" s="14" t="str">
        <f t="shared" si="2"/>
        <v>National Grid</v>
      </c>
      <c r="B163" s="20" t="s">
        <v>266</v>
      </c>
      <c r="C163" s="21" t="s">
        <v>14</v>
      </c>
      <c r="D163" s="21" t="s">
        <v>34</v>
      </c>
      <c r="E163" s="20" t="s">
        <v>211</v>
      </c>
      <c r="F163" s="22">
        <v>4</v>
      </c>
      <c r="G163" s="22">
        <v>4296.42</v>
      </c>
      <c r="H163" s="23">
        <v>27940.629890832766</v>
      </c>
      <c r="I163" s="24">
        <v>7.9739240556029571</v>
      </c>
    </row>
    <row r="164" spans="1:9" ht="30" customHeight="1" thickBot="1" x14ac:dyDescent="0.3">
      <c r="A164" s="14" t="str">
        <f t="shared" si="2"/>
        <v>National Grid</v>
      </c>
      <c r="B164" s="20" t="s">
        <v>267</v>
      </c>
      <c r="C164" s="21" t="s">
        <v>14</v>
      </c>
      <c r="D164" s="21" t="s">
        <v>22</v>
      </c>
      <c r="E164" s="20" t="s">
        <v>55</v>
      </c>
      <c r="F164" s="22">
        <v>5</v>
      </c>
      <c r="G164" s="22">
        <v>4501.33</v>
      </c>
      <c r="H164" s="23">
        <v>138877.448</v>
      </c>
      <c r="I164" s="24">
        <v>32.244550654025211</v>
      </c>
    </row>
    <row r="165" spans="1:9" ht="30" customHeight="1" thickBot="1" x14ac:dyDescent="0.3">
      <c r="A165" s="14" t="str">
        <f t="shared" si="2"/>
        <v>National Grid</v>
      </c>
      <c r="B165" s="20" t="s">
        <v>268</v>
      </c>
      <c r="C165" s="21" t="s">
        <v>18</v>
      </c>
      <c r="D165" s="21" t="s">
        <v>42</v>
      </c>
      <c r="E165" s="20" t="s">
        <v>269</v>
      </c>
      <c r="F165" s="22">
        <v>1</v>
      </c>
      <c r="G165" s="22">
        <v>300.92</v>
      </c>
      <c r="H165" s="23">
        <v>10066.828</v>
      </c>
      <c r="I165" s="24">
        <v>4.7087533254567493</v>
      </c>
    </row>
    <row r="166" spans="1:9" ht="30" customHeight="1" thickBot="1" x14ac:dyDescent="0.3">
      <c r="A166" s="14" t="str">
        <f t="shared" si="2"/>
        <v>National Grid</v>
      </c>
      <c r="B166" s="20" t="s">
        <v>270</v>
      </c>
      <c r="C166" s="21" t="s">
        <v>18</v>
      </c>
      <c r="D166" s="21" t="s">
        <v>42</v>
      </c>
      <c r="E166" s="20" t="s">
        <v>269</v>
      </c>
      <c r="F166" s="22">
        <v>4</v>
      </c>
      <c r="G166" s="22">
        <v>3813.67</v>
      </c>
      <c r="H166" s="23">
        <v>91486.877000000008</v>
      </c>
      <c r="I166" s="24">
        <v>26.451150572225256</v>
      </c>
    </row>
    <row r="167" spans="1:9" ht="30" customHeight="1" thickBot="1" x14ac:dyDescent="0.3">
      <c r="A167" s="14" t="str">
        <f t="shared" si="2"/>
        <v>National Grid</v>
      </c>
      <c r="B167" s="20" t="s">
        <v>271</v>
      </c>
      <c r="C167" s="21" t="s">
        <v>18</v>
      </c>
      <c r="D167" s="21" t="s">
        <v>19</v>
      </c>
      <c r="E167" s="20" t="s">
        <v>133</v>
      </c>
      <c r="F167" s="22">
        <v>2</v>
      </c>
      <c r="G167" s="22">
        <v>2093.92</v>
      </c>
      <c r="H167" s="23">
        <v>15141.856</v>
      </c>
      <c r="I167" s="24">
        <v>7.8079256918462026</v>
      </c>
    </row>
    <row r="168" spans="1:9" ht="30" customHeight="1" thickBot="1" x14ac:dyDescent="0.3">
      <c r="A168" s="14" t="str">
        <f t="shared" si="2"/>
        <v>National Grid</v>
      </c>
      <c r="B168" s="20" t="s">
        <v>272</v>
      </c>
      <c r="C168" s="21" t="s">
        <v>18</v>
      </c>
      <c r="D168" s="21" t="s">
        <v>19</v>
      </c>
      <c r="E168" s="20" t="s">
        <v>76</v>
      </c>
      <c r="F168" s="22">
        <v>4</v>
      </c>
      <c r="G168" s="22">
        <v>10247.58</v>
      </c>
      <c r="H168" s="23">
        <v>121275.30432830384</v>
      </c>
      <c r="I168" s="24">
        <v>34.610532057164335</v>
      </c>
    </row>
    <row r="169" spans="1:9" ht="30" customHeight="1" thickBot="1" x14ac:dyDescent="0.3">
      <c r="A169" s="14" t="str">
        <f t="shared" si="2"/>
        <v>National Grid</v>
      </c>
      <c r="B169" s="20" t="s">
        <v>273</v>
      </c>
      <c r="C169" s="21" t="s">
        <v>14</v>
      </c>
      <c r="D169" s="21" t="s">
        <v>27</v>
      </c>
      <c r="E169" s="20" t="s">
        <v>274</v>
      </c>
      <c r="F169" s="22">
        <v>4</v>
      </c>
      <c r="G169" s="22">
        <v>5193</v>
      </c>
      <c r="H169" s="23">
        <v>89365.158645234827</v>
      </c>
      <c r="I169" s="24">
        <v>25.503755321128665</v>
      </c>
    </row>
    <row r="170" spans="1:9" ht="30" customHeight="1" thickBot="1" x14ac:dyDescent="0.3">
      <c r="A170" s="14" t="str">
        <f t="shared" si="2"/>
        <v>National Grid</v>
      </c>
      <c r="B170" s="20" t="s">
        <v>275</v>
      </c>
      <c r="C170" s="21" t="s">
        <v>18</v>
      </c>
      <c r="D170" s="21" t="s">
        <v>27</v>
      </c>
      <c r="E170" s="20" t="s">
        <v>276</v>
      </c>
      <c r="F170" s="22">
        <v>4</v>
      </c>
      <c r="G170" s="22">
        <v>4029.67</v>
      </c>
      <c r="H170" s="23">
        <v>78321.235334107856</v>
      </c>
      <c r="I170" s="24">
        <v>28.897882083640614</v>
      </c>
    </row>
    <row r="171" spans="1:9" ht="30" customHeight="1" thickBot="1" x14ac:dyDescent="0.3">
      <c r="A171" s="14" t="str">
        <f t="shared" si="2"/>
        <v>National Grid</v>
      </c>
      <c r="B171" s="20" t="s">
        <v>277</v>
      </c>
      <c r="C171" s="21" t="s">
        <v>14</v>
      </c>
      <c r="D171" s="21" t="s">
        <v>27</v>
      </c>
      <c r="E171" s="20" t="s">
        <v>194</v>
      </c>
      <c r="F171" s="22">
        <v>6</v>
      </c>
      <c r="G171" s="22">
        <v>6781.42</v>
      </c>
      <c r="H171" s="23">
        <v>108936.32232914315</v>
      </c>
      <c r="I171" s="24">
        <v>40.410823801550947</v>
      </c>
    </row>
    <row r="172" spans="1:9" ht="30" customHeight="1" thickBot="1" x14ac:dyDescent="0.3">
      <c r="A172" s="14" t="str">
        <f t="shared" si="2"/>
        <v>National Grid</v>
      </c>
      <c r="B172" s="20" t="s">
        <v>278</v>
      </c>
      <c r="C172" s="21" t="s">
        <v>14</v>
      </c>
      <c r="D172" s="21" t="s">
        <v>22</v>
      </c>
      <c r="E172" s="20" t="s">
        <v>60</v>
      </c>
      <c r="F172" s="22">
        <v>2</v>
      </c>
      <c r="G172" s="22">
        <v>90</v>
      </c>
      <c r="H172" s="23">
        <v>49406.400000000001</v>
      </c>
      <c r="I172" s="24">
        <v>14.1</v>
      </c>
    </row>
    <row r="173" spans="1:9" ht="30" customHeight="1" thickBot="1" x14ac:dyDescent="0.3">
      <c r="A173" s="14" t="str">
        <f t="shared" si="2"/>
        <v>National Grid</v>
      </c>
      <c r="B173" s="20" t="s">
        <v>279</v>
      </c>
      <c r="C173" s="21" t="s">
        <v>14</v>
      </c>
      <c r="D173" s="21" t="s">
        <v>34</v>
      </c>
      <c r="E173" s="20" t="s">
        <v>62</v>
      </c>
      <c r="F173" s="22">
        <v>2</v>
      </c>
      <c r="G173" s="22">
        <v>2967.5</v>
      </c>
      <c r="H173" s="23">
        <v>33571.281000000003</v>
      </c>
      <c r="I173" s="24">
        <v>10.222297130447149</v>
      </c>
    </row>
    <row r="174" spans="1:9" ht="30" customHeight="1" thickBot="1" x14ac:dyDescent="0.3">
      <c r="A174" s="14" t="str">
        <f t="shared" si="2"/>
        <v>National Grid</v>
      </c>
      <c r="B174" s="20" t="s">
        <v>280</v>
      </c>
      <c r="C174" s="21" t="s">
        <v>14</v>
      </c>
      <c r="D174" s="21" t="s">
        <v>34</v>
      </c>
      <c r="E174" s="20" t="s">
        <v>281</v>
      </c>
      <c r="F174" s="22">
        <v>4</v>
      </c>
      <c r="G174" s="22">
        <v>8256.58</v>
      </c>
      <c r="H174" s="23">
        <v>105726.25441469475</v>
      </c>
      <c r="I174" s="24">
        <v>31.054918838583173</v>
      </c>
    </row>
    <row r="175" spans="1:9" ht="30" customHeight="1" thickBot="1" x14ac:dyDescent="0.3">
      <c r="A175" s="14" t="str">
        <f t="shared" si="2"/>
        <v>National Grid</v>
      </c>
      <c r="B175" s="20" t="s">
        <v>282</v>
      </c>
      <c r="C175" s="21" t="s">
        <v>18</v>
      </c>
      <c r="D175" s="21" t="s">
        <v>19</v>
      </c>
      <c r="E175" s="20" t="s">
        <v>283</v>
      </c>
      <c r="F175" s="22">
        <v>4</v>
      </c>
      <c r="G175" s="22">
        <v>4789.42</v>
      </c>
      <c r="H175" s="23">
        <v>74838.434999999998</v>
      </c>
      <c r="I175" s="24">
        <v>15.421833980431769</v>
      </c>
    </row>
    <row r="176" spans="1:9" ht="30" customHeight="1" thickBot="1" x14ac:dyDescent="0.3">
      <c r="A176" s="14" t="str">
        <f t="shared" si="2"/>
        <v>National Grid</v>
      </c>
      <c r="B176" s="20" t="s">
        <v>284</v>
      </c>
      <c r="C176" s="21" t="s">
        <v>18</v>
      </c>
      <c r="D176" s="21" t="s">
        <v>42</v>
      </c>
      <c r="E176" s="20" t="s">
        <v>82</v>
      </c>
      <c r="F176" s="22">
        <v>6</v>
      </c>
      <c r="G176" s="22">
        <v>12517.33</v>
      </c>
      <c r="H176" s="23">
        <v>186134.33499999999</v>
      </c>
      <c r="I176" s="24">
        <v>48.61443303628468</v>
      </c>
    </row>
    <row r="177" spans="1:9" ht="30" customHeight="1" thickBot="1" x14ac:dyDescent="0.3">
      <c r="A177" s="14" t="str">
        <f t="shared" si="2"/>
        <v>National Grid</v>
      </c>
      <c r="B177" s="20" t="s">
        <v>285</v>
      </c>
      <c r="C177" s="21" t="s">
        <v>14</v>
      </c>
      <c r="D177" s="21" t="s">
        <v>22</v>
      </c>
      <c r="E177" s="20" t="s">
        <v>25</v>
      </c>
      <c r="F177" s="22">
        <v>1</v>
      </c>
      <c r="G177" s="22">
        <v>10.08</v>
      </c>
      <c r="H177" s="23">
        <v>0</v>
      </c>
      <c r="I177" s="24">
        <v>0</v>
      </c>
    </row>
    <row r="178" spans="1:9" ht="30" customHeight="1" thickBot="1" x14ac:dyDescent="0.3">
      <c r="A178" s="14" t="str">
        <f t="shared" si="2"/>
        <v>National Grid</v>
      </c>
      <c r="B178" s="20" t="s">
        <v>286</v>
      </c>
      <c r="C178" s="21" t="s">
        <v>18</v>
      </c>
      <c r="D178" s="21" t="s">
        <v>42</v>
      </c>
      <c r="E178" s="20" t="s">
        <v>287</v>
      </c>
      <c r="F178" s="22">
        <v>3</v>
      </c>
      <c r="G178" s="22">
        <v>735.08</v>
      </c>
      <c r="H178" s="23">
        <v>9257.4938889385721</v>
      </c>
      <c r="I178" s="24">
        <v>2.6419788495829257</v>
      </c>
    </row>
    <row r="179" spans="1:9" ht="30" customHeight="1" thickBot="1" x14ac:dyDescent="0.3">
      <c r="A179" s="14" t="str">
        <f t="shared" si="2"/>
        <v>National Grid</v>
      </c>
      <c r="B179" s="20" t="s">
        <v>288</v>
      </c>
      <c r="C179" s="21" t="s">
        <v>14</v>
      </c>
      <c r="D179" s="21" t="s">
        <v>27</v>
      </c>
      <c r="E179" s="20" t="s">
        <v>38</v>
      </c>
      <c r="F179" s="22">
        <v>3</v>
      </c>
      <c r="G179" s="22">
        <v>2807.17</v>
      </c>
      <c r="H179" s="23">
        <v>13003.203</v>
      </c>
      <c r="I179" s="24">
        <v>6.1749689750799401</v>
      </c>
    </row>
    <row r="180" spans="1:9" ht="30" customHeight="1" thickBot="1" x14ac:dyDescent="0.3">
      <c r="A180" s="14" t="str">
        <f t="shared" si="2"/>
        <v>National Grid</v>
      </c>
      <c r="B180" s="20" t="s">
        <v>289</v>
      </c>
      <c r="C180" s="21" t="s">
        <v>18</v>
      </c>
      <c r="D180" s="21" t="s">
        <v>34</v>
      </c>
      <c r="E180" s="20" t="s">
        <v>290</v>
      </c>
      <c r="F180" s="22">
        <v>13</v>
      </c>
      <c r="G180" s="22">
        <v>12938.67</v>
      </c>
      <c r="H180" s="23">
        <v>170778.98974851196</v>
      </c>
      <c r="I180" s="24">
        <v>53.192615864812211</v>
      </c>
    </row>
    <row r="181" spans="1:9" ht="30" customHeight="1" thickBot="1" x14ac:dyDescent="0.3">
      <c r="A181" s="14" t="str">
        <f t="shared" si="2"/>
        <v>National Grid</v>
      </c>
      <c r="B181" s="20" t="s">
        <v>291</v>
      </c>
      <c r="C181" s="21" t="s">
        <v>14</v>
      </c>
      <c r="D181" s="21" t="s">
        <v>34</v>
      </c>
      <c r="E181" s="20" t="s">
        <v>290</v>
      </c>
      <c r="F181" s="22">
        <v>4</v>
      </c>
      <c r="G181" s="22">
        <v>3281.33</v>
      </c>
      <c r="H181" s="23">
        <v>27603.828493176996</v>
      </c>
      <c r="I181" s="24">
        <v>7.8778049352674078</v>
      </c>
    </row>
    <row r="182" spans="1:9" ht="30" customHeight="1" thickBot="1" x14ac:dyDescent="0.3">
      <c r="A182" s="14" t="str">
        <f t="shared" si="2"/>
        <v>National Grid</v>
      </c>
      <c r="B182" s="20" t="s">
        <v>292</v>
      </c>
      <c r="C182" s="21" t="s">
        <v>14</v>
      </c>
      <c r="D182" s="21" t="s">
        <v>15</v>
      </c>
      <c r="E182" s="20" t="s">
        <v>293</v>
      </c>
      <c r="F182" s="22">
        <v>1</v>
      </c>
      <c r="G182" s="22">
        <v>1</v>
      </c>
      <c r="H182" s="23">
        <v>0</v>
      </c>
      <c r="I182" s="24">
        <v>0</v>
      </c>
    </row>
    <row r="183" spans="1:9" ht="30" customHeight="1" thickBot="1" x14ac:dyDescent="0.3">
      <c r="A183" s="14" t="str">
        <f t="shared" si="2"/>
        <v>National Grid</v>
      </c>
      <c r="B183" s="20" t="s">
        <v>294</v>
      </c>
      <c r="C183" s="21" t="s">
        <v>14</v>
      </c>
      <c r="D183" s="21" t="s">
        <v>15</v>
      </c>
      <c r="E183" s="20" t="s">
        <v>293</v>
      </c>
      <c r="F183" s="22">
        <v>3</v>
      </c>
      <c r="G183" s="22">
        <v>9595.08</v>
      </c>
      <c r="H183" s="23">
        <v>87718.003268768443</v>
      </c>
      <c r="I183" s="24">
        <v>25.033676731954465</v>
      </c>
    </row>
    <row r="184" spans="1:9" ht="30" customHeight="1" thickBot="1" x14ac:dyDescent="0.3">
      <c r="A184" s="14" t="str">
        <f t="shared" si="2"/>
        <v>National Grid</v>
      </c>
      <c r="B184" s="20" t="s">
        <v>295</v>
      </c>
      <c r="C184" s="21" t="s">
        <v>14</v>
      </c>
      <c r="D184" s="21" t="s">
        <v>22</v>
      </c>
      <c r="E184" s="20" t="s">
        <v>25</v>
      </c>
      <c r="F184" s="22">
        <v>1</v>
      </c>
      <c r="G184" s="22">
        <v>1201.33</v>
      </c>
      <c r="H184" s="23">
        <v>23232.537881773314</v>
      </c>
      <c r="I184" s="24">
        <v>6.6302904913736622</v>
      </c>
    </row>
    <row r="185" spans="1:9" ht="30" customHeight="1" thickBot="1" x14ac:dyDescent="0.3">
      <c r="A185" s="14" t="str">
        <f t="shared" si="2"/>
        <v>National Grid</v>
      </c>
      <c r="B185" s="20" t="s">
        <v>296</v>
      </c>
      <c r="C185" s="21" t="s">
        <v>14</v>
      </c>
      <c r="D185" s="21" t="s">
        <v>34</v>
      </c>
      <c r="E185" s="20" t="s">
        <v>157</v>
      </c>
      <c r="F185" s="22">
        <v>3</v>
      </c>
      <c r="G185" s="22">
        <v>3436.5</v>
      </c>
      <c r="H185" s="23">
        <v>29108.736302119214</v>
      </c>
      <c r="I185" s="24">
        <v>8.2879545664997174</v>
      </c>
    </row>
    <row r="186" spans="1:9" ht="30" customHeight="1" thickBot="1" x14ac:dyDescent="0.3">
      <c r="A186" s="14" t="str">
        <f t="shared" si="2"/>
        <v>National Grid</v>
      </c>
      <c r="B186" s="20" t="s">
        <v>297</v>
      </c>
      <c r="C186" s="21" t="s">
        <v>18</v>
      </c>
      <c r="D186" s="21" t="s">
        <v>42</v>
      </c>
      <c r="E186" s="20" t="s">
        <v>258</v>
      </c>
      <c r="F186" s="22">
        <v>2</v>
      </c>
      <c r="G186" s="22">
        <v>1453.17</v>
      </c>
      <c r="H186" s="23">
        <v>12598.493060736731</v>
      </c>
      <c r="I186" s="24">
        <v>3.5954603483837704</v>
      </c>
    </row>
    <row r="187" spans="1:9" ht="30" customHeight="1" thickBot="1" x14ac:dyDescent="0.3">
      <c r="A187" s="14" t="str">
        <f t="shared" si="2"/>
        <v>National Grid</v>
      </c>
      <c r="B187" s="20" t="s">
        <v>298</v>
      </c>
      <c r="C187" s="21" t="s">
        <v>18</v>
      </c>
      <c r="D187" s="21" t="s">
        <v>42</v>
      </c>
      <c r="E187" s="20" t="s">
        <v>299</v>
      </c>
      <c r="F187" s="22">
        <v>2</v>
      </c>
      <c r="G187" s="22">
        <v>3016.42</v>
      </c>
      <c r="H187" s="23">
        <v>60135.130184890993</v>
      </c>
      <c r="I187" s="24">
        <v>17.161852221715463</v>
      </c>
    </row>
    <row r="188" spans="1:9" ht="30" customHeight="1" thickBot="1" x14ac:dyDescent="0.3">
      <c r="A188" s="14" t="str">
        <f t="shared" si="2"/>
        <v>National Grid</v>
      </c>
      <c r="B188" s="20" t="s">
        <v>300</v>
      </c>
      <c r="C188" s="21" t="s">
        <v>14</v>
      </c>
      <c r="D188" s="21" t="s">
        <v>34</v>
      </c>
      <c r="E188" s="20" t="s">
        <v>301</v>
      </c>
      <c r="F188" s="22">
        <v>5</v>
      </c>
      <c r="G188" s="22">
        <v>3787.08</v>
      </c>
      <c r="H188" s="23">
        <v>29983.101999999999</v>
      </c>
      <c r="I188" s="24">
        <v>8.5094298248025808</v>
      </c>
    </row>
    <row r="189" spans="1:9" ht="30" customHeight="1" thickBot="1" x14ac:dyDescent="0.3">
      <c r="A189" s="14" t="str">
        <f t="shared" si="2"/>
        <v>National Grid</v>
      </c>
      <c r="B189" s="20" t="s">
        <v>302</v>
      </c>
      <c r="C189" s="21" t="s">
        <v>18</v>
      </c>
      <c r="D189" s="21" t="s">
        <v>42</v>
      </c>
      <c r="E189" s="20" t="s">
        <v>101</v>
      </c>
      <c r="F189" s="22">
        <v>4</v>
      </c>
      <c r="G189" s="22">
        <v>4486.83</v>
      </c>
      <c r="H189" s="23">
        <v>111145.48999999999</v>
      </c>
      <c r="I189" s="24">
        <v>30.021290237429834</v>
      </c>
    </row>
    <row r="190" spans="1:9" ht="30" customHeight="1" thickBot="1" x14ac:dyDescent="0.3">
      <c r="A190" s="14" t="str">
        <f t="shared" si="2"/>
        <v>National Grid</v>
      </c>
      <c r="B190" s="20" t="s">
        <v>303</v>
      </c>
      <c r="C190" s="21" t="s">
        <v>14</v>
      </c>
      <c r="D190" s="21" t="s">
        <v>15</v>
      </c>
      <c r="E190" s="20" t="s">
        <v>304</v>
      </c>
      <c r="F190" s="22">
        <v>1</v>
      </c>
      <c r="G190" s="22">
        <v>476.17</v>
      </c>
      <c r="H190" s="23">
        <v>2768.8070921725907</v>
      </c>
      <c r="I190" s="24">
        <v>0.79018467242368451</v>
      </c>
    </row>
    <row r="191" spans="1:9" ht="30" customHeight="1" thickBot="1" x14ac:dyDescent="0.3">
      <c r="A191" s="14" t="str">
        <f t="shared" si="2"/>
        <v>National Grid</v>
      </c>
      <c r="B191" s="20" t="s">
        <v>281</v>
      </c>
      <c r="C191" s="21" t="s">
        <v>14</v>
      </c>
      <c r="D191" s="21" t="s">
        <v>34</v>
      </c>
      <c r="E191" s="20" t="s">
        <v>281</v>
      </c>
      <c r="F191" s="22">
        <v>1</v>
      </c>
      <c r="G191" s="22">
        <v>0.42</v>
      </c>
      <c r="H191" s="23">
        <v>19075.775999999998</v>
      </c>
      <c r="I191" s="24">
        <v>5.444</v>
      </c>
    </row>
    <row r="192" spans="1:9" ht="30" customHeight="1" thickBot="1" x14ac:dyDescent="0.3">
      <c r="A192" s="14" t="str">
        <f t="shared" si="2"/>
        <v>National Grid</v>
      </c>
      <c r="B192" s="20" t="s">
        <v>305</v>
      </c>
      <c r="C192" s="21" t="s">
        <v>18</v>
      </c>
      <c r="D192" s="21" t="s">
        <v>34</v>
      </c>
      <c r="E192" s="20" t="s">
        <v>281</v>
      </c>
      <c r="F192" s="22">
        <v>11</v>
      </c>
      <c r="G192" s="22">
        <v>3444.67</v>
      </c>
      <c r="H192" s="23">
        <v>47736.839938577818</v>
      </c>
      <c r="I192" s="24">
        <v>13.623527379731113</v>
      </c>
    </row>
    <row r="193" spans="1:9" ht="30" customHeight="1" thickBot="1" x14ac:dyDescent="0.3">
      <c r="A193" s="14" t="str">
        <f t="shared" si="2"/>
        <v>National Grid</v>
      </c>
      <c r="B193" s="20" t="s">
        <v>306</v>
      </c>
      <c r="C193" s="21" t="s">
        <v>14</v>
      </c>
      <c r="D193" s="21" t="s">
        <v>34</v>
      </c>
      <c r="E193" s="20" t="s">
        <v>281</v>
      </c>
      <c r="F193" s="22">
        <v>2</v>
      </c>
      <c r="G193" s="22">
        <v>3222.58</v>
      </c>
      <c r="H193" s="23">
        <v>17838.175000000003</v>
      </c>
      <c r="I193" s="24">
        <v>7.9914953646355809</v>
      </c>
    </row>
    <row r="194" spans="1:9" ht="30" customHeight="1" thickBot="1" x14ac:dyDescent="0.3">
      <c r="A194" s="14" t="str">
        <f t="shared" si="2"/>
        <v>National Grid</v>
      </c>
      <c r="B194" s="20" t="s">
        <v>307</v>
      </c>
      <c r="C194" s="21" t="s">
        <v>14</v>
      </c>
      <c r="D194" s="21" t="s">
        <v>34</v>
      </c>
      <c r="E194" s="20" t="s">
        <v>281</v>
      </c>
      <c r="F194" s="22">
        <v>6</v>
      </c>
      <c r="G194" s="22">
        <v>3677</v>
      </c>
      <c r="H194" s="23">
        <v>33579.149841242266</v>
      </c>
      <c r="I194" s="24">
        <v>9.5830907081170835</v>
      </c>
    </row>
    <row r="195" spans="1:9" ht="30" customHeight="1" thickBot="1" x14ac:dyDescent="0.3">
      <c r="A195" s="14" t="str">
        <f t="shared" si="2"/>
        <v>National Grid</v>
      </c>
      <c r="B195" s="20" t="s">
        <v>308</v>
      </c>
      <c r="C195" s="21" t="s">
        <v>14</v>
      </c>
      <c r="D195" s="21" t="s">
        <v>27</v>
      </c>
      <c r="E195" s="20" t="s">
        <v>38</v>
      </c>
      <c r="F195" s="22">
        <v>3</v>
      </c>
      <c r="G195" s="22">
        <v>435.83</v>
      </c>
      <c r="H195" s="23">
        <v>10393.546379432113</v>
      </c>
      <c r="I195" s="24">
        <v>2.9661947429886162</v>
      </c>
    </row>
    <row r="196" spans="1:9" ht="30" customHeight="1" thickBot="1" x14ac:dyDescent="0.3">
      <c r="A196" s="14" t="str">
        <f t="shared" si="2"/>
        <v>National Grid</v>
      </c>
      <c r="B196" s="20" t="s">
        <v>309</v>
      </c>
      <c r="C196" s="21" t="s">
        <v>14</v>
      </c>
      <c r="D196" s="21" t="s">
        <v>22</v>
      </c>
      <c r="E196" s="20" t="s">
        <v>32</v>
      </c>
      <c r="F196" s="22">
        <v>1</v>
      </c>
      <c r="G196" s="22">
        <v>5</v>
      </c>
      <c r="H196" s="23">
        <v>76737.599999999991</v>
      </c>
      <c r="I196" s="24">
        <v>21.9</v>
      </c>
    </row>
    <row r="197" spans="1:9" ht="30" customHeight="1" thickBot="1" x14ac:dyDescent="0.3">
      <c r="A197" s="14" t="str">
        <f t="shared" si="2"/>
        <v>National Grid</v>
      </c>
      <c r="B197" s="20" t="s">
        <v>310</v>
      </c>
      <c r="C197" s="21" t="s">
        <v>14</v>
      </c>
      <c r="D197" s="21" t="s">
        <v>34</v>
      </c>
      <c r="E197" s="20" t="s">
        <v>172</v>
      </c>
      <c r="F197" s="22">
        <v>3</v>
      </c>
      <c r="G197" s="22">
        <v>4988.83</v>
      </c>
      <c r="H197" s="23">
        <v>9853.3466059576222</v>
      </c>
      <c r="I197" s="24">
        <v>12.835535714569922</v>
      </c>
    </row>
    <row r="198" spans="1:9" ht="30" customHeight="1" thickBot="1" x14ac:dyDescent="0.3">
      <c r="A198" s="14" t="str">
        <f t="shared" si="2"/>
        <v>National Grid</v>
      </c>
      <c r="B198" s="20" t="s">
        <v>311</v>
      </c>
      <c r="C198" s="21" t="s">
        <v>18</v>
      </c>
      <c r="D198" s="21" t="s">
        <v>19</v>
      </c>
      <c r="E198" s="20" t="s">
        <v>250</v>
      </c>
      <c r="F198" s="22">
        <v>4</v>
      </c>
      <c r="G198" s="22">
        <v>7632.83</v>
      </c>
      <c r="H198" s="23">
        <v>112816.18434407821</v>
      </c>
      <c r="I198" s="24">
        <v>32.196399641574828</v>
      </c>
    </row>
    <row r="199" spans="1:9" ht="30" customHeight="1" thickBot="1" x14ac:dyDescent="0.3">
      <c r="A199" s="14" t="str">
        <f t="shared" si="2"/>
        <v>National Grid</v>
      </c>
      <c r="B199" s="20" t="s">
        <v>312</v>
      </c>
      <c r="C199" s="21" t="s">
        <v>18</v>
      </c>
      <c r="D199" s="21" t="s">
        <v>19</v>
      </c>
      <c r="E199" s="20" t="s">
        <v>250</v>
      </c>
      <c r="F199" s="22">
        <v>1</v>
      </c>
      <c r="G199" s="22">
        <v>968.25</v>
      </c>
      <c r="H199" s="23">
        <v>11108.891676801952</v>
      </c>
      <c r="I199" s="24">
        <v>3.1703457981740728</v>
      </c>
    </row>
    <row r="200" spans="1:9" ht="30" customHeight="1" thickBot="1" x14ac:dyDescent="0.3">
      <c r="A200" s="14" t="str">
        <f t="shared" ref="A200:A263" si="3">$E$1</f>
        <v>National Grid</v>
      </c>
      <c r="B200" s="20" t="s">
        <v>313</v>
      </c>
      <c r="C200" s="21" t="s">
        <v>18</v>
      </c>
      <c r="D200" s="21" t="s">
        <v>19</v>
      </c>
      <c r="E200" s="20" t="s">
        <v>250</v>
      </c>
      <c r="F200" s="22">
        <v>1</v>
      </c>
      <c r="G200" s="22">
        <v>789.25</v>
      </c>
      <c r="H200" s="23">
        <v>5125.2386599790825</v>
      </c>
      <c r="I200" s="24">
        <v>1.4626822659757654</v>
      </c>
    </row>
    <row r="201" spans="1:9" ht="30" customHeight="1" thickBot="1" x14ac:dyDescent="0.3">
      <c r="A201" s="14" t="str">
        <f t="shared" si="3"/>
        <v>National Grid</v>
      </c>
      <c r="B201" s="20" t="s">
        <v>314</v>
      </c>
      <c r="C201" s="21" t="s">
        <v>14</v>
      </c>
      <c r="D201" s="21" t="s">
        <v>15</v>
      </c>
      <c r="E201" s="20" t="s">
        <v>121</v>
      </c>
      <c r="F201" s="22">
        <v>2</v>
      </c>
      <c r="G201" s="22">
        <v>227.58</v>
      </c>
      <c r="H201" s="23">
        <v>28300.71</v>
      </c>
      <c r="I201" s="24">
        <v>10.036888019700129</v>
      </c>
    </row>
    <row r="202" spans="1:9" ht="30" customHeight="1" thickBot="1" x14ac:dyDescent="0.3">
      <c r="A202" s="14" t="str">
        <f t="shared" si="3"/>
        <v>National Grid</v>
      </c>
      <c r="B202" s="20" t="s">
        <v>315</v>
      </c>
      <c r="C202" s="21" t="s">
        <v>18</v>
      </c>
      <c r="D202" s="21" t="s">
        <v>15</v>
      </c>
      <c r="E202" s="20" t="s">
        <v>260</v>
      </c>
      <c r="F202" s="22">
        <v>1</v>
      </c>
      <c r="G202" s="22">
        <v>1421.75</v>
      </c>
      <c r="H202" s="23">
        <v>15141.205722948809</v>
      </c>
      <c r="I202" s="24">
        <v>4.3211203547228338</v>
      </c>
    </row>
    <row r="203" spans="1:9" ht="30" customHeight="1" thickBot="1" x14ac:dyDescent="0.3">
      <c r="A203" s="14" t="str">
        <f t="shared" si="3"/>
        <v>National Grid</v>
      </c>
      <c r="B203" s="20" t="s">
        <v>316</v>
      </c>
      <c r="C203" s="21" t="s">
        <v>14</v>
      </c>
      <c r="D203" s="21" t="s">
        <v>15</v>
      </c>
      <c r="E203" s="20" t="s">
        <v>317</v>
      </c>
      <c r="F203" s="22">
        <v>2</v>
      </c>
      <c r="G203" s="22">
        <v>1672.58</v>
      </c>
      <c r="H203" s="23">
        <v>28113.312950875166</v>
      </c>
      <c r="I203" s="24">
        <v>8.0232057508205372</v>
      </c>
    </row>
    <row r="204" spans="1:9" ht="30" customHeight="1" thickBot="1" x14ac:dyDescent="0.3">
      <c r="A204" s="14" t="str">
        <f t="shared" si="3"/>
        <v>National Grid</v>
      </c>
      <c r="B204" s="20" t="s">
        <v>318</v>
      </c>
      <c r="C204" s="21" t="s">
        <v>14</v>
      </c>
      <c r="D204" s="21" t="s">
        <v>15</v>
      </c>
      <c r="E204" s="20" t="s">
        <v>319</v>
      </c>
      <c r="F204" s="22">
        <v>1</v>
      </c>
      <c r="G204" s="22">
        <v>638.58000000000004</v>
      </c>
      <c r="H204" s="23">
        <v>15047.741490091048</v>
      </c>
      <c r="I204" s="24">
        <v>4.2944467722862578</v>
      </c>
    </row>
    <row r="205" spans="1:9" ht="30" customHeight="1" thickBot="1" x14ac:dyDescent="0.3">
      <c r="A205" s="14" t="str">
        <f t="shared" si="3"/>
        <v>National Grid</v>
      </c>
      <c r="B205" s="20" t="s">
        <v>320</v>
      </c>
      <c r="C205" s="21" t="s">
        <v>18</v>
      </c>
      <c r="D205" s="21" t="s">
        <v>19</v>
      </c>
      <c r="E205" s="20" t="s">
        <v>321</v>
      </c>
      <c r="F205" s="22">
        <v>1</v>
      </c>
      <c r="G205" s="22">
        <v>1</v>
      </c>
      <c r="H205" s="23">
        <v>2979.2027678696145</v>
      </c>
      <c r="I205" s="24">
        <v>0.85022910041941047</v>
      </c>
    </row>
    <row r="206" spans="1:9" ht="30" customHeight="1" thickBot="1" x14ac:dyDescent="0.3">
      <c r="A206" s="14" t="str">
        <f t="shared" si="3"/>
        <v>National Grid</v>
      </c>
      <c r="B206" s="20" t="s">
        <v>322</v>
      </c>
      <c r="C206" s="21" t="s">
        <v>14</v>
      </c>
      <c r="D206" s="21" t="s">
        <v>27</v>
      </c>
      <c r="E206" s="20" t="s">
        <v>323</v>
      </c>
      <c r="F206" s="22">
        <v>6</v>
      </c>
      <c r="G206" s="22">
        <v>10869.42</v>
      </c>
      <c r="H206" s="23">
        <v>93977.196311363805</v>
      </c>
      <c r="I206" s="24">
        <v>33.502019540320234</v>
      </c>
    </row>
    <row r="207" spans="1:9" ht="30" customHeight="1" thickBot="1" x14ac:dyDescent="0.3">
      <c r="A207" s="14" t="str">
        <f t="shared" si="3"/>
        <v>National Grid</v>
      </c>
      <c r="B207" s="20" t="s">
        <v>324</v>
      </c>
      <c r="C207" s="21" t="s">
        <v>18</v>
      </c>
      <c r="D207" s="21" t="s">
        <v>42</v>
      </c>
      <c r="E207" s="20" t="s">
        <v>82</v>
      </c>
      <c r="F207" s="22">
        <v>2</v>
      </c>
      <c r="G207" s="22">
        <v>624.08000000000004</v>
      </c>
      <c r="H207" s="23">
        <v>9446.5590812730588</v>
      </c>
      <c r="I207" s="24">
        <v>2.5915415300665199</v>
      </c>
    </row>
    <row r="208" spans="1:9" ht="30" customHeight="1" thickBot="1" x14ac:dyDescent="0.3">
      <c r="A208" s="14" t="str">
        <f t="shared" si="3"/>
        <v>National Grid</v>
      </c>
      <c r="B208" s="20" t="s">
        <v>325</v>
      </c>
      <c r="C208" s="21" t="s">
        <v>14</v>
      </c>
      <c r="D208" s="21" t="s">
        <v>22</v>
      </c>
      <c r="E208" s="20" t="s">
        <v>55</v>
      </c>
      <c r="F208" s="22">
        <v>4</v>
      </c>
      <c r="G208" s="22">
        <v>2596.33</v>
      </c>
      <c r="H208" s="23">
        <v>64970.993869372905</v>
      </c>
      <c r="I208" s="24">
        <v>18.541950305186329</v>
      </c>
    </row>
    <row r="209" spans="1:9" ht="30" customHeight="1" thickBot="1" x14ac:dyDescent="0.3">
      <c r="A209" s="14" t="str">
        <f t="shared" si="3"/>
        <v>National Grid</v>
      </c>
      <c r="B209" s="20" t="s">
        <v>326</v>
      </c>
      <c r="C209" s="21" t="s">
        <v>14</v>
      </c>
      <c r="D209" s="21" t="s">
        <v>22</v>
      </c>
      <c r="E209" s="20" t="s">
        <v>184</v>
      </c>
      <c r="F209" s="22">
        <v>1</v>
      </c>
      <c r="G209" s="22">
        <v>79.67</v>
      </c>
      <c r="H209" s="23">
        <v>45201.599999999999</v>
      </c>
      <c r="I209" s="24">
        <v>12.9</v>
      </c>
    </row>
    <row r="210" spans="1:9" ht="30" customHeight="1" thickBot="1" x14ac:dyDescent="0.3">
      <c r="A210" s="14" t="str">
        <f t="shared" si="3"/>
        <v>National Grid</v>
      </c>
      <c r="B210" s="20" t="s">
        <v>327</v>
      </c>
      <c r="C210" s="21" t="s">
        <v>18</v>
      </c>
      <c r="D210" s="21" t="s">
        <v>42</v>
      </c>
      <c r="E210" s="20" t="s">
        <v>205</v>
      </c>
      <c r="F210" s="22">
        <v>4</v>
      </c>
      <c r="G210" s="22">
        <v>4716.67</v>
      </c>
      <c r="H210" s="23">
        <v>81213.135426113091</v>
      </c>
      <c r="I210" s="24">
        <v>23.177264676402135</v>
      </c>
    </row>
    <row r="211" spans="1:9" ht="30" customHeight="1" thickBot="1" x14ac:dyDescent="0.3">
      <c r="A211" s="14" t="str">
        <f t="shared" si="3"/>
        <v>National Grid</v>
      </c>
      <c r="B211" s="20" t="s">
        <v>328</v>
      </c>
      <c r="C211" s="21" t="s">
        <v>14</v>
      </c>
      <c r="D211" s="21" t="s">
        <v>19</v>
      </c>
      <c r="E211" s="20" t="s">
        <v>283</v>
      </c>
      <c r="F211" s="22">
        <v>5</v>
      </c>
      <c r="G211" s="22">
        <v>9476.92</v>
      </c>
      <c r="H211" s="23">
        <v>82632.992304800893</v>
      </c>
      <c r="I211" s="24">
        <v>26.961795690940175</v>
      </c>
    </row>
    <row r="212" spans="1:9" ht="30" customHeight="1" thickBot="1" x14ac:dyDescent="0.3">
      <c r="A212" s="14" t="str">
        <f t="shared" si="3"/>
        <v>National Grid</v>
      </c>
      <c r="B212" s="20" t="s">
        <v>329</v>
      </c>
      <c r="C212" s="21" t="s">
        <v>14</v>
      </c>
      <c r="D212" s="21" t="s">
        <v>22</v>
      </c>
      <c r="E212" s="20" t="s">
        <v>184</v>
      </c>
      <c r="F212" s="22">
        <v>3</v>
      </c>
      <c r="G212" s="22">
        <v>6481.83</v>
      </c>
      <c r="H212" s="23">
        <v>63227.150225921388</v>
      </c>
      <c r="I212" s="24">
        <v>23.068838295848359</v>
      </c>
    </row>
    <row r="213" spans="1:9" ht="30" customHeight="1" thickBot="1" x14ac:dyDescent="0.3">
      <c r="A213" s="14" t="str">
        <f t="shared" si="3"/>
        <v>National Grid</v>
      </c>
      <c r="B213" s="20" t="s">
        <v>330</v>
      </c>
      <c r="C213" s="21" t="s">
        <v>18</v>
      </c>
      <c r="D213" s="21" t="s">
        <v>42</v>
      </c>
      <c r="E213" s="20" t="s">
        <v>95</v>
      </c>
      <c r="F213" s="22">
        <v>4</v>
      </c>
      <c r="G213" s="22">
        <v>5772.67</v>
      </c>
      <c r="H213" s="23">
        <v>87231.913398126722</v>
      </c>
      <c r="I213" s="24">
        <v>27.511548617262534</v>
      </c>
    </row>
    <row r="214" spans="1:9" ht="30" customHeight="1" thickBot="1" x14ac:dyDescent="0.3">
      <c r="A214" s="14" t="str">
        <f t="shared" si="3"/>
        <v>National Grid</v>
      </c>
      <c r="B214" s="20" t="s">
        <v>331</v>
      </c>
      <c r="C214" s="21" t="s">
        <v>14</v>
      </c>
      <c r="D214" s="21" t="s">
        <v>27</v>
      </c>
      <c r="E214" s="20" t="s">
        <v>38</v>
      </c>
      <c r="F214" s="22">
        <v>2</v>
      </c>
      <c r="G214" s="22">
        <v>1020.58</v>
      </c>
      <c r="H214" s="23">
        <v>6842.0673736666313</v>
      </c>
      <c r="I214" s="24">
        <v>1.9526447984208422</v>
      </c>
    </row>
    <row r="215" spans="1:9" ht="30" customHeight="1" thickBot="1" x14ac:dyDescent="0.3">
      <c r="A215" s="14" t="str">
        <f t="shared" si="3"/>
        <v>National Grid</v>
      </c>
      <c r="B215" s="20" t="s">
        <v>332</v>
      </c>
      <c r="C215" s="21" t="s">
        <v>14</v>
      </c>
      <c r="D215" s="21" t="s">
        <v>27</v>
      </c>
      <c r="E215" s="20" t="s">
        <v>38</v>
      </c>
      <c r="F215" s="22">
        <v>2</v>
      </c>
      <c r="G215" s="22">
        <v>1536.58</v>
      </c>
      <c r="H215" s="23">
        <v>8213.8471792111304</v>
      </c>
      <c r="I215" s="24">
        <v>2.3441344689529484</v>
      </c>
    </row>
    <row r="216" spans="1:9" ht="30" customHeight="1" thickBot="1" x14ac:dyDescent="0.3">
      <c r="A216" s="14" t="str">
        <f t="shared" si="3"/>
        <v>National Grid</v>
      </c>
      <c r="B216" s="20" t="s">
        <v>333</v>
      </c>
      <c r="C216" s="21" t="s">
        <v>14</v>
      </c>
      <c r="D216" s="21" t="s">
        <v>15</v>
      </c>
      <c r="E216" s="20" t="s">
        <v>334</v>
      </c>
      <c r="F216" s="22">
        <v>1</v>
      </c>
      <c r="G216" s="22">
        <v>1801.33</v>
      </c>
      <c r="H216" s="23">
        <v>16694.89686655745</v>
      </c>
      <c r="I216" s="24">
        <v>4.7645253614604597</v>
      </c>
    </row>
    <row r="217" spans="1:9" ht="30" customHeight="1" thickBot="1" x14ac:dyDescent="0.3">
      <c r="A217" s="14" t="str">
        <f t="shared" si="3"/>
        <v>National Grid</v>
      </c>
      <c r="B217" s="20" t="s">
        <v>335</v>
      </c>
      <c r="C217" s="21" t="s">
        <v>18</v>
      </c>
      <c r="D217" s="21" t="s">
        <v>19</v>
      </c>
      <c r="E217" s="20" t="s">
        <v>262</v>
      </c>
      <c r="F217" s="22">
        <v>6</v>
      </c>
      <c r="G217" s="22">
        <v>10989.92</v>
      </c>
      <c r="H217" s="23">
        <v>116082.57720927426</v>
      </c>
      <c r="I217" s="24">
        <v>33.128589386208404</v>
      </c>
    </row>
    <row r="218" spans="1:9" ht="30" customHeight="1" thickBot="1" x14ac:dyDescent="0.3">
      <c r="A218" s="14" t="str">
        <f t="shared" si="3"/>
        <v>National Grid</v>
      </c>
      <c r="B218" s="20" t="s">
        <v>336</v>
      </c>
      <c r="C218" s="21" t="s">
        <v>14</v>
      </c>
      <c r="D218" s="21" t="s">
        <v>34</v>
      </c>
      <c r="E218" s="20" t="s">
        <v>68</v>
      </c>
      <c r="F218" s="22">
        <v>4</v>
      </c>
      <c r="G218" s="22">
        <v>7933.67</v>
      </c>
      <c r="H218" s="23">
        <v>90893.167301452966</v>
      </c>
      <c r="I218" s="24">
        <v>25.68684694789518</v>
      </c>
    </row>
    <row r="219" spans="1:9" ht="30" customHeight="1" thickBot="1" x14ac:dyDescent="0.3">
      <c r="A219" s="14" t="str">
        <f t="shared" si="3"/>
        <v>National Grid</v>
      </c>
      <c r="B219" s="20" t="s">
        <v>337</v>
      </c>
      <c r="C219" s="21" t="s">
        <v>18</v>
      </c>
      <c r="D219" s="21" t="s">
        <v>42</v>
      </c>
      <c r="E219" s="20" t="s">
        <v>338</v>
      </c>
      <c r="F219" s="22">
        <v>5</v>
      </c>
      <c r="G219" s="22">
        <v>9284.83</v>
      </c>
      <c r="H219" s="23">
        <v>132526.21308620123</v>
      </c>
      <c r="I219" s="24">
        <v>37.821407844235509</v>
      </c>
    </row>
    <row r="220" spans="1:9" ht="30" customHeight="1" thickBot="1" x14ac:dyDescent="0.3">
      <c r="A220" s="14" t="str">
        <f t="shared" si="3"/>
        <v>National Grid</v>
      </c>
      <c r="B220" s="20" t="s">
        <v>339</v>
      </c>
      <c r="C220" s="21" t="s">
        <v>14</v>
      </c>
      <c r="D220" s="21" t="s">
        <v>42</v>
      </c>
      <c r="E220" s="20" t="s">
        <v>43</v>
      </c>
      <c r="F220" s="22">
        <v>4</v>
      </c>
      <c r="G220" s="22">
        <v>5159.42</v>
      </c>
      <c r="H220" s="23">
        <v>112174.07292613368</v>
      </c>
      <c r="I220" s="24">
        <v>32.013148666134036</v>
      </c>
    </row>
    <row r="221" spans="1:9" ht="30" customHeight="1" thickBot="1" x14ac:dyDescent="0.3">
      <c r="A221" s="14" t="str">
        <f t="shared" si="3"/>
        <v>National Grid</v>
      </c>
      <c r="B221" s="20" t="s">
        <v>340</v>
      </c>
      <c r="C221" s="21" t="s">
        <v>14</v>
      </c>
      <c r="D221" s="21" t="s">
        <v>27</v>
      </c>
      <c r="E221" s="20" t="s">
        <v>38</v>
      </c>
      <c r="F221" s="22">
        <v>5</v>
      </c>
      <c r="G221" s="22">
        <v>2018.58</v>
      </c>
      <c r="H221" s="23">
        <v>16141.556239474328</v>
      </c>
      <c r="I221" s="24">
        <v>4.6066085158317138</v>
      </c>
    </row>
    <row r="222" spans="1:9" ht="30" customHeight="1" thickBot="1" x14ac:dyDescent="0.3">
      <c r="A222" s="14" t="str">
        <f t="shared" si="3"/>
        <v>National Grid</v>
      </c>
      <c r="B222" s="20" t="s">
        <v>341</v>
      </c>
      <c r="C222" s="21" t="s">
        <v>14</v>
      </c>
      <c r="D222" s="21" t="s">
        <v>34</v>
      </c>
      <c r="E222" s="20" t="s">
        <v>68</v>
      </c>
      <c r="F222" s="22">
        <v>2</v>
      </c>
      <c r="G222" s="22">
        <v>599.58000000000004</v>
      </c>
      <c r="H222" s="23">
        <v>8836.6183792742813</v>
      </c>
      <c r="I222" s="24">
        <v>2.5218659758202855</v>
      </c>
    </row>
    <row r="223" spans="1:9" ht="30" customHeight="1" thickBot="1" x14ac:dyDescent="0.3">
      <c r="A223" s="14" t="str">
        <f t="shared" si="3"/>
        <v>National Grid</v>
      </c>
      <c r="B223" s="20" t="s">
        <v>342</v>
      </c>
      <c r="C223" s="21" t="s">
        <v>18</v>
      </c>
      <c r="D223" s="21" t="s">
        <v>19</v>
      </c>
      <c r="E223" s="20" t="s">
        <v>343</v>
      </c>
      <c r="F223" s="22">
        <v>1</v>
      </c>
      <c r="G223" s="22">
        <v>1049.58</v>
      </c>
      <c r="H223" s="23">
        <v>8584.1435684378721</v>
      </c>
      <c r="I223" s="24">
        <v>2.4498126622254199</v>
      </c>
    </row>
    <row r="224" spans="1:9" ht="30" customHeight="1" thickBot="1" x14ac:dyDescent="0.3">
      <c r="A224" s="14" t="str">
        <f t="shared" si="3"/>
        <v>National Grid</v>
      </c>
      <c r="B224" s="20" t="s">
        <v>344</v>
      </c>
      <c r="C224" s="21" t="s">
        <v>14</v>
      </c>
      <c r="D224" s="21" t="s">
        <v>22</v>
      </c>
      <c r="E224" s="20" t="s">
        <v>127</v>
      </c>
      <c r="F224" s="22">
        <v>1</v>
      </c>
      <c r="G224" s="22">
        <v>45</v>
      </c>
      <c r="H224" s="23">
        <v>12695.901</v>
      </c>
      <c r="I224" s="24">
        <v>7.2</v>
      </c>
    </row>
    <row r="225" spans="1:9" ht="30" customHeight="1" thickBot="1" x14ac:dyDescent="0.3">
      <c r="A225" s="14" t="str">
        <f t="shared" si="3"/>
        <v>National Grid</v>
      </c>
      <c r="B225" s="20" t="s">
        <v>345</v>
      </c>
      <c r="C225" s="21" t="s">
        <v>14</v>
      </c>
      <c r="D225" s="21" t="s">
        <v>15</v>
      </c>
      <c r="E225" s="20" t="s">
        <v>260</v>
      </c>
      <c r="F225" s="22">
        <v>3</v>
      </c>
      <c r="G225" s="22">
        <v>5524.42</v>
      </c>
      <c r="H225" s="23">
        <v>28655.314999999999</v>
      </c>
      <c r="I225" s="24">
        <v>21.956168857066082</v>
      </c>
    </row>
    <row r="226" spans="1:9" ht="30" customHeight="1" thickBot="1" x14ac:dyDescent="0.3">
      <c r="A226" s="14" t="str">
        <f t="shared" si="3"/>
        <v>National Grid</v>
      </c>
      <c r="B226" s="20" t="s">
        <v>346</v>
      </c>
      <c r="C226" s="21" t="s">
        <v>14</v>
      </c>
      <c r="D226" s="21" t="s">
        <v>34</v>
      </c>
      <c r="E226" s="20" t="s">
        <v>139</v>
      </c>
      <c r="F226" s="22">
        <v>10</v>
      </c>
      <c r="G226" s="22">
        <v>908.92</v>
      </c>
      <c r="H226" s="23">
        <v>88647.488736692336</v>
      </c>
      <c r="I226" s="24">
        <v>25.298940849512654</v>
      </c>
    </row>
    <row r="227" spans="1:9" ht="30" customHeight="1" thickBot="1" x14ac:dyDescent="0.3">
      <c r="A227" s="14" t="str">
        <f t="shared" si="3"/>
        <v>National Grid</v>
      </c>
      <c r="B227" s="20" t="s">
        <v>347</v>
      </c>
      <c r="C227" s="21" t="s">
        <v>14</v>
      </c>
      <c r="D227" s="21" t="s">
        <v>34</v>
      </c>
      <c r="E227" s="20" t="s">
        <v>348</v>
      </c>
      <c r="F227" s="22">
        <v>1</v>
      </c>
      <c r="G227" s="22">
        <v>2101.33</v>
      </c>
      <c r="H227" s="23">
        <v>32338.891609432521</v>
      </c>
      <c r="I227" s="24">
        <v>9.2291357332855366</v>
      </c>
    </row>
    <row r="228" spans="1:9" ht="30" customHeight="1" thickBot="1" x14ac:dyDescent="0.3">
      <c r="A228" s="14" t="str">
        <f t="shared" si="3"/>
        <v>National Grid</v>
      </c>
      <c r="B228" s="20" t="s">
        <v>349</v>
      </c>
      <c r="C228" s="21" t="s">
        <v>14</v>
      </c>
      <c r="D228" s="21" t="s">
        <v>27</v>
      </c>
      <c r="E228" s="20" t="s">
        <v>350</v>
      </c>
      <c r="F228" s="22">
        <v>1</v>
      </c>
      <c r="G228" s="22">
        <v>3602.58</v>
      </c>
      <c r="H228" s="23">
        <v>28197.066614085321</v>
      </c>
      <c r="I228" s="24">
        <v>8.0471080519649885</v>
      </c>
    </row>
    <row r="229" spans="1:9" ht="30" customHeight="1" thickBot="1" x14ac:dyDescent="0.3">
      <c r="A229" s="14" t="str">
        <f t="shared" si="3"/>
        <v>National Grid</v>
      </c>
      <c r="B229" s="20" t="s">
        <v>351</v>
      </c>
      <c r="C229" s="21" t="s">
        <v>14</v>
      </c>
      <c r="D229" s="21" t="s">
        <v>34</v>
      </c>
      <c r="E229" s="20" t="s">
        <v>352</v>
      </c>
      <c r="F229" s="22">
        <v>2</v>
      </c>
      <c r="G229" s="22">
        <v>2875.92</v>
      </c>
      <c r="H229" s="23">
        <v>43775.527150051494</v>
      </c>
      <c r="I229" s="24">
        <v>12.493015739169946</v>
      </c>
    </row>
    <row r="230" spans="1:9" ht="30" customHeight="1" thickBot="1" x14ac:dyDescent="0.3">
      <c r="A230" s="14" t="str">
        <f t="shared" si="3"/>
        <v>National Grid</v>
      </c>
      <c r="B230" s="20" t="s">
        <v>353</v>
      </c>
      <c r="C230" s="21" t="s">
        <v>14</v>
      </c>
      <c r="D230" s="21" t="s">
        <v>22</v>
      </c>
      <c r="E230" s="20" t="s">
        <v>354</v>
      </c>
      <c r="F230" s="22">
        <v>2</v>
      </c>
      <c r="G230" s="22">
        <v>3436.75</v>
      </c>
      <c r="H230" s="23">
        <v>56975.979000000007</v>
      </c>
      <c r="I230" s="24">
        <v>16.027012532596334</v>
      </c>
    </row>
    <row r="231" spans="1:9" ht="30" customHeight="1" thickBot="1" x14ac:dyDescent="0.3">
      <c r="A231" s="14" t="str">
        <f t="shared" si="3"/>
        <v>National Grid</v>
      </c>
      <c r="B231" s="20" t="s">
        <v>355</v>
      </c>
      <c r="C231" s="21" t="s">
        <v>18</v>
      </c>
      <c r="D231" s="21" t="s">
        <v>42</v>
      </c>
      <c r="E231" s="20" t="s">
        <v>49</v>
      </c>
      <c r="F231" s="22">
        <v>5</v>
      </c>
      <c r="G231" s="22">
        <v>5613</v>
      </c>
      <c r="H231" s="23">
        <v>102914.53970745215</v>
      </c>
      <c r="I231" s="24">
        <v>32.45932495416379</v>
      </c>
    </row>
    <row r="232" spans="1:9" ht="30" customHeight="1" thickBot="1" x14ac:dyDescent="0.3">
      <c r="A232" s="14" t="str">
        <f t="shared" si="3"/>
        <v>National Grid</v>
      </c>
      <c r="B232" s="20" t="s">
        <v>356</v>
      </c>
      <c r="C232" s="21" t="s">
        <v>18</v>
      </c>
      <c r="D232" s="21" t="s">
        <v>42</v>
      </c>
      <c r="E232" s="20" t="s">
        <v>357</v>
      </c>
      <c r="F232" s="22">
        <v>7</v>
      </c>
      <c r="G232" s="22">
        <v>12474.42</v>
      </c>
      <c r="H232" s="23">
        <v>121182.99277463405</v>
      </c>
      <c r="I232" s="24">
        <v>41.876831605077285</v>
      </c>
    </row>
    <row r="233" spans="1:9" ht="30" customHeight="1" thickBot="1" x14ac:dyDescent="0.3">
      <c r="A233" s="14" t="str">
        <f t="shared" si="3"/>
        <v>National Grid</v>
      </c>
      <c r="B233" s="20" t="s">
        <v>358</v>
      </c>
      <c r="C233" s="21" t="s">
        <v>14</v>
      </c>
      <c r="D233" s="21" t="s">
        <v>27</v>
      </c>
      <c r="E233" s="20" t="s">
        <v>38</v>
      </c>
      <c r="F233" s="22">
        <v>8</v>
      </c>
      <c r="G233" s="22">
        <v>6745</v>
      </c>
      <c r="H233" s="23">
        <v>83848.284157802598</v>
      </c>
      <c r="I233" s="24">
        <v>27.394092478498557</v>
      </c>
    </row>
    <row r="234" spans="1:9" ht="30" customHeight="1" thickBot="1" x14ac:dyDescent="0.3">
      <c r="A234" s="14" t="str">
        <f t="shared" si="3"/>
        <v>National Grid</v>
      </c>
      <c r="B234" s="20" t="s">
        <v>359</v>
      </c>
      <c r="C234" s="21" t="s">
        <v>14</v>
      </c>
      <c r="D234" s="21" t="s">
        <v>15</v>
      </c>
      <c r="E234" s="20" t="s">
        <v>66</v>
      </c>
      <c r="F234" s="22">
        <v>2</v>
      </c>
      <c r="G234" s="22">
        <v>4501.58</v>
      </c>
      <c r="H234" s="23">
        <v>33892.315712375828</v>
      </c>
      <c r="I234" s="24">
        <v>9.6724645297876215</v>
      </c>
    </row>
    <row r="235" spans="1:9" ht="30" customHeight="1" thickBot="1" x14ac:dyDescent="0.3">
      <c r="A235" s="14" t="str">
        <f t="shared" si="3"/>
        <v>National Grid</v>
      </c>
      <c r="B235" s="20" t="s">
        <v>360</v>
      </c>
      <c r="C235" s="21" t="s">
        <v>14</v>
      </c>
      <c r="D235" s="21" t="s">
        <v>22</v>
      </c>
      <c r="E235" s="20" t="s">
        <v>113</v>
      </c>
      <c r="F235" s="22">
        <v>8</v>
      </c>
      <c r="G235" s="22">
        <v>1258.83</v>
      </c>
      <c r="H235" s="23">
        <v>0</v>
      </c>
      <c r="I235" s="24">
        <v>0</v>
      </c>
    </row>
    <row r="236" spans="1:9" ht="30" customHeight="1" thickBot="1" x14ac:dyDescent="0.3">
      <c r="A236" s="14" t="str">
        <f t="shared" si="3"/>
        <v>National Grid</v>
      </c>
      <c r="B236" s="20" t="s">
        <v>361</v>
      </c>
      <c r="C236" s="21" t="s">
        <v>14</v>
      </c>
      <c r="D236" s="21" t="s">
        <v>22</v>
      </c>
      <c r="E236" s="20" t="s">
        <v>113</v>
      </c>
      <c r="F236" s="22">
        <v>11</v>
      </c>
      <c r="G236" s="22">
        <v>11864.5</v>
      </c>
      <c r="H236" s="23">
        <v>449513.39352692326</v>
      </c>
      <c r="I236" s="24">
        <v>132.11975126458873</v>
      </c>
    </row>
    <row r="237" spans="1:9" ht="30" customHeight="1" thickBot="1" x14ac:dyDescent="0.3">
      <c r="A237" s="14" t="str">
        <f t="shared" si="3"/>
        <v>National Grid</v>
      </c>
      <c r="B237" s="20" t="s">
        <v>362</v>
      </c>
      <c r="C237" s="21" t="s">
        <v>14</v>
      </c>
      <c r="D237" s="21" t="s">
        <v>15</v>
      </c>
      <c r="E237" s="20" t="s">
        <v>363</v>
      </c>
      <c r="F237" s="22">
        <v>3</v>
      </c>
      <c r="G237" s="22">
        <v>5578.25</v>
      </c>
      <c r="H237" s="23">
        <v>53701.877793386317</v>
      </c>
      <c r="I237" s="24">
        <v>15.325878365692443</v>
      </c>
    </row>
    <row r="238" spans="1:9" ht="30" customHeight="1" thickBot="1" x14ac:dyDescent="0.3">
      <c r="A238" s="14" t="str">
        <f t="shared" si="3"/>
        <v>National Grid</v>
      </c>
      <c r="B238" s="20" t="s">
        <v>364</v>
      </c>
      <c r="C238" s="21" t="s">
        <v>14</v>
      </c>
      <c r="D238" s="21" t="s">
        <v>22</v>
      </c>
      <c r="E238" s="20" t="s">
        <v>113</v>
      </c>
      <c r="F238" s="22">
        <v>7</v>
      </c>
      <c r="G238" s="22">
        <v>1528.42</v>
      </c>
      <c r="H238" s="23">
        <v>0</v>
      </c>
      <c r="I238" s="24">
        <v>0</v>
      </c>
    </row>
    <row r="239" spans="1:9" ht="30" customHeight="1" thickBot="1" x14ac:dyDescent="0.3">
      <c r="A239" s="14" t="str">
        <f t="shared" si="3"/>
        <v>National Grid</v>
      </c>
      <c r="B239" s="20" t="s">
        <v>365</v>
      </c>
      <c r="C239" s="21" t="s">
        <v>18</v>
      </c>
      <c r="D239" s="21" t="s">
        <v>19</v>
      </c>
      <c r="E239" s="20" t="s">
        <v>265</v>
      </c>
      <c r="F239" s="22">
        <v>3</v>
      </c>
      <c r="G239" s="22">
        <v>7087</v>
      </c>
      <c r="H239" s="23">
        <v>106953.42791936739</v>
      </c>
      <c r="I239" s="24">
        <v>30.523238561463295</v>
      </c>
    </row>
    <row r="240" spans="1:9" ht="30" customHeight="1" thickBot="1" x14ac:dyDescent="0.3">
      <c r="A240" s="14" t="str">
        <f t="shared" si="3"/>
        <v>National Grid</v>
      </c>
      <c r="B240" s="20" t="s">
        <v>366</v>
      </c>
      <c r="C240" s="21" t="s">
        <v>14</v>
      </c>
      <c r="D240" s="21" t="s">
        <v>27</v>
      </c>
      <c r="E240" s="20" t="s">
        <v>38</v>
      </c>
      <c r="F240" s="22">
        <v>20</v>
      </c>
      <c r="G240" s="22">
        <v>10371.75</v>
      </c>
      <c r="H240" s="23">
        <v>221953.81523688551</v>
      </c>
      <c r="I240" s="24">
        <v>64.620365738450758</v>
      </c>
    </row>
    <row r="241" spans="1:9" ht="30" customHeight="1" thickBot="1" x14ac:dyDescent="0.3">
      <c r="A241" s="14" t="str">
        <f t="shared" si="3"/>
        <v>National Grid</v>
      </c>
      <c r="B241" s="20" t="s">
        <v>367</v>
      </c>
      <c r="C241" s="21" t="s">
        <v>14</v>
      </c>
      <c r="D241" s="21" t="s">
        <v>34</v>
      </c>
      <c r="E241" s="20" t="s">
        <v>90</v>
      </c>
      <c r="F241" s="22">
        <v>8</v>
      </c>
      <c r="G241" s="22">
        <v>2787.25</v>
      </c>
      <c r="H241" s="23">
        <v>58614.31746004364</v>
      </c>
      <c r="I241" s="24">
        <v>16.727830325354919</v>
      </c>
    </row>
    <row r="242" spans="1:9" ht="30" customHeight="1" thickBot="1" x14ac:dyDescent="0.3">
      <c r="A242" s="14" t="str">
        <f t="shared" si="3"/>
        <v>National Grid</v>
      </c>
      <c r="B242" s="20" t="s">
        <v>368</v>
      </c>
      <c r="C242" s="21" t="s">
        <v>14</v>
      </c>
      <c r="D242" s="21" t="s">
        <v>15</v>
      </c>
      <c r="E242" s="20" t="s">
        <v>369</v>
      </c>
      <c r="F242" s="22">
        <v>3</v>
      </c>
      <c r="G242" s="22">
        <v>5336.83</v>
      </c>
      <c r="H242" s="23">
        <v>52625.218383713764</v>
      </c>
      <c r="I242" s="24">
        <v>15.018612552429726</v>
      </c>
    </row>
    <row r="243" spans="1:9" ht="30" customHeight="1" thickBot="1" x14ac:dyDescent="0.3">
      <c r="A243" s="14" t="str">
        <f t="shared" si="3"/>
        <v>National Grid</v>
      </c>
      <c r="B243" s="20" t="s">
        <v>370</v>
      </c>
      <c r="C243" s="21" t="s">
        <v>14</v>
      </c>
      <c r="D243" s="21" t="s">
        <v>22</v>
      </c>
      <c r="E243" s="20" t="s">
        <v>23</v>
      </c>
      <c r="F243" s="22">
        <v>4</v>
      </c>
      <c r="G243" s="22">
        <v>4926.67</v>
      </c>
      <c r="H243" s="23">
        <v>197115.08482673674</v>
      </c>
      <c r="I243" s="24">
        <v>59.787468973409339</v>
      </c>
    </row>
    <row r="244" spans="1:9" ht="30" customHeight="1" thickBot="1" x14ac:dyDescent="0.3">
      <c r="A244" s="14" t="str">
        <f t="shared" si="3"/>
        <v>National Grid</v>
      </c>
      <c r="B244" s="20" t="s">
        <v>371</v>
      </c>
      <c r="C244" s="21" t="s">
        <v>14</v>
      </c>
      <c r="D244" s="21" t="s">
        <v>22</v>
      </c>
      <c r="E244" s="20" t="s">
        <v>25</v>
      </c>
      <c r="F244" s="22">
        <v>5</v>
      </c>
      <c r="G244" s="22">
        <v>6152.67</v>
      </c>
      <c r="H244" s="23">
        <v>173387.70174600778</v>
      </c>
      <c r="I244" s="24">
        <v>46.692106055199517</v>
      </c>
    </row>
    <row r="245" spans="1:9" ht="30" customHeight="1" thickBot="1" x14ac:dyDescent="0.3">
      <c r="A245" s="14" t="str">
        <f t="shared" si="3"/>
        <v>National Grid</v>
      </c>
      <c r="B245" s="20" t="s">
        <v>372</v>
      </c>
      <c r="C245" s="21" t="s">
        <v>14</v>
      </c>
      <c r="D245" s="21" t="s">
        <v>27</v>
      </c>
      <c r="E245" s="20" t="s">
        <v>373</v>
      </c>
      <c r="F245" s="22">
        <v>3</v>
      </c>
      <c r="G245" s="22">
        <v>4909.67</v>
      </c>
      <c r="H245" s="23">
        <v>70178.286842873713</v>
      </c>
      <c r="I245" s="24">
        <v>20.028049898080397</v>
      </c>
    </row>
    <row r="246" spans="1:9" ht="30" customHeight="1" thickBot="1" x14ac:dyDescent="0.3">
      <c r="A246" s="14" t="str">
        <f t="shared" si="3"/>
        <v>National Grid</v>
      </c>
      <c r="B246" s="20" t="s">
        <v>374</v>
      </c>
      <c r="C246" s="21" t="s">
        <v>14</v>
      </c>
      <c r="D246" s="21" t="s">
        <v>22</v>
      </c>
      <c r="E246" s="20" t="s">
        <v>84</v>
      </c>
      <c r="F246" s="22">
        <v>2</v>
      </c>
      <c r="G246" s="22">
        <v>3491.42</v>
      </c>
      <c r="H246" s="23">
        <v>20906.36214251737</v>
      </c>
      <c r="I246" s="24">
        <v>8.5279253561461221</v>
      </c>
    </row>
    <row r="247" spans="1:9" ht="30" customHeight="1" thickBot="1" x14ac:dyDescent="0.3">
      <c r="A247" s="14" t="str">
        <f t="shared" si="3"/>
        <v>National Grid</v>
      </c>
      <c r="B247" s="20" t="s">
        <v>375</v>
      </c>
      <c r="C247" s="21" t="s">
        <v>14</v>
      </c>
      <c r="D247" s="21" t="s">
        <v>34</v>
      </c>
      <c r="E247" s="20" t="s">
        <v>157</v>
      </c>
      <c r="F247" s="22">
        <v>1</v>
      </c>
      <c r="G247" s="22">
        <v>2935.33</v>
      </c>
      <c r="H247" s="23">
        <v>32807.298999999999</v>
      </c>
      <c r="I247" s="24">
        <v>7.2933195405110283</v>
      </c>
    </row>
    <row r="248" spans="1:9" ht="30" customHeight="1" thickBot="1" x14ac:dyDescent="0.3">
      <c r="A248" s="14" t="str">
        <f t="shared" si="3"/>
        <v>National Grid</v>
      </c>
      <c r="B248" s="20" t="s">
        <v>376</v>
      </c>
      <c r="C248" s="21" t="s">
        <v>14</v>
      </c>
      <c r="D248" s="21" t="s">
        <v>15</v>
      </c>
      <c r="E248" s="20" t="s">
        <v>377</v>
      </c>
      <c r="F248" s="22">
        <v>3</v>
      </c>
      <c r="G248" s="22">
        <v>5623.75</v>
      </c>
      <c r="H248" s="23">
        <v>58122.56665217119</v>
      </c>
      <c r="I248" s="24">
        <v>18.077067868434842</v>
      </c>
    </row>
    <row r="249" spans="1:9" ht="30" customHeight="1" thickBot="1" x14ac:dyDescent="0.3">
      <c r="A249" s="14" t="str">
        <f t="shared" si="3"/>
        <v>National Grid</v>
      </c>
      <c r="B249" s="20" t="s">
        <v>378</v>
      </c>
      <c r="C249" s="21" t="s">
        <v>14</v>
      </c>
      <c r="D249" s="21" t="s">
        <v>34</v>
      </c>
      <c r="E249" s="20" t="s">
        <v>90</v>
      </c>
      <c r="F249" s="22">
        <v>6</v>
      </c>
      <c r="G249" s="22">
        <v>4713.75</v>
      </c>
      <c r="H249" s="23">
        <v>41826.49201202437</v>
      </c>
      <c r="I249" s="24">
        <v>11.936784250006955</v>
      </c>
    </row>
    <row r="250" spans="1:9" ht="30" customHeight="1" thickBot="1" x14ac:dyDescent="0.3">
      <c r="A250" s="14" t="str">
        <f t="shared" si="3"/>
        <v>National Grid</v>
      </c>
      <c r="B250" s="20" t="s">
        <v>379</v>
      </c>
      <c r="C250" s="21" t="s">
        <v>14</v>
      </c>
      <c r="D250" s="21" t="s">
        <v>22</v>
      </c>
      <c r="E250" s="20" t="s">
        <v>125</v>
      </c>
      <c r="F250" s="22">
        <v>2</v>
      </c>
      <c r="G250" s="22">
        <v>4371.92</v>
      </c>
      <c r="H250" s="23">
        <v>39814.439252420474</v>
      </c>
      <c r="I250" s="24">
        <v>13.603527042645961</v>
      </c>
    </row>
    <row r="251" spans="1:9" ht="30" customHeight="1" thickBot="1" x14ac:dyDescent="0.3">
      <c r="A251" s="14" t="str">
        <f t="shared" si="3"/>
        <v>National Grid</v>
      </c>
      <c r="B251" s="20" t="s">
        <v>380</v>
      </c>
      <c r="C251" s="21" t="s">
        <v>18</v>
      </c>
      <c r="D251" s="21" t="s">
        <v>22</v>
      </c>
      <c r="E251" s="20" t="s">
        <v>381</v>
      </c>
      <c r="F251" s="22">
        <v>2</v>
      </c>
      <c r="G251" s="22">
        <v>3458.58</v>
      </c>
      <c r="H251" s="23">
        <v>12766.500999999998</v>
      </c>
      <c r="I251" s="24">
        <v>11.660166036553679</v>
      </c>
    </row>
    <row r="252" spans="1:9" ht="30" customHeight="1" thickBot="1" x14ac:dyDescent="0.3">
      <c r="A252" s="14" t="str">
        <f t="shared" si="3"/>
        <v>National Grid</v>
      </c>
      <c r="B252" s="20" t="s">
        <v>382</v>
      </c>
      <c r="C252" s="21" t="s">
        <v>14</v>
      </c>
      <c r="D252" s="21" t="s">
        <v>19</v>
      </c>
      <c r="E252" s="20" t="s">
        <v>30</v>
      </c>
      <c r="F252" s="22">
        <v>6</v>
      </c>
      <c r="G252" s="22">
        <v>7981.92</v>
      </c>
      <c r="H252" s="23">
        <v>120797.79146893766</v>
      </c>
      <c r="I252" s="24">
        <v>31.109551616231826</v>
      </c>
    </row>
    <row r="253" spans="1:9" ht="30" customHeight="1" thickBot="1" x14ac:dyDescent="0.3">
      <c r="A253" s="14" t="str">
        <f t="shared" si="3"/>
        <v>National Grid</v>
      </c>
      <c r="B253" s="20" t="s">
        <v>383</v>
      </c>
      <c r="C253" s="21" t="s">
        <v>14</v>
      </c>
      <c r="D253" s="21" t="s">
        <v>34</v>
      </c>
      <c r="E253" s="20" t="s">
        <v>281</v>
      </c>
      <c r="F253" s="22">
        <v>7</v>
      </c>
      <c r="G253" s="22">
        <v>16179.67</v>
      </c>
      <c r="H253" s="23">
        <v>210198.6105752025</v>
      </c>
      <c r="I253" s="24">
        <v>54.390058883045</v>
      </c>
    </row>
    <row r="254" spans="1:9" ht="30" customHeight="1" thickBot="1" x14ac:dyDescent="0.3">
      <c r="A254" s="14" t="str">
        <f t="shared" si="3"/>
        <v>National Grid</v>
      </c>
      <c r="B254" s="20" t="s">
        <v>384</v>
      </c>
      <c r="C254" s="21" t="s">
        <v>14</v>
      </c>
      <c r="D254" s="21" t="s">
        <v>42</v>
      </c>
      <c r="E254" s="20" t="s">
        <v>82</v>
      </c>
      <c r="F254" s="22">
        <v>6</v>
      </c>
      <c r="G254" s="22">
        <v>2467.08</v>
      </c>
      <c r="H254" s="23">
        <v>52636.764715581769</v>
      </c>
      <c r="I254" s="24">
        <v>15.021907738465115</v>
      </c>
    </row>
    <row r="255" spans="1:9" ht="30" customHeight="1" thickBot="1" x14ac:dyDescent="0.3">
      <c r="A255" s="14" t="str">
        <f t="shared" si="3"/>
        <v>National Grid</v>
      </c>
      <c r="B255" s="20" t="s">
        <v>385</v>
      </c>
      <c r="C255" s="21" t="s">
        <v>14</v>
      </c>
      <c r="D255" s="21" t="s">
        <v>15</v>
      </c>
      <c r="E255" s="20" t="s">
        <v>150</v>
      </c>
      <c r="F255" s="22">
        <v>4</v>
      </c>
      <c r="G255" s="22">
        <v>5354.08</v>
      </c>
      <c r="H255" s="23">
        <v>61394.658257917821</v>
      </c>
      <c r="I255" s="24">
        <v>20.014193491619857</v>
      </c>
    </row>
    <row r="256" spans="1:9" ht="30" customHeight="1" thickBot="1" x14ac:dyDescent="0.3">
      <c r="A256" s="14" t="str">
        <f t="shared" si="3"/>
        <v>National Grid</v>
      </c>
      <c r="B256" s="20" t="s">
        <v>386</v>
      </c>
      <c r="C256" s="21" t="s">
        <v>14</v>
      </c>
      <c r="D256" s="21" t="s">
        <v>42</v>
      </c>
      <c r="E256" s="20" t="s">
        <v>123</v>
      </c>
      <c r="F256" s="22">
        <v>5</v>
      </c>
      <c r="G256" s="22">
        <v>7005.67</v>
      </c>
      <c r="H256" s="23">
        <v>146479.5733770128</v>
      </c>
      <c r="I256" s="24">
        <v>41.803531214900914</v>
      </c>
    </row>
    <row r="257" spans="1:9" ht="30" customHeight="1" thickBot="1" x14ac:dyDescent="0.3">
      <c r="A257" s="14" t="str">
        <f t="shared" si="3"/>
        <v>National Grid</v>
      </c>
      <c r="B257" s="20" t="s">
        <v>387</v>
      </c>
      <c r="C257" s="21" t="s">
        <v>14</v>
      </c>
      <c r="D257" s="21" t="s">
        <v>34</v>
      </c>
      <c r="E257" s="20" t="s">
        <v>62</v>
      </c>
      <c r="F257" s="22">
        <v>1</v>
      </c>
      <c r="G257" s="22">
        <v>351.58</v>
      </c>
      <c r="H257" s="23">
        <v>2524.7481083640796</v>
      </c>
      <c r="I257" s="24">
        <v>0.72053313594865287</v>
      </c>
    </row>
    <row r="258" spans="1:9" ht="30" customHeight="1" thickBot="1" x14ac:dyDescent="0.3">
      <c r="A258" s="14" t="str">
        <f t="shared" si="3"/>
        <v>National Grid</v>
      </c>
      <c r="B258" s="20" t="s">
        <v>388</v>
      </c>
      <c r="C258" s="21" t="s">
        <v>18</v>
      </c>
      <c r="D258" s="21" t="s">
        <v>22</v>
      </c>
      <c r="E258" s="20" t="s">
        <v>58</v>
      </c>
      <c r="F258" s="22">
        <v>4</v>
      </c>
      <c r="G258" s="22">
        <v>6729</v>
      </c>
      <c r="H258" s="23">
        <v>123006.66900000001</v>
      </c>
      <c r="I258" s="24">
        <v>33.029516080015448</v>
      </c>
    </row>
    <row r="259" spans="1:9" ht="30" customHeight="1" thickBot="1" x14ac:dyDescent="0.3">
      <c r="A259" s="14" t="str">
        <f t="shared" si="3"/>
        <v>National Grid</v>
      </c>
      <c r="B259" s="20" t="s">
        <v>389</v>
      </c>
      <c r="C259" s="21" t="s">
        <v>14</v>
      </c>
      <c r="D259" s="21" t="s">
        <v>27</v>
      </c>
      <c r="E259" s="20" t="s">
        <v>131</v>
      </c>
      <c r="F259" s="22">
        <v>2</v>
      </c>
      <c r="G259" s="22">
        <v>3908</v>
      </c>
      <c r="H259" s="23">
        <v>34059.823038796138</v>
      </c>
      <c r="I259" s="24">
        <v>9.720269132076524</v>
      </c>
    </row>
    <row r="260" spans="1:9" ht="30" customHeight="1" thickBot="1" x14ac:dyDescent="0.3">
      <c r="A260" s="14" t="str">
        <f t="shared" si="3"/>
        <v>National Grid</v>
      </c>
      <c r="B260" s="20" t="s">
        <v>390</v>
      </c>
      <c r="C260" s="21" t="s">
        <v>14</v>
      </c>
      <c r="D260" s="21" t="s">
        <v>42</v>
      </c>
      <c r="E260" s="20" t="s">
        <v>391</v>
      </c>
      <c r="F260" s="22">
        <v>4</v>
      </c>
      <c r="G260" s="22">
        <v>11304.42</v>
      </c>
      <c r="H260" s="23">
        <v>127221.81441622481</v>
      </c>
      <c r="I260" s="24">
        <v>36.307595438420321</v>
      </c>
    </row>
    <row r="261" spans="1:9" ht="30" customHeight="1" thickBot="1" x14ac:dyDescent="0.3">
      <c r="A261" s="14" t="str">
        <f t="shared" si="3"/>
        <v>National Grid</v>
      </c>
      <c r="B261" s="20" t="s">
        <v>392</v>
      </c>
      <c r="C261" s="21" t="s">
        <v>14</v>
      </c>
      <c r="D261" s="21" t="s">
        <v>22</v>
      </c>
      <c r="E261" s="20" t="s">
        <v>113</v>
      </c>
      <c r="F261" s="22">
        <v>2</v>
      </c>
      <c r="G261" s="22">
        <v>4246</v>
      </c>
      <c r="H261" s="23">
        <v>39178.57246831993</v>
      </c>
      <c r="I261" s="24">
        <v>14.998174352900421</v>
      </c>
    </row>
    <row r="262" spans="1:9" ht="30" customHeight="1" thickBot="1" x14ac:dyDescent="0.3">
      <c r="A262" s="14" t="str">
        <f t="shared" si="3"/>
        <v>National Grid</v>
      </c>
      <c r="B262" s="20" t="s">
        <v>393</v>
      </c>
      <c r="C262" s="21" t="s">
        <v>14</v>
      </c>
      <c r="D262" s="21" t="s">
        <v>15</v>
      </c>
      <c r="E262" s="20" t="s">
        <v>394</v>
      </c>
      <c r="F262" s="22">
        <v>3</v>
      </c>
      <c r="G262" s="22">
        <v>5125.58</v>
      </c>
      <c r="H262" s="23">
        <v>37744.082535586844</v>
      </c>
      <c r="I262" s="24">
        <v>19.197358330770392</v>
      </c>
    </row>
    <row r="263" spans="1:9" ht="30" customHeight="1" thickBot="1" x14ac:dyDescent="0.3">
      <c r="A263" s="14" t="str">
        <f t="shared" si="3"/>
        <v>National Grid</v>
      </c>
      <c r="B263" s="20" t="s">
        <v>395</v>
      </c>
      <c r="C263" s="21" t="s">
        <v>14</v>
      </c>
      <c r="D263" s="21" t="s">
        <v>15</v>
      </c>
      <c r="E263" s="20" t="s">
        <v>396</v>
      </c>
      <c r="F263" s="22">
        <v>2</v>
      </c>
      <c r="G263" s="22">
        <v>3128.42</v>
      </c>
      <c r="H263" s="23">
        <v>44138.18051175138</v>
      </c>
      <c r="I263" s="24">
        <v>12.596512703125393</v>
      </c>
    </row>
    <row r="264" spans="1:9" ht="30" customHeight="1" thickBot="1" x14ac:dyDescent="0.3">
      <c r="A264" s="14" t="str">
        <f t="shared" ref="A264:A267" si="4">$E$1</f>
        <v>National Grid</v>
      </c>
      <c r="B264" s="20" t="s">
        <v>397</v>
      </c>
      <c r="C264" s="21" t="s">
        <v>14</v>
      </c>
      <c r="D264" s="21" t="s">
        <v>34</v>
      </c>
      <c r="E264" s="20" t="s">
        <v>218</v>
      </c>
      <c r="F264" s="22">
        <v>7</v>
      </c>
      <c r="G264" s="22">
        <v>4748.92</v>
      </c>
      <c r="H264" s="23">
        <v>41593.617731931081</v>
      </c>
      <c r="I264" s="24">
        <v>12.249063311127099</v>
      </c>
    </row>
    <row r="265" spans="1:9" ht="30" customHeight="1" thickBot="1" x14ac:dyDescent="0.3">
      <c r="A265" s="14" t="str">
        <f t="shared" si="4"/>
        <v>National Grid</v>
      </c>
      <c r="B265" s="20" t="s">
        <v>398</v>
      </c>
      <c r="C265" s="21" t="s">
        <v>14</v>
      </c>
      <c r="D265" s="21" t="s">
        <v>22</v>
      </c>
      <c r="E265" s="20" t="s">
        <v>99</v>
      </c>
      <c r="F265" s="22">
        <v>3</v>
      </c>
      <c r="G265" s="22">
        <v>6085.17</v>
      </c>
      <c r="H265" s="23">
        <v>83021.527429590496</v>
      </c>
      <c r="I265" s="24">
        <v>28.716016748845931</v>
      </c>
    </row>
    <row r="266" spans="1:9" ht="30" customHeight="1" thickBot="1" x14ac:dyDescent="0.3">
      <c r="A266" s="14" t="str">
        <f t="shared" si="4"/>
        <v>National Grid</v>
      </c>
      <c r="B266" s="20" t="s">
        <v>399</v>
      </c>
      <c r="C266" s="21" t="s">
        <v>18</v>
      </c>
      <c r="D266" s="21" t="s">
        <v>42</v>
      </c>
      <c r="E266" s="20" t="s">
        <v>400</v>
      </c>
      <c r="F266" s="22">
        <v>4</v>
      </c>
      <c r="G266" s="22">
        <v>5150.92</v>
      </c>
      <c r="H266" s="23">
        <v>104077.88548248529</v>
      </c>
      <c r="I266" s="24">
        <v>29.702592888837124</v>
      </c>
    </row>
    <row r="267" spans="1:9" ht="30" customHeight="1" thickBot="1" x14ac:dyDescent="0.3">
      <c r="A267" s="14" t="str">
        <f t="shared" si="4"/>
        <v>National Grid</v>
      </c>
      <c r="B267" s="20" t="s">
        <v>401</v>
      </c>
      <c r="C267" s="21" t="s">
        <v>14</v>
      </c>
      <c r="D267" s="21" t="s">
        <v>22</v>
      </c>
      <c r="E267" s="20" t="s">
        <v>60</v>
      </c>
      <c r="F267" s="22">
        <v>8</v>
      </c>
      <c r="G267" s="22">
        <v>2085.83</v>
      </c>
      <c r="H267" s="25">
        <v>36102.926892641561</v>
      </c>
      <c r="I267" s="26">
        <v>10.303346715936518</v>
      </c>
    </row>
    <row r="268" spans="1:9" ht="32.25" customHeight="1" thickBot="1" x14ac:dyDescent="0.3">
      <c r="A268" s="27"/>
      <c r="B268" s="28" t="s">
        <v>402</v>
      </c>
      <c r="C268" s="29"/>
      <c r="D268" s="30"/>
      <c r="E268" s="31"/>
      <c r="F268" s="32">
        <f>SUM(F7:F267)</f>
        <v>1123</v>
      </c>
      <c r="G268" s="32">
        <f>SUM(G7:G267)</f>
        <v>1315976.3099999994</v>
      </c>
      <c r="H268" s="32">
        <f>SUM(H7:H267)</f>
        <v>19304856.348119166</v>
      </c>
      <c r="I268" s="32">
        <f>SUM(I7:I267)</f>
        <v>5604.7103318649006</v>
      </c>
    </row>
    <row r="270" spans="1:9" x14ac:dyDescent="0.25">
      <c r="A270" s="33" t="s">
        <v>403</v>
      </c>
      <c r="C270" s="34"/>
      <c r="D270" s="34"/>
      <c r="E270" s="34"/>
      <c r="F270" s="34"/>
      <c r="G270" s="34"/>
      <c r="H270" s="34"/>
    </row>
  </sheetData>
  <printOptions headings="1" gridLines="1"/>
  <pageMargins left="0.7" right="0.7" top="0.75" bottom="0.75" header="0.3" footer="0.3"/>
  <pageSetup scale="10" orientation="landscape" r:id="rId1"/>
  <headerFooter>
    <oddHeader>&amp;RMass. Electric Co. and Nantucket Electric Co. d/b/a National Grid
Grid Modernization Plan CY2019 Annual Report
D.P.U. 15-120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24521-B0D9-4BBD-930D-ADE3F3F087DD}">
  <sheetPr>
    <pageSetUpPr fitToPage="1"/>
  </sheetPr>
  <dimension ref="A1:BB24"/>
  <sheetViews>
    <sheetView zoomScale="90" zoomScaleNormal="90" workbookViewId="0">
      <selection activeCell="K16" sqref="K16"/>
    </sheetView>
  </sheetViews>
  <sheetFormatPr defaultRowHeight="15" x14ac:dyDescent="0.25"/>
  <cols>
    <col min="1" max="1" width="23.28515625" customWidth="1"/>
    <col min="2" max="2" width="23.42578125" customWidth="1"/>
    <col min="3" max="3" width="23.5703125" customWidth="1"/>
    <col min="4" max="4" width="15.7109375" customWidth="1"/>
    <col min="5" max="5" width="24" customWidth="1"/>
    <col min="6" max="6" width="24.140625" bestFit="1" customWidth="1"/>
    <col min="7" max="7" width="22.5703125" bestFit="1" customWidth="1"/>
    <col min="8" max="8" width="20.7109375" bestFit="1" customWidth="1"/>
    <col min="9" max="9" width="69.5703125" customWidth="1"/>
  </cols>
  <sheetData>
    <row r="1" spans="1:9" x14ac:dyDescent="0.25">
      <c r="A1" s="1" t="s">
        <v>404</v>
      </c>
      <c r="B1" s="1" t="s">
        <v>405</v>
      </c>
      <c r="C1" s="6"/>
      <c r="D1" s="3" t="s">
        <v>2</v>
      </c>
      <c r="E1" s="3" t="str">
        <f>'[1]1.Feeder Deployment Incremental'!E1</f>
        <v>National Grid</v>
      </c>
    </row>
    <row r="2" spans="1:9" x14ac:dyDescent="0.25">
      <c r="A2" s="1"/>
      <c r="B2" s="1"/>
      <c r="C2" s="6"/>
      <c r="D2" s="3" t="s">
        <v>3</v>
      </c>
      <c r="E2" s="5">
        <f>'[1]1.Feeder Deployment Incremental'!E2</f>
        <v>2019</v>
      </c>
    </row>
    <row r="3" spans="1:9" x14ac:dyDescent="0.25">
      <c r="A3" s="1"/>
      <c r="B3" s="1"/>
      <c r="C3" s="6"/>
      <c r="D3" s="35"/>
      <c r="E3" s="36"/>
    </row>
    <row r="4" spans="1:9" x14ac:dyDescent="0.25">
      <c r="A4" s="37" t="s">
        <v>406</v>
      </c>
      <c r="F4" s="38"/>
      <c r="G4" s="38"/>
    </row>
    <row r="5" spans="1:9" ht="15.75" thickBot="1" x14ac:dyDescent="0.3">
      <c r="F5" s="39"/>
      <c r="G5" s="39"/>
    </row>
    <row r="6" spans="1:9" ht="15" customHeight="1" thickBot="1" x14ac:dyDescent="0.3">
      <c r="A6" s="40" t="s">
        <v>407</v>
      </c>
      <c r="B6" s="41"/>
      <c r="C6" s="42"/>
      <c r="D6" s="43" t="s">
        <v>408</v>
      </c>
      <c r="E6" s="44"/>
      <c r="F6" s="44"/>
      <c r="G6" s="44"/>
      <c r="H6" s="44"/>
      <c r="I6" s="45"/>
    </row>
    <row r="7" spans="1:9" ht="60.75" thickBot="1" x14ac:dyDescent="0.3">
      <c r="A7" s="46" t="s">
        <v>2</v>
      </c>
      <c r="B7" s="47" t="s">
        <v>5</v>
      </c>
      <c r="C7" s="48" t="s">
        <v>409</v>
      </c>
      <c r="D7" s="49" t="s">
        <v>410</v>
      </c>
      <c r="E7" s="50" t="s">
        <v>411</v>
      </c>
      <c r="F7" s="51" t="s">
        <v>412</v>
      </c>
      <c r="G7" s="50" t="s">
        <v>413</v>
      </c>
      <c r="H7" s="49" t="s">
        <v>414</v>
      </c>
      <c r="I7" s="52" t="s">
        <v>415</v>
      </c>
    </row>
    <row r="8" spans="1:9" x14ac:dyDescent="0.25">
      <c r="A8" s="53"/>
      <c r="B8" s="54"/>
      <c r="C8" s="55"/>
      <c r="D8" s="56"/>
      <c r="E8" s="57"/>
      <c r="F8" s="56"/>
      <c r="G8" s="57"/>
      <c r="H8" s="56"/>
      <c r="I8" s="58"/>
    </row>
    <row r="9" spans="1:9" x14ac:dyDescent="0.25">
      <c r="A9" s="59"/>
      <c r="B9" s="60"/>
      <c r="C9" s="61"/>
      <c r="D9" s="62"/>
      <c r="E9" s="63"/>
      <c r="F9" s="62"/>
      <c r="G9" s="63"/>
      <c r="H9" s="62"/>
      <c r="I9" s="64"/>
    </row>
    <row r="10" spans="1:9" x14ac:dyDescent="0.25">
      <c r="A10" s="59"/>
      <c r="B10" s="60"/>
      <c r="C10" s="61"/>
      <c r="D10" s="62"/>
      <c r="E10" s="63"/>
      <c r="F10" s="62"/>
      <c r="G10" s="63"/>
      <c r="H10" s="62"/>
      <c r="I10" s="64"/>
    </row>
    <row r="11" spans="1:9" ht="15.75" thickBot="1" x14ac:dyDescent="0.3">
      <c r="A11" s="65"/>
      <c r="B11" s="66"/>
      <c r="C11" s="67"/>
      <c r="D11" s="68"/>
      <c r="E11" s="69"/>
      <c r="F11" s="68"/>
      <c r="G11" s="69"/>
      <c r="H11" s="68"/>
      <c r="I11" s="70"/>
    </row>
    <row r="12" spans="1:9" x14ac:dyDescent="0.25">
      <c r="A12" s="53"/>
      <c r="B12" s="71"/>
      <c r="C12" s="72"/>
      <c r="D12" s="56"/>
      <c r="E12" s="57"/>
      <c r="F12" s="56"/>
      <c r="G12" s="57"/>
      <c r="H12" s="56"/>
      <c r="I12" s="58"/>
    </row>
    <row r="13" spans="1:9" x14ac:dyDescent="0.25">
      <c r="A13" s="59"/>
      <c r="B13" s="60"/>
      <c r="C13" s="61"/>
      <c r="D13" s="62"/>
      <c r="E13" s="63"/>
      <c r="F13" s="73"/>
      <c r="G13" s="63"/>
      <c r="H13" s="63"/>
      <c r="I13" s="64"/>
    </row>
    <row r="14" spans="1:9" x14ac:dyDescent="0.25">
      <c r="A14" s="59"/>
      <c r="B14" s="60"/>
      <c r="C14" s="61"/>
      <c r="D14" s="74"/>
      <c r="E14" s="75"/>
      <c r="F14" s="76"/>
      <c r="G14" s="75"/>
      <c r="H14" s="75"/>
      <c r="I14" s="77"/>
    </row>
    <row r="15" spans="1:9" ht="15.75" thickBot="1" x14ac:dyDescent="0.3">
      <c r="A15" s="65"/>
      <c r="B15" s="66"/>
      <c r="C15" s="67"/>
      <c r="D15" s="68"/>
      <c r="E15" s="69"/>
      <c r="F15" s="78"/>
      <c r="G15" s="69"/>
      <c r="H15" s="69"/>
      <c r="I15" s="70"/>
    </row>
    <row r="16" spans="1:9" x14ac:dyDescent="0.25">
      <c r="A16" s="53"/>
      <c r="B16" s="54"/>
      <c r="C16" s="55"/>
      <c r="D16" s="79"/>
      <c r="E16" s="57"/>
      <c r="F16" s="80"/>
      <c r="G16" s="57"/>
      <c r="H16" s="57"/>
      <c r="I16" s="58"/>
    </row>
    <row r="17" spans="1:54" x14ac:dyDescent="0.25">
      <c r="A17" s="59"/>
      <c r="B17" s="60"/>
      <c r="C17" s="61"/>
      <c r="D17" s="81"/>
      <c r="E17" s="63"/>
      <c r="F17" s="73"/>
      <c r="G17" s="63"/>
      <c r="H17" s="63"/>
      <c r="I17" s="64"/>
    </row>
    <row r="18" spans="1:54" x14ac:dyDescent="0.25">
      <c r="A18" s="59"/>
      <c r="B18" s="60"/>
      <c r="C18" s="61"/>
      <c r="D18" s="81"/>
      <c r="E18" s="63"/>
      <c r="F18" s="73"/>
      <c r="G18" s="63"/>
      <c r="H18" s="63"/>
      <c r="I18" s="64"/>
    </row>
    <row r="19" spans="1:54" ht="15.75" thickBot="1" x14ac:dyDescent="0.3">
      <c r="A19" s="65"/>
      <c r="B19" s="66"/>
      <c r="C19" s="67"/>
      <c r="D19" s="82"/>
      <c r="E19" s="69"/>
      <c r="F19" s="78"/>
      <c r="G19" s="69"/>
      <c r="H19" s="69"/>
      <c r="I19" s="70"/>
    </row>
    <row r="21" spans="1:54" x14ac:dyDescent="0.25">
      <c r="A21" s="1" t="s">
        <v>416</v>
      </c>
    </row>
    <row r="22" spans="1:54" x14ac:dyDescent="0.25">
      <c r="A22" s="83" t="s">
        <v>417</v>
      </c>
      <c r="B22" s="84"/>
      <c r="C22" s="84"/>
      <c r="D22" s="84"/>
      <c r="E22" s="84"/>
      <c r="F22" s="84"/>
      <c r="G22" s="84"/>
      <c r="H22" s="84"/>
      <c r="I22" s="85"/>
    </row>
    <row r="23" spans="1:54" ht="15" customHeight="1" x14ac:dyDescent="0.25">
      <c r="A23" s="86" t="s">
        <v>418</v>
      </c>
      <c r="B23" s="87"/>
      <c r="C23" s="88"/>
      <c r="D23" s="88"/>
      <c r="E23" s="88"/>
      <c r="F23" s="88"/>
      <c r="G23" s="88"/>
      <c r="H23" s="88"/>
      <c r="I23" s="89"/>
      <c r="J23" s="90"/>
      <c r="K23" s="90"/>
      <c r="L23" s="90"/>
      <c r="M23" s="90"/>
      <c r="N23" s="90"/>
      <c r="O23" s="90"/>
      <c r="P23" s="90"/>
      <c r="Q23" s="90"/>
      <c r="R23" s="90"/>
      <c r="S23" s="90"/>
      <c r="AZ23" s="91"/>
      <c r="BA23" s="91"/>
      <c r="BB23" s="91"/>
    </row>
    <row r="24" spans="1:54" ht="15" customHeight="1" x14ac:dyDescent="0.25">
      <c r="A24" s="92" t="s">
        <v>419</v>
      </c>
      <c r="B24" s="93"/>
      <c r="C24" s="94"/>
      <c r="D24" s="94"/>
      <c r="E24" s="94"/>
      <c r="F24" s="94"/>
      <c r="G24" s="94"/>
      <c r="H24" s="94"/>
      <c r="I24" s="95"/>
    </row>
  </sheetData>
  <mergeCells count="2">
    <mergeCell ref="A6:C6"/>
    <mergeCell ref="D6:I6"/>
  </mergeCells>
  <printOptions headings="1" gridLines="1"/>
  <pageMargins left="0.7" right="0.7" top="0.75" bottom="0.75" header="0.3" footer="0.3"/>
  <pageSetup scale="48" orientation="landscape" r:id="rId1"/>
  <headerFooter>
    <oddHeader>&amp;RMass. Electric Co. and Nantucket Electric Co. d/b/a National Grid
Grid Modernization Plan CY2019 Annual Report
D.P.U. 15-120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F079A-05C8-42B8-A859-EBE29C7B4DBA}">
  <sheetPr>
    <pageSetUpPr fitToPage="1"/>
  </sheetPr>
  <dimension ref="A1:I22"/>
  <sheetViews>
    <sheetView zoomScale="90" zoomScaleNormal="90" workbookViewId="0">
      <selection activeCell="K16" sqref="K16"/>
    </sheetView>
  </sheetViews>
  <sheetFormatPr defaultRowHeight="15" x14ac:dyDescent="0.25"/>
  <cols>
    <col min="1" max="2" width="23.42578125" customWidth="1"/>
    <col min="3" max="3" width="18.85546875" customWidth="1"/>
    <col min="4" max="4" width="23.42578125" bestFit="1" customWidth="1"/>
    <col min="5" max="5" width="22.85546875" bestFit="1" customWidth="1"/>
    <col min="6" max="6" width="19.42578125" customWidth="1"/>
    <col min="7" max="7" width="15.5703125" customWidth="1"/>
    <col min="8" max="8" width="14.42578125" customWidth="1"/>
  </cols>
  <sheetData>
    <row r="1" spans="1:8" x14ac:dyDescent="0.25">
      <c r="A1" s="1" t="s">
        <v>420</v>
      </c>
      <c r="B1" s="1" t="s">
        <v>421</v>
      </c>
      <c r="D1" s="3" t="s">
        <v>2</v>
      </c>
      <c r="E1" s="3"/>
    </row>
    <row r="2" spans="1:8" x14ac:dyDescent="0.25">
      <c r="D2" s="3" t="s">
        <v>3</v>
      </c>
      <c r="E2" s="5">
        <f>'[1]1.Feeder Deployment Incremental'!E2</f>
        <v>2019</v>
      </c>
    </row>
    <row r="3" spans="1:8" ht="15.75" thickBot="1" x14ac:dyDescent="0.3"/>
    <row r="4" spans="1:8" ht="15" customHeight="1" thickBot="1" x14ac:dyDescent="0.3">
      <c r="A4" s="96" t="s">
        <v>407</v>
      </c>
      <c r="B4" s="97"/>
      <c r="C4" s="98" t="s">
        <v>422</v>
      </c>
      <c r="D4" s="98"/>
      <c r="E4" s="98"/>
      <c r="F4" s="98"/>
      <c r="G4" s="98"/>
      <c r="H4" s="99"/>
    </row>
    <row r="5" spans="1:8" ht="45.75" thickBot="1" x14ac:dyDescent="0.3">
      <c r="A5" s="100" t="s">
        <v>5</v>
      </c>
      <c r="B5" s="101" t="s">
        <v>409</v>
      </c>
      <c r="C5" s="50" t="s">
        <v>423</v>
      </c>
      <c r="D5" s="51" t="s">
        <v>424</v>
      </c>
      <c r="E5" s="51" t="s">
        <v>425</v>
      </c>
      <c r="F5" s="51" t="s">
        <v>426</v>
      </c>
      <c r="G5" s="50" t="s">
        <v>427</v>
      </c>
      <c r="H5" s="52" t="s">
        <v>428</v>
      </c>
    </row>
    <row r="6" spans="1:8" x14ac:dyDescent="0.25">
      <c r="A6" s="54" t="s">
        <v>429</v>
      </c>
      <c r="B6" s="102" t="s">
        <v>430</v>
      </c>
      <c r="C6" s="103"/>
      <c r="D6" s="104"/>
      <c r="E6" s="104"/>
      <c r="F6" s="105">
        <f>D6-E6</f>
        <v>0</v>
      </c>
      <c r="G6" s="105"/>
      <c r="H6" s="106">
        <f>F6*G6</f>
        <v>0</v>
      </c>
    </row>
    <row r="7" spans="1:8" x14ac:dyDescent="0.25">
      <c r="A7" s="60" t="s">
        <v>429</v>
      </c>
      <c r="B7" s="107" t="s">
        <v>430</v>
      </c>
      <c r="C7" s="108"/>
      <c r="D7" s="109"/>
      <c r="E7" s="109"/>
      <c r="F7" s="110">
        <f>D7-E7</f>
        <v>0</v>
      </c>
      <c r="G7" s="110"/>
      <c r="H7" s="111">
        <f>F7*G7</f>
        <v>0</v>
      </c>
    </row>
    <row r="8" spans="1:8" ht="15.75" thickBot="1" x14ac:dyDescent="0.3">
      <c r="A8" s="60" t="s">
        <v>429</v>
      </c>
      <c r="B8" s="107" t="s">
        <v>430</v>
      </c>
      <c r="C8" s="112"/>
      <c r="D8" s="113"/>
      <c r="E8" s="113"/>
      <c r="F8" s="114">
        <f>D8-E8</f>
        <v>0</v>
      </c>
      <c r="G8" s="110"/>
      <c r="H8" s="111">
        <f>F8*G8</f>
        <v>0</v>
      </c>
    </row>
    <row r="9" spans="1:8" ht="15.75" thickBot="1" x14ac:dyDescent="0.3">
      <c r="A9" s="60" t="s">
        <v>429</v>
      </c>
      <c r="B9" s="107" t="s">
        <v>430</v>
      </c>
      <c r="C9" s="115"/>
      <c r="D9" s="116"/>
      <c r="E9" s="116"/>
      <c r="F9" s="117"/>
      <c r="G9" s="118" t="s">
        <v>431</v>
      </c>
      <c r="H9" s="119">
        <f>SUM(H6:H8)</f>
        <v>0</v>
      </c>
    </row>
    <row r="10" spans="1:8" x14ac:dyDescent="0.25">
      <c r="A10" s="54" t="s">
        <v>429</v>
      </c>
      <c r="B10" s="102" t="s">
        <v>432</v>
      </c>
      <c r="C10" s="103"/>
      <c r="D10" s="120"/>
      <c r="E10" s="120"/>
      <c r="F10" s="110">
        <f>D10-E10</f>
        <v>0</v>
      </c>
      <c r="G10" s="105"/>
      <c r="H10" s="106">
        <f>F10*G10</f>
        <v>0</v>
      </c>
    </row>
    <row r="11" spans="1:8" x14ac:dyDescent="0.25">
      <c r="A11" s="60" t="s">
        <v>429</v>
      </c>
      <c r="B11" s="107" t="s">
        <v>432</v>
      </c>
      <c r="C11" s="108"/>
      <c r="D11" s="121"/>
      <c r="E11" s="121"/>
      <c r="F11" s="110">
        <f>D11-E11</f>
        <v>0</v>
      </c>
      <c r="G11" s="110"/>
      <c r="H11" s="111">
        <f>F11*G11</f>
        <v>0</v>
      </c>
    </row>
    <row r="12" spans="1:8" ht="15.75" thickBot="1" x14ac:dyDescent="0.3">
      <c r="A12" s="60" t="s">
        <v>429</v>
      </c>
      <c r="B12" s="107" t="s">
        <v>432</v>
      </c>
      <c r="C12" s="112"/>
      <c r="D12" s="122"/>
      <c r="E12" s="122"/>
      <c r="F12" s="110">
        <f>D12-E12</f>
        <v>0</v>
      </c>
      <c r="G12" s="114"/>
      <c r="H12" s="111">
        <f>F12*G12</f>
        <v>0</v>
      </c>
    </row>
    <row r="13" spans="1:8" ht="15.75" thickBot="1" x14ac:dyDescent="0.3">
      <c r="A13" s="66" t="s">
        <v>429</v>
      </c>
      <c r="B13" s="123" t="s">
        <v>432</v>
      </c>
      <c r="C13" s="115"/>
      <c r="D13" s="116"/>
      <c r="E13" s="116"/>
      <c r="F13" s="117"/>
      <c r="G13" s="124" t="s">
        <v>431</v>
      </c>
      <c r="H13" s="125">
        <f>SUM(H10:H12)</f>
        <v>0</v>
      </c>
    </row>
    <row r="14" spans="1:8" x14ac:dyDescent="0.25">
      <c r="A14" s="54" t="s">
        <v>433</v>
      </c>
      <c r="B14" s="102" t="s">
        <v>434</v>
      </c>
      <c r="C14" s="126"/>
      <c r="D14" s="127"/>
      <c r="E14" s="127"/>
      <c r="F14" s="110">
        <f>D14-E14</f>
        <v>0</v>
      </c>
      <c r="G14" s="128"/>
      <c r="H14" s="129">
        <f>F14*G14</f>
        <v>0</v>
      </c>
    </row>
    <row r="15" spans="1:8" x14ac:dyDescent="0.25">
      <c r="A15" s="60" t="s">
        <v>433</v>
      </c>
      <c r="B15" s="107" t="s">
        <v>434</v>
      </c>
      <c r="C15" s="108"/>
      <c r="D15" s="121"/>
      <c r="E15" s="121"/>
      <c r="F15" s="110">
        <f>D15-E15</f>
        <v>0</v>
      </c>
      <c r="G15" s="110"/>
      <c r="H15" s="111">
        <f>F15*G15</f>
        <v>0</v>
      </c>
    </row>
    <row r="16" spans="1:8" ht="15.75" thickBot="1" x14ac:dyDescent="0.3">
      <c r="A16" s="60" t="s">
        <v>433</v>
      </c>
      <c r="B16" s="107" t="s">
        <v>434</v>
      </c>
      <c r="C16" s="112"/>
      <c r="D16" s="122"/>
      <c r="E16" s="122"/>
      <c r="F16" s="110">
        <f>D16-E16</f>
        <v>0</v>
      </c>
      <c r="G16" s="114"/>
      <c r="H16" s="111">
        <f>F16*G16</f>
        <v>0</v>
      </c>
    </row>
    <row r="17" spans="1:9" ht="15.75" thickBot="1" x14ac:dyDescent="0.3">
      <c r="A17" s="66" t="s">
        <v>433</v>
      </c>
      <c r="B17" s="123" t="s">
        <v>434</v>
      </c>
      <c r="C17" s="115"/>
      <c r="D17" s="116"/>
      <c r="E17" s="116"/>
      <c r="F17" s="117"/>
      <c r="G17" s="124" t="s">
        <v>431</v>
      </c>
      <c r="H17" s="125">
        <f>SUM(H14:H16)</f>
        <v>0</v>
      </c>
    </row>
    <row r="19" spans="1:9" x14ac:dyDescent="0.25">
      <c r="A19" s="1" t="s">
        <v>416</v>
      </c>
    </row>
    <row r="20" spans="1:9" x14ac:dyDescent="0.25">
      <c r="A20" s="83" t="s">
        <v>417</v>
      </c>
      <c r="B20" s="84"/>
      <c r="C20" s="84"/>
      <c r="D20" s="84"/>
      <c r="E20" s="84"/>
      <c r="F20" s="84"/>
      <c r="G20" s="84"/>
      <c r="H20" s="84"/>
      <c r="I20" s="85"/>
    </row>
    <row r="21" spans="1:9" ht="15" customHeight="1" x14ac:dyDescent="0.25">
      <c r="A21" s="86" t="s">
        <v>435</v>
      </c>
      <c r="B21" s="88"/>
      <c r="C21" s="88"/>
      <c r="D21" s="88"/>
      <c r="E21" s="88"/>
      <c r="F21" s="88"/>
      <c r="G21" s="88"/>
      <c r="H21" s="88"/>
      <c r="I21" s="130"/>
    </row>
    <row r="22" spans="1:9" ht="15" customHeight="1" x14ac:dyDescent="0.25">
      <c r="A22" s="92" t="s">
        <v>436</v>
      </c>
      <c r="B22" s="94"/>
      <c r="C22" s="94"/>
      <c r="D22" s="94"/>
      <c r="E22" s="94"/>
      <c r="F22" s="94"/>
      <c r="G22" s="94"/>
      <c r="H22" s="94"/>
      <c r="I22" s="131"/>
    </row>
  </sheetData>
  <mergeCells count="1">
    <mergeCell ref="C4:H4"/>
  </mergeCells>
  <printOptions headings="1" gridLines="1"/>
  <pageMargins left="0.7" right="0.7" top="0.75" bottom="0.75" header="0.3" footer="0.3"/>
  <pageSetup scale="70" orientation="landscape" r:id="rId1"/>
  <headerFooter>
    <oddHeader>&amp;RMass. Electric Co. and Nantucket Electric Co. d/b/a National Grid
Grid Modernization Plan CY2019 Annual Report
D.P.U. 15-120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7358A-9C3E-4F5B-9C0F-8A7E76B97113}">
  <dimension ref="A1:DF1160"/>
  <sheetViews>
    <sheetView topLeftCell="CL1" workbookViewId="0">
      <selection activeCell="K16" sqref="K16"/>
    </sheetView>
  </sheetViews>
  <sheetFormatPr defaultColWidth="18" defaultRowHeight="15" x14ac:dyDescent="0.25"/>
  <cols>
    <col min="33" max="33" width="18" style="132"/>
    <col min="101" max="101" width="48.5703125" customWidth="1"/>
  </cols>
  <sheetData>
    <row r="1" spans="1:110" ht="35.25" customHeight="1" x14ac:dyDescent="0.25">
      <c r="A1" s="1" t="s">
        <v>437</v>
      </c>
      <c r="B1" s="1" t="s">
        <v>438</v>
      </c>
      <c r="G1" s="3" t="s">
        <v>2</v>
      </c>
      <c r="H1" s="3" t="str">
        <f>'[2]1.Feeder Deployment Incremental'!E1</f>
        <v>National Grid</v>
      </c>
    </row>
    <row r="2" spans="1:110" ht="35.25" customHeight="1" x14ac:dyDescent="0.25">
      <c r="A2" s="1"/>
      <c r="B2" s="1"/>
      <c r="G2" s="3" t="s">
        <v>439</v>
      </c>
      <c r="H2" s="5">
        <v>2018</v>
      </c>
    </row>
    <row r="3" spans="1:110" s="133" customFormat="1" ht="35.25" customHeight="1" thickBot="1" x14ac:dyDescent="0.3">
      <c r="AG3" s="134"/>
      <c r="BJ3" s="133">
        <v>0.73299999999999998</v>
      </c>
      <c r="BK3" s="133">
        <f>BJ3</f>
        <v>0.73299999999999998</v>
      </c>
      <c r="BL3" s="133">
        <v>0.4</v>
      </c>
      <c r="BM3" s="133">
        <f>BL3</f>
        <v>0.4</v>
      </c>
      <c r="BN3" s="133">
        <v>0.4</v>
      </c>
      <c r="BO3" s="133">
        <f>BN3</f>
        <v>0.4</v>
      </c>
      <c r="BP3" s="133">
        <v>0.374</v>
      </c>
      <c r="BQ3" s="133">
        <f>BP3</f>
        <v>0.374</v>
      </c>
      <c r="BR3" s="133">
        <v>0.73299999999999998</v>
      </c>
      <c r="BS3" s="133">
        <f>BR3</f>
        <v>0.73299999999999998</v>
      </c>
      <c r="BT3" s="133">
        <v>0.57599999999999996</v>
      </c>
      <c r="BU3" s="133">
        <f>BT3</f>
        <v>0.57599999999999996</v>
      </c>
      <c r="BV3" s="133">
        <v>0.57599999999999996</v>
      </c>
      <c r="BW3" s="133">
        <f>BV3</f>
        <v>0.57599999999999996</v>
      </c>
      <c r="BX3" s="133">
        <v>0.57599999999999996</v>
      </c>
      <c r="BY3" s="133">
        <f>BX3</f>
        <v>0.57599999999999996</v>
      </c>
      <c r="BZ3" s="133">
        <v>0.13400000000000001</v>
      </c>
      <c r="CA3" s="133">
        <f>BZ3</f>
        <v>0.13400000000000001</v>
      </c>
      <c r="CB3" s="133">
        <v>0.13400000000000001</v>
      </c>
      <c r="CC3" s="133">
        <f>CB3</f>
        <v>0.13400000000000001</v>
      </c>
      <c r="CD3" s="133">
        <v>0.374</v>
      </c>
      <c r="CE3" s="133">
        <f>CD3</f>
        <v>0.374</v>
      </c>
    </row>
    <row r="4" spans="1:110" ht="16.5" customHeight="1" thickBot="1" x14ac:dyDescent="0.3">
      <c r="A4" s="135" t="s">
        <v>407</v>
      </c>
      <c r="B4" s="136"/>
      <c r="C4" s="136"/>
      <c r="D4" s="136"/>
      <c r="E4" s="136"/>
      <c r="F4" s="136"/>
      <c r="G4" s="137"/>
      <c r="H4" s="138" t="s">
        <v>440</v>
      </c>
      <c r="I4" s="139"/>
      <c r="J4" s="139"/>
      <c r="K4" s="139"/>
      <c r="L4" s="140"/>
      <c r="M4" s="141" t="s">
        <v>441</v>
      </c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2"/>
      <c r="CH4" s="143" t="s">
        <v>442</v>
      </c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5" t="s">
        <v>443</v>
      </c>
      <c r="CY4" s="146"/>
      <c r="CZ4" s="146"/>
      <c r="DA4" s="146"/>
      <c r="DB4" s="146"/>
      <c r="DC4" s="147"/>
      <c r="DD4" s="147"/>
      <c r="DE4" s="147"/>
      <c r="DF4" s="148"/>
    </row>
    <row r="5" spans="1:110" ht="19.5" customHeight="1" thickBot="1" x14ac:dyDescent="0.3">
      <c r="A5" s="149"/>
      <c r="B5" s="150"/>
      <c r="C5" s="150"/>
      <c r="D5" s="150"/>
      <c r="E5" s="150"/>
      <c r="F5" s="150"/>
      <c r="G5" s="151"/>
      <c r="H5" s="152"/>
      <c r="I5" s="153"/>
      <c r="J5" s="153"/>
      <c r="K5" s="153"/>
      <c r="L5" s="154"/>
      <c r="M5" s="155" t="s">
        <v>444</v>
      </c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7"/>
      <c r="AK5" s="155" t="s">
        <v>445</v>
      </c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7"/>
      <c r="BJ5" s="155" t="s">
        <v>446</v>
      </c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7"/>
      <c r="CH5" s="158" t="s">
        <v>447</v>
      </c>
      <c r="CI5" s="159"/>
      <c r="CJ5" s="159"/>
      <c r="CK5" s="159"/>
      <c r="CL5" s="159"/>
      <c r="CM5" s="159"/>
      <c r="CN5" s="159"/>
      <c r="CO5" s="160"/>
      <c r="CP5" s="160"/>
      <c r="CQ5" s="160"/>
      <c r="CR5" s="160"/>
      <c r="CS5" s="161" t="s">
        <v>448</v>
      </c>
      <c r="CT5" s="162"/>
      <c r="CU5" s="162"/>
      <c r="CV5" s="162"/>
      <c r="CW5" s="162"/>
      <c r="CX5" s="43" t="s">
        <v>449</v>
      </c>
      <c r="CY5" s="163"/>
      <c r="CZ5" s="163"/>
      <c r="DA5" s="163"/>
      <c r="DB5" s="163"/>
      <c r="DC5" s="43" t="s">
        <v>450</v>
      </c>
      <c r="DD5" s="163"/>
      <c r="DE5" s="163"/>
      <c r="DF5" s="164"/>
    </row>
    <row r="6" spans="1:110" ht="35.25" customHeight="1" thickBot="1" x14ac:dyDescent="0.3">
      <c r="A6" s="149"/>
      <c r="B6" s="150"/>
      <c r="C6" s="150"/>
      <c r="D6" s="150"/>
      <c r="E6" s="150"/>
      <c r="F6" s="150"/>
      <c r="G6" s="151"/>
      <c r="H6" s="152"/>
      <c r="I6" s="153"/>
      <c r="J6" s="153"/>
      <c r="K6" s="153"/>
      <c r="L6" s="153"/>
      <c r="M6" s="165" t="s">
        <v>451</v>
      </c>
      <c r="N6" s="166"/>
      <c r="O6" s="165" t="s">
        <v>452</v>
      </c>
      <c r="P6" s="167"/>
      <c r="Q6" s="165" t="s">
        <v>453</v>
      </c>
      <c r="R6" s="167"/>
      <c r="S6" s="165" t="s">
        <v>454</v>
      </c>
      <c r="T6" s="167"/>
      <c r="U6" s="165" t="s">
        <v>455</v>
      </c>
      <c r="V6" s="167"/>
      <c r="W6" s="165" t="s">
        <v>456</v>
      </c>
      <c r="X6" s="167"/>
      <c r="Y6" s="165" t="s">
        <v>457</v>
      </c>
      <c r="Z6" s="167"/>
      <c r="AA6" s="165" t="s">
        <v>458</v>
      </c>
      <c r="AB6" s="167"/>
      <c r="AC6" s="165" t="s">
        <v>459</v>
      </c>
      <c r="AD6" s="167"/>
      <c r="AE6" s="165" t="s">
        <v>460</v>
      </c>
      <c r="AF6" s="167"/>
      <c r="AG6" s="165" t="s">
        <v>461</v>
      </c>
      <c r="AH6" s="167"/>
      <c r="AI6" s="165" t="s">
        <v>462</v>
      </c>
      <c r="AJ6" s="167"/>
      <c r="AK6" s="165" t="s">
        <v>451</v>
      </c>
      <c r="AL6" s="167"/>
      <c r="AM6" s="165" t="s">
        <v>452</v>
      </c>
      <c r="AN6" s="167"/>
      <c r="AO6" s="165" t="s">
        <v>453</v>
      </c>
      <c r="AP6" s="167"/>
      <c r="AQ6" s="165" t="s">
        <v>463</v>
      </c>
      <c r="AR6" s="167"/>
      <c r="AS6" s="165" t="s">
        <v>464</v>
      </c>
      <c r="AT6" s="167"/>
      <c r="AU6" s="165" t="s">
        <v>465</v>
      </c>
      <c r="AV6" s="167"/>
      <c r="AW6" s="165" t="s">
        <v>466</v>
      </c>
      <c r="AX6" s="167"/>
      <c r="AY6" s="165" t="s">
        <v>467</v>
      </c>
      <c r="AZ6" s="167"/>
      <c r="BA6" s="165" t="s">
        <v>459</v>
      </c>
      <c r="BB6" s="167"/>
      <c r="BC6" s="165" t="s">
        <v>460</v>
      </c>
      <c r="BD6" s="167"/>
      <c r="BE6" s="165" t="s">
        <v>461</v>
      </c>
      <c r="BF6" s="167"/>
      <c r="BG6" s="165" t="s">
        <v>462</v>
      </c>
      <c r="BH6" s="167"/>
      <c r="BI6" s="168" t="s">
        <v>468</v>
      </c>
      <c r="BJ6" s="165" t="s">
        <v>469</v>
      </c>
      <c r="BK6" s="167"/>
      <c r="BL6" s="165" t="s">
        <v>452</v>
      </c>
      <c r="BM6" s="167"/>
      <c r="BN6" s="165" t="s">
        <v>470</v>
      </c>
      <c r="BO6" s="167"/>
      <c r="BP6" s="165" t="s">
        <v>463</v>
      </c>
      <c r="BQ6" s="167"/>
      <c r="BR6" s="165" t="s">
        <v>471</v>
      </c>
      <c r="BS6" s="167"/>
      <c r="BT6" s="165" t="s">
        <v>465</v>
      </c>
      <c r="BU6" s="167"/>
      <c r="BV6" s="165" t="s">
        <v>472</v>
      </c>
      <c r="BW6" s="167"/>
      <c r="BX6" s="165" t="s">
        <v>467</v>
      </c>
      <c r="BY6" s="167"/>
      <c r="BZ6" s="165" t="s">
        <v>459</v>
      </c>
      <c r="CA6" s="167"/>
      <c r="CB6" s="165" t="s">
        <v>460</v>
      </c>
      <c r="CC6" s="167"/>
      <c r="CD6" s="165" t="s">
        <v>473</v>
      </c>
      <c r="CE6" s="167"/>
      <c r="CF6" s="165" t="s">
        <v>462</v>
      </c>
      <c r="CG6" s="167"/>
      <c r="CH6" s="169" t="s">
        <v>474</v>
      </c>
      <c r="CI6" s="98"/>
      <c r="CJ6" s="98"/>
      <c r="CK6" s="98"/>
      <c r="CL6" s="169" t="s">
        <v>475</v>
      </c>
      <c r="CM6" s="98"/>
      <c r="CN6" s="99"/>
      <c r="CO6" s="98" t="s">
        <v>476</v>
      </c>
      <c r="CP6" s="98"/>
      <c r="CQ6" s="98"/>
      <c r="CR6" s="170"/>
      <c r="CS6" s="169" t="s">
        <v>477</v>
      </c>
      <c r="CT6" s="98"/>
      <c r="CU6" s="98"/>
      <c r="CV6" s="98"/>
      <c r="CW6" s="99"/>
      <c r="CX6" s="43" t="s">
        <v>478</v>
      </c>
      <c r="CY6" s="44"/>
      <c r="CZ6" s="44"/>
      <c r="DA6" s="45"/>
      <c r="DB6" s="171" t="s">
        <v>479</v>
      </c>
      <c r="DC6" s="169" t="s">
        <v>480</v>
      </c>
      <c r="DD6" s="98"/>
      <c r="DE6" s="98"/>
      <c r="DF6" s="99"/>
    </row>
    <row r="7" spans="1:110" ht="26.25" customHeight="1" thickBot="1" x14ac:dyDescent="0.3">
      <c r="A7" s="172"/>
      <c r="B7" s="173"/>
      <c r="C7" s="173"/>
      <c r="D7" s="173"/>
      <c r="E7" s="173"/>
      <c r="F7" s="173"/>
      <c r="G7" s="174"/>
      <c r="H7" s="175"/>
      <c r="I7" s="176"/>
      <c r="J7" s="176"/>
      <c r="K7" s="176"/>
      <c r="L7" s="176"/>
      <c r="M7" s="177"/>
      <c r="N7" s="178"/>
      <c r="O7" s="177"/>
      <c r="P7" s="179"/>
      <c r="Q7" s="177"/>
      <c r="R7" s="179"/>
      <c r="S7" s="177"/>
      <c r="T7" s="179"/>
      <c r="U7" s="177"/>
      <c r="V7" s="179"/>
      <c r="W7" s="177"/>
      <c r="X7" s="179"/>
      <c r="Y7" s="177"/>
      <c r="Z7" s="179"/>
      <c r="AA7" s="177"/>
      <c r="AB7" s="179"/>
      <c r="AC7" s="177"/>
      <c r="AD7" s="179"/>
      <c r="AE7" s="177"/>
      <c r="AF7" s="179"/>
      <c r="AG7" s="177"/>
      <c r="AH7" s="179"/>
      <c r="AI7" s="177"/>
      <c r="AJ7" s="179"/>
      <c r="AK7" s="177"/>
      <c r="AL7" s="179"/>
      <c r="AM7" s="177"/>
      <c r="AN7" s="179"/>
      <c r="AO7" s="177"/>
      <c r="AP7" s="179"/>
      <c r="AQ7" s="177"/>
      <c r="AR7" s="179"/>
      <c r="AS7" s="177"/>
      <c r="AT7" s="179"/>
      <c r="AU7" s="177"/>
      <c r="AV7" s="179"/>
      <c r="AW7" s="177"/>
      <c r="AX7" s="179"/>
      <c r="AY7" s="177"/>
      <c r="AZ7" s="179"/>
      <c r="BA7" s="177"/>
      <c r="BB7" s="179"/>
      <c r="BC7" s="177"/>
      <c r="BD7" s="179"/>
      <c r="BE7" s="177"/>
      <c r="BF7" s="179"/>
      <c r="BG7" s="177"/>
      <c r="BH7" s="179"/>
      <c r="BI7" s="180"/>
      <c r="BJ7" s="177"/>
      <c r="BK7" s="179"/>
      <c r="BL7" s="177"/>
      <c r="BM7" s="179"/>
      <c r="BN7" s="177"/>
      <c r="BO7" s="179"/>
      <c r="BP7" s="177"/>
      <c r="BQ7" s="179"/>
      <c r="BR7" s="177"/>
      <c r="BS7" s="179"/>
      <c r="BT7" s="177"/>
      <c r="BU7" s="179"/>
      <c r="BV7" s="177"/>
      <c r="BW7" s="179"/>
      <c r="BX7" s="177"/>
      <c r="BY7" s="179"/>
      <c r="BZ7" s="177"/>
      <c r="CA7" s="179"/>
      <c r="CB7" s="177"/>
      <c r="CC7" s="179"/>
      <c r="CD7" s="177"/>
      <c r="CE7" s="179"/>
      <c r="CF7" s="177"/>
      <c r="CG7" s="179"/>
      <c r="CH7" s="43" t="s">
        <v>481</v>
      </c>
      <c r="CI7" s="44"/>
      <c r="CJ7" s="44"/>
      <c r="CK7" s="44"/>
      <c r="CL7" s="43" t="s">
        <v>482</v>
      </c>
      <c r="CM7" s="44"/>
      <c r="CN7" s="45"/>
      <c r="CO7" s="44" t="s">
        <v>483</v>
      </c>
      <c r="CP7" s="163"/>
      <c r="CQ7" s="163"/>
      <c r="CR7" s="164"/>
      <c r="CS7" s="181"/>
      <c r="CT7" s="182"/>
      <c r="CU7" s="182"/>
      <c r="CV7" s="182"/>
      <c r="CW7" s="183"/>
      <c r="CX7" s="181" t="s">
        <v>484</v>
      </c>
      <c r="CY7" s="182"/>
      <c r="CZ7" s="182"/>
      <c r="DA7" s="182"/>
      <c r="DB7" s="184"/>
      <c r="DC7" s="161"/>
      <c r="DD7" s="162"/>
      <c r="DE7" s="162"/>
      <c r="DF7" s="183"/>
    </row>
    <row r="8" spans="1:110" ht="66.75" customHeight="1" thickBot="1" x14ac:dyDescent="0.3">
      <c r="A8" s="185" t="s">
        <v>2</v>
      </c>
      <c r="B8" s="186" t="s">
        <v>485</v>
      </c>
      <c r="C8" s="186" t="s">
        <v>486</v>
      </c>
      <c r="D8" s="100" t="s">
        <v>5</v>
      </c>
      <c r="E8" s="100" t="s">
        <v>8</v>
      </c>
      <c r="F8" s="100" t="s">
        <v>487</v>
      </c>
      <c r="G8" s="101" t="s">
        <v>488</v>
      </c>
      <c r="H8" s="187" t="s">
        <v>489</v>
      </c>
      <c r="I8" s="188" t="s">
        <v>490</v>
      </c>
      <c r="J8" s="188" t="s">
        <v>491</v>
      </c>
      <c r="K8" s="188" t="s">
        <v>492</v>
      </c>
      <c r="L8" s="189" t="s">
        <v>493</v>
      </c>
      <c r="M8" s="190" t="s">
        <v>494</v>
      </c>
      <c r="N8" s="191" t="s">
        <v>495</v>
      </c>
      <c r="O8" s="190" t="s">
        <v>496</v>
      </c>
      <c r="P8" s="192" t="s">
        <v>497</v>
      </c>
      <c r="Q8" s="190" t="s">
        <v>494</v>
      </c>
      <c r="R8" s="192" t="s">
        <v>497</v>
      </c>
      <c r="S8" s="190" t="s">
        <v>494</v>
      </c>
      <c r="T8" s="192" t="s">
        <v>497</v>
      </c>
      <c r="U8" s="190" t="s">
        <v>494</v>
      </c>
      <c r="V8" s="192" t="s">
        <v>497</v>
      </c>
      <c r="W8" s="190" t="s">
        <v>494</v>
      </c>
      <c r="X8" s="192" t="s">
        <v>497</v>
      </c>
      <c r="Y8" s="190" t="s">
        <v>494</v>
      </c>
      <c r="Z8" s="192" t="s">
        <v>497</v>
      </c>
      <c r="AA8" s="190" t="s">
        <v>494</v>
      </c>
      <c r="AB8" s="192" t="s">
        <v>497</v>
      </c>
      <c r="AC8" s="190" t="s">
        <v>494</v>
      </c>
      <c r="AD8" s="192" t="s">
        <v>497</v>
      </c>
      <c r="AE8" s="190" t="s">
        <v>494</v>
      </c>
      <c r="AF8" s="192" t="s">
        <v>497</v>
      </c>
      <c r="AG8" s="190" t="s">
        <v>494</v>
      </c>
      <c r="AH8" s="192" t="s">
        <v>497</v>
      </c>
      <c r="AI8" s="190" t="s">
        <v>498</v>
      </c>
      <c r="AJ8" s="192" t="s">
        <v>499</v>
      </c>
      <c r="AK8" s="190" t="s">
        <v>500</v>
      </c>
      <c r="AL8" s="192" t="s">
        <v>501</v>
      </c>
      <c r="AM8" s="190" t="s">
        <v>500</v>
      </c>
      <c r="AN8" s="192" t="s">
        <v>502</v>
      </c>
      <c r="AO8" s="190" t="s">
        <v>500</v>
      </c>
      <c r="AP8" s="192" t="s">
        <v>502</v>
      </c>
      <c r="AQ8" s="190" t="s">
        <v>500</v>
      </c>
      <c r="AR8" s="192" t="s">
        <v>502</v>
      </c>
      <c r="AS8" s="190" t="s">
        <v>500</v>
      </c>
      <c r="AT8" s="192" t="s">
        <v>502</v>
      </c>
      <c r="AU8" s="190" t="s">
        <v>500</v>
      </c>
      <c r="AV8" s="192" t="s">
        <v>502</v>
      </c>
      <c r="AW8" s="190" t="s">
        <v>500</v>
      </c>
      <c r="AX8" s="192" t="s">
        <v>502</v>
      </c>
      <c r="AY8" s="190" t="s">
        <v>500</v>
      </c>
      <c r="AZ8" s="192" t="s">
        <v>502</v>
      </c>
      <c r="BA8" s="190" t="s">
        <v>500</v>
      </c>
      <c r="BB8" s="192" t="s">
        <v>502</v>
      </c>
      <c r="BC8" s="190" t="s">
        <v>500</v>
      </c>
      <c r="BD8" s="192" t="s">
        <v>502</v>
      </c>
      <c r="BE8" s="190" t="s">
        <v>500</v>
      </c>
      <c r="BF8" s="192" t="s">
        <v>502</v>
      </c>
      <c r="BG8" s="193" t="s">
        <v>503</v>
      </c>
      <c r="BH8" s="194" t="s">
        <v>504</v>
      </c>
      <c r="BI8" s="195" t="s">
        <v>505</v>
      </c>
      <c r="BJ8" s="193" t="s">
        <v>506</v>
      </c>
      <c r="BK8" s="194" t="s">
        <v>507</v>
      </c>
      <c r="BL8" s="193" t="s">
        <v>506</v>
      </c>
      <c r="BM8" s="194" t="s">
        <v>507</v>
      </c>
      <c r="BN8" s="193" t="s">
        <v>508</v>
      </c>
      <c r="BO8" s="194" t="s">
        <v>509</v>
      </c>
      <c r="BP8" s="193" t="s">
        <v>508</v>
      </c>
      <c r="BQ8" s="194" t="s">
        <v>509</v>
      </c>
      <c r="BR8" s="193" t="s">
        <v>508</v>
      </c>
      <c r="BS8" s="194" t="s">
        <v>509</v>
      </c>
      <c r="BT8" s="193" t="s">
        <v>508</v>
      </c>
      <c r="BU8" s="194" t="s">
        <v>509</v>
      </c>
      <c r="BV8" s="193" t="s">
        <v>508</v>
      </c>
      <c r="BW8" s="194" t="s">
        <v>509</v>
      </c>
      <c r="BX8" s="193" t="s">
        <v>508</v>
      </c>
      <c r="BY8" s="194" t="s">
        <v>509</v>
      </c>
      <c r="BZ8" s="193" t="s">
        <v>508</v>
      </c>
      <c r="CA8" s="194" t="s">
        <v>509</v>
      </c>
      <c r="CB8" s="193" t="s">
        <v>508</v>
      </c>
      <c r="CC8" s="194" t="s">
        <v>509</v>
      </c>
      <c r="CD8" s="193" t="s">
        <v>508</v>
      </c>
      <c r="CE8" s="194" t="s">
        <v>509</v>
      </c>
      <c r="CF8" s="193" t="s">
        <v>510</v>
      </c>
      <c r="CG8" s="194" t="s">
        <v>511</v>
      </c>
      <c r="CH8" s="196">
        <v>2015</v>
      </c>
      <c r="CI8" s="197">
        <v>2016</v>
      </c>
      <c r="CJ8" s="197">
        <v>2017</v>
      </c>
      <c r="CK8" s="198" t="s">
        <v>512</v>
      </c>
      <c r="CL8" s="196">
        <v>2015</v>
      </c>
      <c r="CM8" s="197">
        <v>2016</v>
      </c>
      <c r="CN8" s="199">
        <v>2017</v>
      </c>
      <c r="CO8" s="197" t="s">
        <v>513</v>
      </c>
      <c r="CP8" s="197">
        <v>2016</v>
      </c>
      <c r="CQ8" s="197">
        <v>2017</v>
      </c>
      <c r="CR8" s="198" t="s">
        <v>514</v>
      </c>
      <c r="CS8" s="200" t="s">
        <v>515</v>
      </c>
      <c r="CT8" s="201" t="s">
        <v>516</v>
      </c>
      <c r="CU8" s="201" t="s">
        <v>517</v>
      </c>
      <c r="CV8" s="202" t="s">
        <v>518</v>
      </c>
      <c r="CW8" s="203" t="s">
        <v>519</v>
      </c>
      <c r="CX8" s="200" t="s">
        <v>520</v>
      </c>
      <c r="CY8" s="204" t="s">
        <v>521</v>
      </c>
      <c r="CZ8" s="204" t="s">
        <v>522</v>
      </c>
      <c r="DA8" s="205" t="s">
        <v>523</v>
      </c>
      <c r="DB8" s="203" t="s">
        <v>524</v>
      </c>
      <c r="DC8" s="206">
        <v>2015</v>
      </c>
      <c r="DD8" s="207">
        <v>2016</v>
      </c>
      <c r="DE8" s="208">
        <v>2017</v>
      </c>
      <c r="DF8" s="209" t="s">
        <v>525</v>
      </c>
    </row>
    <row r="9" spans="1:110" ht="35.25" customHeight="1" x14ac:dyDescent="0.25">
      <c r="A9" s="53" t="s">
        <v>526</v>
      </c>
      <c r="B9" s="210" t="s">
        <v>18</v>
      </c>
      <c r="C9" s="210" t="s">
        <v>74</v>
      </c>
      <c r="D9" s="54" t="s">
        <v>73</v>
      </c>
      <c r="E9" s="54" t="s">
        <v>74</v>
      </c>
      <c r="F9" s="54" t="s">
        <v>527</v>
      </c>
      <c r="G9" s="55" t="s">
        <v>74</v>
      </c>
      <c r="H9" s="211" t="s">
        <v>528</v>
      </c>
      <c r="I9" s="60" t="s">
        <v>529</v>
      </c>
      <c r="J9" s="212">
        <v>22.86307065990918</v>
      </c>
      <c r="K9" s="212">
        <v>0.40094696886300002</v>
      </c>
      <c r="L9" s="213">
        <v>31.7</v>
      </c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5"/>
      <c r="AH9" s="214"/>
      <c r="AI9" s="214">
        <f>SUM(M9,O9,Q9,S9,U9,W9,Y9,AA9,AC9,AE9,AG9)</f>
        <v>0</v>
      </c>
      <c r="AJ9" s="214">
        <f>SUM(N9,P9,R9,T9,V9,X9,Z9,AB9,AD9,AF9,AH9)</f>
        <v>0</v>
      </c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6">
        <f>SUM(AK9,AM9,AO9,AQ9,AS9,AU9,AW9,AY9,BA9,BC9,BE9)</f>
        <v>0</v>
      </c>
      <c r="BH9" s="72">
        <f>SUM(AL9,AN9,AP9,AR9,AT9,AV9,AX9,AZ9,BB9,BD9,BF9)</f>
        <v>0</v>
      </c>
      <c r="BI9" s="217">
        <f t="shared" ref="BI9:BI72" si="0">IF(CN9=0,0,BG9/1000/CN9)</f>
        <v>0</v>
      </c>
      <c r="BJ9" s="218">
        <v>0</v>
      </c>
      <c r="BK9" s="218">
        <v>0</v>
      </c>
      <c r="BL9" s="218">
        <v>0</v>
      </c>
      <c r="BM9" s="218">
        <v>0</v>
      </c>
      <c r="BN9" s="218">
        <v>0</v>
      </c>
      <c r="BO9" s="218">
        <v>0</v>
      </c>
      <c r="BP9" s="218">
        <v>0</v>
      </c>
      <c r="BQ9" s="218">
        <v>0</v>
      </c>
      <c r="BR9" s="218">
        <v>0</v>
      </c>
      <c r="BS9" s="218">
        <v>0</v>
      </c>
      <c r="BT9" s="218">
        <v>0</v>
      </c>
      <c r="BU9" s="218">
        <v>0</v>
      </c>
      <c r="BV9" s="218">
        <v>0</v>
      </c>
      <c r="BW9" s="218">
        <v>0</v>
      </c>
      <c r="BX9" s="218">
        <v>0</v>
      </c>
      <c r="BY9" s="218">
        <v>0</v>
      </c>
      <c r="BZ9" s="218">
        <v>0</v>
      </c>
      <c r="CA9" s="218">
        <v>0</v>
      </c>
      <c r="CB9" s="218">
        <v>0</v>
      </c>
      <c r="CC9" s="218">
        <v>0</v>
      </c>
      <c r="CD9" s="218">
        <v>0</v>
      </c>
      <c r="CE9" s="218">
        <v>0</v>
      </c>
      <c r="CF9" s="218">
        <v>0</v>
      </c>
      <c r="CG9" s="219">
        <v>0</v>
      </c>
      <c r="CH9" s="220">
        <v>4730400.0000000009</v>
      </c>
      <c r="CI9" s="220">
        <v>4730400.0000000009</v>
      </c>
      <c r="CJ9" s="220">
        <v>4555200</v>
      </c>
      <c r="CK9" s="221" t="s">
        <v>530</v>
      </c>
      <c r="CL9" s="222">
        <v>1.35</v>
      </c>
      <c r="CM9" s="223">
        <v>1.35</v>
      </c>
      <c r="CN9" s="224">
        <v>1.3</v>
      </c>
      <c r="CO9" s="223"/>
      <c r="CP9" s="223"/>
      <c r="CQ9" s="223"/>
      <c r="CR9" s="225">
        <f>IFERROR(0, AVERAGE(CO9:CQ9))</f>
        <v>0</v>
      </c>
      <c r="CS9" s="226">
        <v>123.99321615787854</v>
      </c>
      <c r="CT9" s="227">
        <v>0</v>
      </c>
      <c r="CU9" s="228">
        <v>0.52220166512488431</v>
      </c>
      <c r="CV9" s="229">
        <v>0</v>
      </c>
      <c r="CW9" s="230" t="s">
        <v>531</v>
      </c>
      <c r="CX9" s="222"/>
      <c r="CY9" s="223"/>
      <c r="CZ9" s="223"/>
      <c r="DA9" s="231"/>
      <c r="DB9" s="232"/>
      <c r="DC9" s="233">
        <v>0</v>
      </c>
      <c r="DD9" s="234">
        <v>0</v>
      </c>
      <c r="DE9" s="235">
        <v>0</v>
      </c>
      <c r="DF9" s="236">
        <f>AVERAGE(DC9:DE9)</f>
        <v>0</v>
      </c>
    </row>
    <row r="10" spans="1:110" ht="35.25" customHeight="1" x14ac:dyDescent="0.25">
      <c r="A10" s="237" t="s">
        <v>526</v>
      </c>
      <c r="B10" s="238" t="s">
        <v>18</v>
      </c>
      <c r="C10" s="238" t="s">
        <v>74</v>
      </c>
      <c r="D10" s="60" t="s">
        <v>73</v>
      </c>
      <c r="E10" s="60" t="s">
        <v>74</v>
      </c>
      <c r="F10" s="60" t="s">
        <v>532</v>
      </c>
      <c r="G10" s="61" t="s">
        <v>74</v>
      </c>
      <c r="H10" s="211" t="s">
        <v>533</v>
      </c>
      <c r="I10" s="60" t="s">
        <v>529</v>
      </c>
      <c r="J10" s="212">
        <v>11.08858927005595</v>
      </c>
      <c r="K10" s="212">
        <v>86.425568002052998</v>
      </c>
      <c r="L10" s="213">
        <v>2631.8</v>
      </c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>
        <v>12</v>
      </c>
      <c r="AD10" s="214">
        <v>12</v>
      </c>
      <c r="AE10" s="214"/>
      <c r="AF10" s="214"/>
      <c r="AG10" s="215"/>
      <c r="AH10" s="214"/>
      <c r="AI10" s="214">
        <f t="shared" ref="AI10:AJ73" si="1">SUM(M10,O10,Q10,S10,U10,W10,Y10,AA10,AC10,AE10,AG10)</f>
        <v>12</v>
      </c>
      <c r="AJ10" s="214">
        <f t="shared" si="1"/>
        <v>12</v>
      </c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39">
        <v>97.41</v>
      </c>
      <c r="BB10" s="239">
        <v>97.41</v>
      </c>
      <c r="BC10" s="214"/>
      <c r="BD10" s="214"/>
      <c r="BE10" s="214"/>
      <c r="BF10" s="214"/>
      <c r="BG10" s="216">
        <f t="shared" ref="BG10:BH73" si="2">SUM(AK10,AM10,AO10,AQ10,AS10,AU10,AW10,AY10,BA10,BC10,BE10)</f>
        <v>97.41</v>
      </c>
      <c r="BH10" s="72">
        <f t="shared" si="2"/>
        <v>97.41</v>
      </c>
      <c r="BI10" s="217">
        <f t="shared" si="0"/>
        <v>1.0115264797507788E-2</v>
      </c>
      <c r="BJ10" s="218">
        <v>0</v>
      </c>
      <c r="BK10" s="218">
        <v>0</v>
      </c>
      <c r="BL10" s="218">
        <v>0</v>
      </c>
      <c r="BM10" s="218">
        <v>0</v>
      </c>
      <c r="BN10" s="218">
        <v>0</v>
      </c>
      <c r="BO10" s="218">
        <v>0</v>
      </c>
      <c r="BP10" s="218">
        <v>0</v>
      </c>
      <c r="BQ10" s="218">
        <v>0</v>
      </c>
      <c r="BR10" s="218">
        <v>0</v>
      </c>
      <c r="BS10" s="218">
        <v>0</v>
      </c>
      <c r="BT10" s="218">
        <v>0</v>
      </c>
      <c r="BU10" s="218">
        <v>0</v>
      </c>
      <c r="BV10" s="218">
        <v>0</v>
      </c>
      <c r="BW10" s="218">
        <v>0</v>
      </c>
      <c r="BX10" s="218">
        <v>0</v>
      </c>
      <c r="BY10" s="218">
        <v>0</v>
      </c>
      <c r="BZ10" s="218">
        <v>114343.75440000001</v>
      </c>
      <c r="CA10" s="218">
        <v>114343.75440000001</v>
      </c>
      <c r="CB10" s="218">
        <v>0</v>
      </c>
      <c r="CC10" s="218">
        <v>0</v>
      </c>
      <c r="CD10" s="218">
        <v>0</v>
      </c>
      <c r="CE10" s="218">
        <v>0</v>
      </c>
      <c r="CF10" s="218">
        <v>114343.75440000001</v>
      </c>
      <c r="CG10" s="219">
        <v>114343.75440000001</v>
      </c>
      <c r="CH10" s="220">
        <v>34689600.000000007</v>
      </c>
      <c r="CI10" s="220">
        <v>35810880</v>
      </c>
      <c r="CJ10" s="220">
        <v>33743520.000000007</v>
      </c>
      <c r="CK10" s="221" t="s">
        <v>530</v>
      </c>
      <c r="CL10" s="222">
        <v>9.9</v>
      </c>
      <c r="CM10" s="223">
        <v>10.220000000000001</v>
      </c>
      <c r="CN10" s="224">
        <v>9.6300000000000008</v>
      </c>
      <c r="CO10" s="240"/>
      <c r="CP10" s="240"/>
      <c r="CQ10" s="240"/>
      <c r="CR10" s="225">
        <f t="shared" ref="CR10:CR12" si="3">IFERROR(0, AVERAGE(CO10:CQ10))</f>
        <v>0</v>
      </c>
      <c r="CS10" s="241">
        <v>561.43046170078298</v>
      </c>
      <c r="CT10" s="242">
        <v>48.740968570509835</v>
      </c>
      <c r="CU10" s="243">
        <v>1.4356671616536232</v>
      </c>
      <c r="CV10" s="244">
        <v>0.677032522358607</v>
      </c>
      <c r="CW10" s="245" t="s">
        <v>534</v>
      </c>
      <c r="CX10" s="246"/>
      <c r="CY10" s="240"/>
      <c r="CZ10" s="240"/>
      <c r="DA10" s="247"/>
      <c r="DB10" s="248"/>
      <c r="DC10" s="249">
        <v>8648</v>
      </c>
      <c r="DD10" s="250">
        <v>70890</v>
      </c>
      <c r="DE10" s="251">
        <v>20824</v>
      </c>
      <c r="DF10" s="252">
        <f t="shared" ref="DF10:DF15" si="4">AVERAGE(DC10:DE10)</f>
        <v>33454</v>
      </c>
    </row>
    <row r="11" spans="1:110" ht="35.25" customHeight="1" x14ac:dyDescent="0.25">
      <c r="A11" s="237" t="s">
        <v>526</v>
      </c>
      <c r="B11" s="238" t="s">
        <v>18</v>
      </c>
      <c r="C11" s="238" t="s">
        <v>74</v>
      </c>
      <c r="D11" s="60" t="s">
        <v>73</v>
      </c>
      <c r="E11" s="60" t="s">
        <v>74</v>
      </c>
      <c r="F11" s="60" t="s">
        <v>535</v>
      </c>
      <c r="G11" s="61" t="s">
        <v>74</v>
      </c>
      <c r="H11" s="211" t="s">
        <v>533</v>
      </c>
      <c r="I11" s="60" t="s">
        <v>529</v>
      </c>
      <c r="J11" s="212">
        <v>10.26551872629922</v>
      </c>
      <c r="K11" s="212">
        <v>13.124999972700001</v>
      </c>
      <c r="L11" s="213">
        <v>1374.5</v>
      </c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>
        <v>3</v>
      </c>
      <c r="AD11" s="214">
        <v>3</v>
      </c>
      <c r="AE11" s="214"/>
      <c r="AF11" s="214"/>
      <c r="AG11" s="215"/>
      <c r="AH11" s="214"/>
      <c r="AI11" s="214">
        <f t="shared" si="1"/>
        <v>3</v>
      </c>
      <c r="AJ11" s="214">
        <f t="shared" si="1"/>
        <v>3</v>
      </c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>
        <v>17.38</v>
      </c>
      <c r="BB11" s="214">
        <v>17.38</v>
      </c>
      <c r="BC11" s="214"/>
      <c r="BD11" s="214"/>
      <c r="BE11" s="214"/>
      <c r="BF11" s="214"/>
      <c r="BG11" s="216">
        <f t="shared" si="2"/>
        <v>17.38</v>
      </c>
      <c r="BH11" s="72">
        <f t="shared" si="2"/>
        <v>17.38</v>
      </c>
      <c r="BI11" s="217">
        <f t="shared" si="0"/>
        <v>2.3550135501355014E-3</v>
      </c>
      <c r="BJ11" s="218">
        <v>0</v>
      </c>
      <c r="BK11" s="218">
        <v>0</v>
      </c>
      <c r="BL11" s="218">
        <v>0</v>
      </c>
      <c r="BM11" s="218">
        <v>0</v>
      </c>
      <c r="BN11" s="218">
        <v>0</v>
      </c>
      <c r="BO11" s="218">
        <v>0</v>
      </c>
      <c r="BP11" s="218">
        <v>0</v>
      </c>
      <c r="BQ11" s="218">
        <v>0</v>
      </c>
      <c r="BR11" s="218">
        <v>0</v>
      </c>
      <c r="BS11" s="218">
        <v>0</v>
      </c>
      <c r="BT11" s="218">
        <v>0</v>
      </c>
      <c r="BU11" s="218">
        <v>0</v>
      </c>
      <c r="BV11" s="218">
        <v>0</v>
      </c>
      <c r="BW11" s="218">
        <v>0</v>
      </c>
      <c r="BX11" s="218">
        <v>0</v>
      </c>
      <c r="BY11" s="218">
        <v>0</v>
      </c>
      <c r="BZ11" s="218">
        <v>20401.339199999999</v>
      </c>
      <c r="CA11" s="218">
        <v>20401.339199999999</v>
      </c>
      <c r="CB11" s="218">
        <v>0</v>
      </c>
      <c r="CC11" s="218">
        <v>0</v>
      </c>
      <c r="CD11" s="218">
        <v>0</v>
      </c>
      <c r="CE11" s="218">
        <v>0</v>
      </c>
      <c r="CF11" s="218">
        <v>20401.339199999999</v>
      </c>
      <c r="CG11" s="219">
        <v>20401.339199999999</v>
      </c>
      <c r="CH11" s="220">
        <v>25474079.999999996</v>
      </c>
      <c r="CI11" s="220">
        <v>27471360</v>
      </c>
      <c r="CJ11" s="220">
        <v>25859520</v>
      </c>
      <c r="CK11" s="221" t="s">
        <v>530</v>
      </c>
      <c r="CL11" s="222">
        <v>7.27</v>
      </c>
      <c r="CM11" s="223">
        <v>7.84</v>
      </c>
      <c r="CN11" s="224">
        <v>7.38</v>
      </c>
      <c r="CO11" s="240"/>
      <c r="CP11" s="240"/>
      <c r="CQ11" s="240"/>
      <c r="CR11" s="225">
        <f t="shared" si="3"/>
        <v>0</v>
      </c>
      <c r="CS11" s="241">
        <v>653.32093968483684</v>
      </c>
      <c r="CT11" s="242">
        <v>27.701330025263022</v>
      </c>
      <c r="CU11" s="243">
        <v>0.88346005101932867</v>
      </c>
      <c r="CV11" s="244">
        <v>0.13993607918727111</v>
      </c>
      <c r="CW11" s="245" t="s">
        <v>534</v>
      </c>
      <c r="CX11" s="246"/>
      <c r="CY11" s="240"/>
      <c r="CZ11" s="240"/>
      <c r="DA11" s="247"/>
      <c r="DB11" s="248"/>
      <c r="DC11" s="249">
        <v>0</v>
      </c>
      <c r="DD11" s="250">
        <v>0</v>
      </c>
      <c r="DE11" s="251">
        <v>0</v>
      </c>
      <c r="DF11" s="252">
        <f t="shared" si="4"/>
        <v>0</v>
      </c>
    </row>
    <row r="12" spans="1:110" ht="35.25" customHeight="1" x14ac:dyDescent="0.25">
      <c r="A12" s="237" t="s">
        <v>526</v>
      </c>
      <c r="B12" s="238" t="s">
        <v>18</v>
      </c>
      <c r="C12" s="238" t="s">
        <v>74</v>
      </c>
      <c r="D12" s="60" t="s">
        <v>73</v>
      </c>
      <c r="E12" s="60" t="s">
        <v>74</v>
      </c>
      <c r="F12" s="60" t="s">
        <v>536</v>
      </c>
      <c r="G12" s="61" t="s">
        <v>74</v>
      </c>
      <c r="H12" s="211" t="s">
        <v>533</v>
      </c>
      <c r="I12" s="60" t="s">
        <v>529</v>
      </c>
      <c r="J12" s="212">
        <v>10.059751090360038</v>
      </c>
      <c r="K12" s="212">
        <v>25.228787826312001</v>
      </c>
      <c r="L12" s="213">
        <v>2808.3</v>
      </c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>
        <v>5</v>
      </c>
      <c r="AD12" s="214">
        <v>5</v>
      </c>
      <c r="AE12" s="214"/>
      <c r="AF12" s="214"/>
      <c r="AG12" s="215">
        <v>1</v>
      </c>
      <c r="AH12" s="214">
        <v>1</v>
      </c>
      <c r="AI12" s="214">
        <f t="shared" si="1"/>
        <v>6</v>
      </c>
      <c r="AJ12" s="214">
        <f t="shared" si="1"/>
        <v>6</v>
      </c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>
        <v>330.38</v>
      </c>
      <c r="BB12" s="214">
        <v>330.38</v>
      </c>
      <c r="BC12" s="214"/>
      <c r="BD12" s="214"/>
      <c r="BE12" s="214">
        <v>100</v>
      </c>
      <c r="BF12" s="214">
        <v>100</v>
      </c>
      <c r="BG12" s="216">
        <f t="shared" si="2"/>
        <v>430.38</v>
      </c>
      <c r="BH12" s="72">
        <f t="shared" si="2"/>
        <v>430.38</v>
      </c>
      <c r="BI12" s="217">
        <f t="shared" si="0"/>
        <v>5.5532903225806451E-2</v>
      </c>
      <c r="BJ12" s="218">
        <v>0</v>
      </c>
      <c r="BK12" s="218">
        <v>0</v>
      </c>
      <c r="BL12" s="218">
        <v>0</v>
      </c>
      <c r="BM12" s="218">
        <v>0</v>
      </c>
      <c r="BN12" s="218">
        <v>0</v>
      </c>
      <c r="BO12" s="218">
        <v>0</v>
      </c>
      <c r="BP12" s="218">
        <v>0</v>
      </c>
      <c r="BQ12" s="218">
        <v>0</v>
      </c>
      <c r="BR12" s="218">
        <v>0</v>
      </c>
      <c r="BS12" s="218">
        <v>0</v>
      </c>
      <c r="BT12" s="218">
        <v>0</v>
      </c>
      <c r="BU12" s="218">
        <v>0</v>
      </c>
      <c r="BV12" s="218">
        <v>0</v>
      </c>
      <c r="BW12" s="218">
        <v>0</v>
      </c>
      <c r="BX12" s="218">
        <v>0</v>
      </c>
      <c r="BY12" s="218">
        <v>0</v>
      </c>
      <c r="BZ12" s="218">
        <v>387813.25919999997</v>
      </c>
      <c r="CA12" s="218">
        <v>387813.25919999997</v>
      </c>
      <c r="CB12" s="218">
        <v>0</v>
      </c>
      <c r="CC12" s="218">
        <v>0</v>
      </c>
      <c r="CD12" s="218">
        <v>327624</v>
      </c>
      <c r="CE12" s="218">
        <v>327624</v>
      </c>
      <c r="CF12" s="218">
        <v>715437.25919999997</v>
      </c>
      <c r="CG12" s="219">
        <v>715437.25919999997</v>
      </c>
      <c r="CH12" s="220">
        <v>26910720</v>
      </c>
      <c r="CI12" s="220">
        <v>28837920.000000004</v>
      </c>
      <c r="CJ12" s="220">
        <v>27156000</v>
      </c>
      <c r="CK12" s="221" t="s">
        <v>530</v>
      </c>
      <c r="CL12" s="222">
        <v>7.68</v>
      </c>
      <c r="CM12" s="223">
        <v>8.23</v>
      </c>
      <c r="CN12" s="224">
        <v>7.75</v>
      </c>
      <c r="CO12" s="240"/>
      <c r="CP12" s="240"/>
      <c r="CQ12" s="240"/>
      <c r="CR12" s="225">
        <f t="shared" si="3"/>
        <v>0</v>
      </c>
      <c r="CS12" s="241">
        <v>428.43923535679556</v>
      </c>
      <c r="CT12" s="242">
        <v>10.343880257910639</v>
      </c>
      <c r="CU12" s="243">
        <v>1.3853471809215587</v>
      </c>
      <c r="CV12" s="244">
        <v>0.12844555561818935</v>
      </c>
      <c r="CW12" s="245" t="s">
        <v>534</v>
      </c>
      <c r="CX12" s="246"/>
      <c r="CY12" s="240"/>
      <c r="CZ12" s="240"/>
      <c r="DA12" s="247"/>
      <c r="DB12" s="248"/>
      <c r="DC12" s="249">
        <v>0</v>
      </c>
      <c r="DD12" s="250">
        <v>0</v>
      </c>
      <c r="DE12" s="251">
        <v>0</v>
      </c>
      <c r="DF12" s="252">
        <f t="shared" si="4"/>
        <v>0</v>
      </c>
    </row>
    <row r="13" spans="1:110" ht="35.25" customHeight="1" x14ac:dyDescent="0.25">
      <c r="A13" s="237" t="s">
        <v>526</v>
      </c>
      <c r="B13" s="238" t="s">
        <v>18</v>
      </c>
      <c r="C13" s="238" t="s">
        <v>74</v>
      </c>
      <c r="D13" s="60" t="s">
        <v>73</v>
      </c>
      <c r="E13" s="60" t="s">
        <v>74</v>
      </c>
      <c r="F13" s="60" t="s">
        <v>537</v>
      </c>
      <c r="G13" s="61" t="s">
        <v>74</v>
      </c>
      <c r="H13" s="211" t="s">
        <v>533</v>
      </c>
      <c r="I13" s="60" t="s">
        <v>529</v>
      </c>
      <c r="J13" s="212">
        <v>9.808257313101036</v>
      </c>
      <c r="K13" s="212">
        <v>31.716477206756998</v>
      </c>
      <c r="L13" s="213">
        <v>1671.9</v>
      </c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>
        <v>3</v>
      </c>
      <c r="AD13" s="214">
        <v>3</v>
      </c>
      <c r="AE13" s="214"/>
      <c r="AF13" s="214"/>
      <c r="AG13" s="215">
        <v>2</v>
      </c>
      <c r="AH13" s="214">
        <v>2</v>
      </c>
      <c r="AI13" s="214">
        <f t="shared" si="1"/>
        <v>5</v>
      </c>
      <c r="AJ13" s="214">
        <f t="shared" si="1"/>
        <v>5</v>
      </c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>
        <v>405.24</v>
      </c>
      <c r="BB13" s="214">
        <v>405.24</v>
      </c>
      <c r="BC13" s="214"/>
      <c r="BD13" s="214"/>
      <c r="BE13" s="214">
        <v>301.2</v>
      </c>
      <c r="BF13" s="214">
        <v>301.2</v>
      </c>
      <c r="BG13" s="216">
        <f t="shared" si="2"/>
        <v>706.44</v>
      </c>
      <c r="BH13" s="72">
        <f t="shared" si="2"/>
        <v>706.44</v>
      </c>
      <c r="BI13" s="217">
        <f t="shared" si="0"/>
        <v>0.14100598802395212</v>
      </c>
      <c r="BJ13" s="218">
        <v>0</v>
      </c>
      <c r="BK13" s="218">
        <v>0</v>
      </c>
      <c r="BL13" s="218">
        <v>0</v>
      </c>
      <c r="BM13" s="218">
        <v>0</v>
      </c>
      <c r="BN13" s="218">
        <v>0</v>
      </c>
      <c r="BO13" s="218">
        <v>0</v>
      </c>
      <c r="BP13" s="218">
        <v>0</v>
      </c>
      <c r="BQ13" s="218">
        <v>0</v>
      </c>
      <c r="BR13" s="218">
        <v>0</v>
      </c>
      <c r="BS13" s="218">
        <v>0</v>
      </c>
      <c r="BT13" s="218">
        <v>0</v>
      </c>
      <c r="BU13" s="218">
        <v>0</v>
      </c>
      <c r="BV13" s="218">
        <v>0</v>
      </c>
      <c r="BW13" s="218">
        <v>0</v>
      </c>
      <c r="BX13" s="218">
        <v>0</v>
      </c>
      <c r="BY13" s="218">
        <v>0</v>
      </c>
      <c r="BZ13" s="218">
        <v>475686.9216</v>
      </c>
      <c r="CA13" s="218">
        <v>475686.9216</v>
      </c>
      <c r="CB13" s="218">
        <v>0</v>
      </c>
      <c r="CC13" s="218">
        <v>0</v>
      </c>
      <c r="CD13" s="218">
        <v>986803.48800000001</v>
      </c>
      <c r="CE13" s="218">
        <v>986803.48800000001</v>
      </c>
      <c r="CF13" s="218">
        <v>1462490.4095999999</v>
      </c>
      <c r="CG13" s="219">
        <v>1462490.4095999999</v>
      </c>
      <c r="CH13" s="220">
        <v>15312480.000000002</v>
      </c>
      <c r="CI13" s="220">
        <v>16819200</v>
      </c>
      <c r="CJ13" s="220">
        <v>17555040</v>
      </c>
      <c r="CK13" s="221" t="s">
        <v>530</v>
      </c>
      <c r="CL13" s="222">
        <v>4.37</v>
      </c>
      <c r="CM13" s="223">
        <v>4.8</v>
      </c>
      <c r="CN13" s="224">
        <v>5.01</v>
      </c>
      <c r="CO13" s="240"/>
      <c r="CP13" s="240"/>
      <c r="CQ13" s="240"/>
      <c r="CR13" s="225">
        <f>IFERROR(0, AVERAGE(CO13:CQ13))</f>
        <v>0</v>
      </c>
      <c r="CS13" s="241">
        <v>333.40965151726249</v>
      </c>
      <c r="CT13" s="242">
        <v>124.05990587694787</v>
      </c>
      <c r="CU13" s="243">
        <v>2.166178451178403</v>
      </c>
      <c r="CV13" s="244">
        <v>1.1508530165756916</v>
      </c>
      <c r="CW13" s="245" t="s">
        <v>534</v>
      </c>
      <c r="CX13" s="246"/>
      <c r="CY13" s="240"/>
      <c r="CZ13" s="240"/>
      <c r="DA13" s="247"/>
      <c r="DB13" s="248"/>
      <c r="DC13" s="249">
        <v>121804</v>
      </c>
      <c r="DD13" s="250">
        <v>0</v>
      </c>
      <c r="DE13" s="251">
        <v>49770</v>
      </c>
      <c r="DF13" s="252">
        <f t="shared" si="4"/>
        <v>57191.333333333336</v>
      </c>
    </row>
    <row r="14" spans="1:110" ht="35.25" customHeight="1" x14ac:dyDescent="0.25">
      <c r="A14" s="237" t="s">
        <v>526</v>
      </c>
      <c r="B14" s="238" t="s">
        <v>18</v>
      </c>
      <c r="C14" s="238" t="s">
        <v>74</v>
      </c>
      <c r="D14" s="60" t="s">
        <v>73</v>
      </c>
      <c r="E14" s="60" t="s">
        <v>74</v>
      </c>
      <c r="F14" s="60" t="s">
        <v>538</v>
      </c>
      <c r="G14" s="61" t="s">
        <v>74</v>
      </c>
      <c r="H14" s="211" t="s">
        <v>533</v>
      </c>
      <c r="I14" s="60" t="s">
        <v>529</v>
      </c>
      <c r="J14" s="212">
        <v>10.082614161019947</v>
      </c>
      <c r="K14" s="212">
        <v>45.106818087995997</v>
      </c>
      <c r="L14" s="213">
        <v>1598.7</v>
      </c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>
        <v>7</v>
      </c>
      <c r="AD14" s="214">
        <v>7</v>
      </c>
      <c r="AE14" s="214"/>
      <c r="AF14" s="214"/>
      <c r="AG14" s="215"/>
      <c r="AH14" s="214"/>
      <c r="AI14" s="214">
        <f t="shared" si="1"/>
        <v>7</v>
      </c>
      <c r="AJ14" s="214">
        <f t="shared" si="1"/>
        <v>7</v>
      </c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>
        <v>56.3</v>
      </c>
      <c r="BB14" s="214">
        <v>56.3</v>
      </c>
      <c r="BC14" s="214"/>
      <c r="BD14" s="214"/>
      <c r="BE14" s="214"/>
      <c r="BF14" s="214"/>
      <c r="BG14" s="216">
        <f t="shared" si="2"/>
        <v>56.3</v>
      </c>
      <c r="BH14" s="72">
        <f t="shared" si="2"/>
        <v>56.3</v>
      </c>
      <c r="BI14" s="217">
        <f t="shared" si="0"/>
        <v>1.1305220883534134E-2</v>
      </c>
      <c r="BJ14" s="218">
        <v>0</v>
      </c>
      <c r="BK14" s="218">
        <v>0</v>
      </c>
      <c r="BL14" s="218">
        <v>0</v>
      </c>
      <c r="BM14" s="218">
        <v>0</v>
      </c>
      <c r="BN14" s="218">
        <v>0</v>
      </c>
      <c r="BO14" s="218">
        <v>0</v>
      </c>
      <c r="BP14" s="218">
        <v>0</v>
      </c>
      <c r="BQ14" s="218">
        <v>0</v>
      </c>
      <c r="BR14" s="218">
        <v>0</v>
      </c>
      <c r="BS14" s="218">
        <v>0</v>
      </c>
      <c r="BT14" s="218">
        <v>0</v>
      </c>
      <c r="BU14" s="218">
        <v>0</v>
      </c>
      <c r="BV14" s="218">
        <v>0</v>
      </c>
      <c r="BW14" s="218">
        <v>0</v>
      </c>
      <c r="BX14" s="218">
        <v>0</v>
      </c>
      <c r="BY14" s="218">
        <v>0</v>
      </c>
      <c r="BZ14" s="218">
        <v>66087.19200000001</v>
      </c>
      <c r="CA14" s="218">
        <v>66087.19200000001</v>
      </c>
      <c r="CB14" s="218">
        <v>0</v>
      </c>
      <c r="CC14" s="218">
        <v>0</v>
      </c>
      <c r="CD14" s="218">
        <v>0</v>
      </c>
      <c r="CE14" s="218">
        <v>0</v>
      </c>
      <c r="CF14" s="218">
        <v>66087.19200000001</v>
      </c>
      <c r="CG14" s="219">
        <v>66087.19200000001</v>
      </c>
      <c r="CH14" s="220">
        <v>17379840</v>
      </c>
      <c r="CI14" s="220">
        <v>19482239.999999996</v>
      </c>
      <c r="CJ14" s="220">
        <v>17449920.000000004</v>
      </c>
      <c r="CK14" s="221" t="s">
        <v>530</v>
      </c>
      <c r="CL14" s="222">
        <v>4.96</v>
      </c>
      <c r="CM14" s="223">
        <v>5.56</v>
      </c>
      <c r="CN14" s="224">
        <v>4.9800000000000004</v>
      </c>
      <c r="CO14" s="253"/>
      <c r="CP14" s="253"/>
      <c r="CQ14" s="253"/>
      <c r="CR14" s="225"/>
      <c r="CS14" s="254">
        <v>996.13189522030996</v>
      </c>
      <c r="CT14" s="255">
        <v>101.61865034522657</v>
      </c>
      <c r="CU14" s="256">
        <v>1.6840596677382733</v>
      </c>
      <c r="CV14" s="257">
        <v>0.64905669960971135</v>
      </c>
      <c r="CW14" s="245" t="s">
        <v>534</v>
      </c>
      <c r="CX14" s="258"/>
      <c r="CY14" s="253"/>
      <c r="CZ14" s="253"/>
      <c r="DA14" s="259"/>
      <c r="DB14" s="260"/>
      <c r="DC14" s="261">
        <v>0</v>
      </c>
      <c r="DD14" s="262">
        <v>57890</v>
      </c>
      <c r="DE14" s="263">
        <v>322174</v>
      </c>
      <c r="DF14" s="111">
        <f t="shared" si="4"/>
        <v>126688</v>
      </c>
    </row>
    <row r="15" spans="1:110" ht="35.25" customHeight="1" x14ac:dyDescent="0.25">
      <c r="A15" s="237" t="s">
        <v>526</v>
      </c>
      <c r="B15" s="238" t="s">
        <v>18</v>
      </c>
      <c r="C15" s="238" t="s">
        <v>74</v>
      </c>
      <c r="D15" s="60" t="s">
        <v>73</v>
      </c>
      <c r="E15" s="60" t="s">
        <v>74</v>
      </c>
      <c r="F15" s="60" t="s">
        <v>539</v>
      </c>
      <c r="G15" s="61" t="s">
        <v>74</v>
      </c>
      <c r="H15" s="211" t="s">
        <v>533</v>
      </c>
      <c r="I15" s="60" t="s">
        <v>529</v>
      </c>
      <c r="J15" s="212">
        <v>11.065726199396043</v>
      </c>
      <c r="K15" s="212">
        <v>71.328030154667999</v>
      </c>
      <c r="L15" s="213">
        <v>2969.3</v>
      </c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>
        <v>13</v>
      </c>
      <c r="AD15" s="214">
        <v>13</v>
      </c>
      <c r="AE15" s="214"/>
      <c r="AF15" s="214"/>
      <c r="AG15" s="215"/>
      <c r="AH15" s="214"/>
      <c r="AI15" s="214">
        <f t="shared" si="1"/>
        <v>13</v>
      </c>
      <c r="AJ15" s="214">
        <f t="shared" si="1"/>
        <v>13</v>
      </c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>
        <v>189.59</v>
      </c>
      <c r="BB15" s="214">
        <v>189.59</v>
      </c>
      <c r="BC15" s="214"/>
      <c r="BD15" s="214"/>
      <c r="BE15" s="214"/>
      <c r="BF15" s="214"/>
      <c r="BG15" s="216">
        <f t="shared" si="2"/>
        <v>189.59</v>
      </c>
      <c r="BH15" s="72">
        <f t="shared" si="2"/>
        <v>189.59</v>
      </c>
      <c r="BI15" s="217">
        <f t="shared" si="0"/>
        <v>2.1642694063926941E-2</v>
      </c>
      <c r="BJ15" s="218">
        <v>0</v>
      </c>
      <c r="BK15" s="218">
        <v>0</v>
      </c>
      <c r="BL15" s="218">
        <v>0</v>
      </c>
      <c r="BM15" s="218">
        <v>0</v>
      </c>
      <c r="BN15" s="218">
        <v>0</v>
      </c>
      <c r="BO15" s="218">
        <v>0</v>
      </c>
      <c r="BP15" s="218">
        <v>0</v>
      </c>
      <c r="BQ15" s="218">
        <v>0</v>
      </c>
      <c r="BR15" s="218">
        <v>0</v>
      </c>
      <c r="BS15" s="218">
        <v>0</v>
      </c>
      <c r="BT15" s="218">
        <v>0</v>
      </c>
      <c r="BU15" s="218">
        <v>0</v>
      </c>
      <c r="BV15" s="218">
        <v>0</v>
      </c>
      <c r="BW15" s="218">
        <v>0</v>
      </c>
      <c r="BX15" s="218">
        <v>0</v>
      </c>
      <c r="BY15" s="218">
        <v>0</v>
      </c>
      <c r="BZ15" s="218">
        <v>222548.32560000004</v>
      </c>
      <c r="CA15" s="218">
        <v>222548.32560000004</v>
      </c>
      <c r="CB15" s="218">
        <v>0</v>
      </c>
      <c r="CC15" s="218">
        <v>0</v>
      </c>
      <c r="CD15" s="218">
        <v>0</v>
      </c>
      <c r="CE15" s="218">
        <v>0</v>
      </c>
      <c r="CF15" s="218">
        <v>222548.32560000004</v>
      </c>
      <c r="CG15" s="219">
        <v>222548.32560000004</v>
      </c>
      <c r="CH15" s="220">
        <v>31816320</v>
      </c>
      <c r="CI15" s="220">
        <v>32622240</v>
      </c>
      <c r="CJ15" s="220">
        <v>30695040</v>
      </c>
      <c r="CK15" s="221" t="s">
        <v>530</v>
      </c>
      <c r="CL15" s="222">
        <v>9.08</v>
      </c>
      <c r="CM15" s="223">
        <v>9.31</v>
      </c>
      <c r="CN15" s="224">
        <v>8.76</v>
      </c>
      <c r="CO15" s="253"/>
      <c r="CP15" s="253"/>
      <c r="CQ15" s="253"/>
      <c r="CR15" s="225">
        <f>IFERROR(0, AVERAGE(CO15:CQ15))</f>
        <v>0</v>
      </c>
      <c r="CS15" s="254">
        <v>453.51903391412753</v>
      </c>
      <c r="CT15" s="255">
        <v>35.272419508127349</v>
      </c>
      <c r="CU15" s="256">
        <v>1.331082988224557</v>
      </c>
      <c r="CV15" s="257">
        <v>0.33842258116740559</v>
      </c>
      <c r="CW15" s="245" t="s">
        <v>540</v>
      </c>
      <c r="CX15" s="258"/>
      <c r="CY15" s="253"/>
      <c r="CZ15" s="253"/>
      <c r="DA15" s="259"/>
      <c r="DB15" s="260"/>
      <c r="DC15" s="261">
        <v>0</v>
      </c>
      <c r="DD15" s="262">
        <v>0</v>
      </c>
      <c r="DE15" s="263">
        <v>168255</v>
      </c>
      <c r="DF15" s="111">
        <f t="shared" si="4"/>
        <v>56085</v>
      </c>
    </row>
    <row r="16" spans="1:110" ht="35.25" customHeight="1" x14ac:dyDescent="0.25">
      <c r="A16" s="237" t="s">
        <v>541</v>
      </c>
      <c r="B16" s="238" t="s">
        <v>14</v>
      </c>
      <c r="C16" s="238" t="s">
        <v>27</v>
      </c>
      <c r="D16" s="60" t="s">
        <v>179</v>
      </c>
      <c r="E16" s="60" t="s">
        <v>180</v>
      </c>
      <c r="F16" s="60" t="s">
        <v>542</v>
      </c>
      <c r="G16" s="61" t="s">
        <v>180</v>
      </c>
      <c r="H16" s="211" t="s">
        <v>543</v>
      </c>
      <c r="I16" s="60" t="s">
        <v>544</v>
      </c>
      <c r="J16" s="212">
        <v>10.4397</v>
      </c>
      <c r="K16" s="212">
        <v>2.470643934255</v>
      </c>
      <c r="L16" s="213">
        <v>1</v>
      </c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5"/>
      <c r="AH16" s="214"/>
      <c r="AI16" s="214">
        <f t="shared" si="1"/>
        <v>0</v>
      </c>
      <c r="AJ16" s="214">
        <f t="shared" si="1"/>
        <v>0</v>
      </c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6">
        <f t="shared" si="2"/>
        <v>0</v>
      </c>
      <c r="BH16" s="72">
        <f t="shared" si="2"/>
        <v>0</v>
      </c>
      <c r="BI16" s="217">
        <f t="shared" si="0"/>
        <v>0</v>
      </c>
      <c r="BJ16" s="218">
        <v>0</v>
      </c>
      <c r="BK16" s="218">
        <v>0</v>
      </c>
      <c r="BL16" s="218">
        <v>0</v>
      </c>
      <c r="BM16" s="218">
        <v>0</v>
      </c>
      <c r="BN16" s="218">
        <v>0</v>
      </c>
      <c r="BO16" s="218">
        <v>0</v>
      </c>
      <c r="BP16" s="218">
        <v>0</v>
      </c>
      <c r="BQ16" s="218">
        <v>0</v>
      </c>
      <c r="BR16" s="218">
        <v>0</v>
      </c>
      <c r="BS16" s="218">
        <v>0</v>
      </c>
      <c r="BT16" s="218">
        <v>0</v>
      </c>
      <c r="BU16" s="218">
        <v>0</v>
      </c>
      <c r="BV16" s="218">
        <v>0</v>
      </c>
      <c r="BW16" s="218">
        <v>0</v>
      </c>
      <c r="BX16" s="218">
        <v>0</v>
      </c>
      <c r="BY16" s="218">
        <v>0</v>
      </c>
      <c r="BZ16" s="218">
        <v>0</v>
      </c>
      <c r="CA16" s="218">
        <v>0</v>
      </c>
      <c r="CB16" s="218">
        <v>0</v>
      </c>
      <c r="CC16" s="218">
        <v>0</v>
      </c>
      <c r="CD16" s="218">
        <v>0</v>
      </c>
      <c r="CE16" s="218">
        <v>0</v>
      </c>
      <c r="CF16" s="218">
        <v>0</v>
      </c>
      <c r="CG16" s="219">
        <v>0</v>
      </c>
      <c r="CH16" s="220">
        <v>11037600</v>
      </c>
      <c r="CI16" s="220">
        <v>12964800.000000002</v>
      </c>
      <c r="CJ16" s="220">
        <v>12859680</v>
      </c>
      <c r="CK16" s="221" t="s">
        <v>530</v>
      </c>
      <c r="CL16" s="222">
        <v>3.15</v>
      </c>
      <c r="CM16" s="223">
        <v>3.7</v>
      </c>
      <c r="CN16" s="224">
        <v>3.67</v>
      </c>
      <c r="CO16" s="253"/>
      <c r="CP16" s="253"/>
      <c r="CQ16" s="253"/>
      <c r="CR16" s="225"/>
      <c r="CS16" s="254">
        <v>49.333333333333336</v>
      </c>
      <c r="CT16" s="255">
        <v>49.333333333333336</v>
      </c>
      <c r="CU16" s="256">
        <v>0.66666666666666663</v>
      </c>
      <c r="CV16" s="257">
        <v>0.66666666666666663</v>
      </c>
      <c r="CW16" s="245" t="s">
        <v>545</v>
      </c>
      <c r="CX16" s="258"/>
      <c r="CY16" s="253"/>
      <c r="CZ16" s="253"/>
      <c r="DA16" s="259"/>
      <c r="DB16" s="260"/>
      <c r="DC16" s="261">
        <v>0</v>
      </c>
      <c r="DD16" s="262">
        <v>0</v>
      </c>
      <c r="DE16" s="263">
        <v>148</v>
      </c>
      <c r="DF16" s="111">
        <v>49.333333333333336</v>
      </c>
    </row>
    <row r="17" spans="1:110" ht="35.25" customHeight="1" x14ac:dyDescent="0.25">
      <c r="A17" s="237" t="s">
        <v>541</v>
      </c>
      <c r="B17" s="238" t="s">
        <v>14</v>
      </c>
      <c r="C17" s="238" t="s">
        <v>27</v>
      </c>
      <c r="D17" s="60" t="s">
        <v>288</v>
      </c>
      <c r="E17" s="60" t="s">
        <v>38</v>
      </c>
      <c r="F17" s="60" t="s">
        <v>546</v>
      </c>
      <c r="G17" s="61" t="s">
        <v>38</v>
      </c>
      <c r="H17" s="211" t="s">
        <v>543</v>
      </c>
      <c r="I17" s="60" t="s">
        <v>547</v>
      </c>
      <c r="J17" s="212">
        <v>2.7092045911669351</v>
      </c>
      <c r="K17" s="212">
        <v>6.006249987507001</v>
      </c>
      <c r="L17" s="213">
        <v>727.4</v>
      </c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>
        <v>4</v>
      </c>
      <c r="AD17" s="214">
        <v>4</v>
      </c>
      <c r="AE17" s="214"/>
      <c r="AF17" s="214"/>
      <c r="AG17" s="215"/>
      <c r="AH17" s="214"/>
      <c r="AI17" s="214">
        <f t="shared" si="1"/>
        <v>4</v>
      </c>
      <c r="AJ17" s="214">
        <f t="shared" si="1"/>
        <v>4</v>
      </c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>
        <v>164.95</v>
      </c>
      <c r="BB17" s="214">
        <v>164.95</v>
      </c>
      <c r="BC17" s="214"/>
      <c r="BD17" s="214"/>
      <c r="BE17" s="214"/>
      <c r="BF17" s="214"/>
      <c r="BG17" s="216">
        <f t="shared" si="2"/>
        <v>164.95</v>
      </c>
      <c r="BH17" s="72">
        <f t="shared" si="2"/>
        <v>164.95</v>
      </c>
      <c r="BI17" s="217">
        <f t="shared" si="0"/>
        <v>7.363839285714284E-2</v>
      </c>
      <c r="BJ17" s="218">
        <v>0</v>
      </c>
      <c r="BK17" s="218">
        <v>0</v>
      </c>
      <c r="BL17" s="218">
        <v>0</v>
      </c>
      <c r="BM17" s="218">
        <v>0</v>
      </c>
      <c r="BN17" s="218">
        <v>0</v>
      </c>
      <c r="BO17" s="218">
        <v>0</v>
      </c>
      <c r="BP17" s="218">
        <v>0</v>
      </c>
      <c r="BQ17" s="218">
        <v>0</v>
      </c>
      <c r="BR17" s="218">
        <v>0</v>
      </c>
      <c r="BS17" s="218">
        <v>0</v>
      </c>
      <c r="BT17" s="218">
        <v>0</v>
      </c>
      <c r="BU17" s="218">
        <v>0</v>
      </c>
      <c r="BV17" s="218">
        <v>0</v>
      </c>
      <c r="BW17" s="218">
        <v>0</v>
      </c>
      <c r="BX17" s="218">
        <v>0</v>
      </c>
      <c r="BY17" s="218">
        <v>0</v>
      </c>
      <c r="BZ17" s="218">
        <v>193624.90800000002</v>
      </c>
      <c r="CA17" s="218">
        <v>193624.90800000002</v>
      </c>
      <c r="CB17" s="218">
        <v>0</v>
      </c>
      <c r="CC17" s="218">
        <v>0</v>
      </c>
      <c r="CD17" s="218">
        <v>0</v>
      </c>
      <c r="CE17" s="218">
        <v>0</v>
      </c>
      <c r="CF17" s="218">
        <v>193624.90800000002</v>
      </c>
      <c r="CG17" s="219">
        <v>193624.90800000002</v>
      </c>
      <c r="CH17" s="220">
        <v>9034979.239116</v>
      </c>
      <c r="CI17" s="220">
        <v>9034979.239116</v>
      </c>
      <c r="CJ17" s="220">
        <v>11059209.560448002</v>
      </c>
      <c r="CK17" s="221" t="s">
        <v>530</v>
      </c>
      <c r="CL17" s="222">
        <v>1.83</v>
      </c>
      <c r="CM17" s="223">
        <v>1.83</v>
      </c>
      <c r="CN17" s="224">
        <v>2.2400000000000002</v>
      </c>
      <c r="CO17" s="253"/>
      <c r="CP17" s="253"/>
      <c r="CQ17" s="253"/>
      <c r="CR17" s="225"/>
      <c r="CS17" s="254">
        <v>74.087700002917231</v>
      </c>
      <c r="CT17" s="255">
        <v>74.087700002917231</v>
      </c>
      <c r="CU17" s="256">
        <v>1.0560904476575204</v>
      </c>
      <c r="CV17" s="257">
        <v>1.0560904476575204</v>
      </c>
      <c r="CW17" s="245" t="s">
        <v>548</v>
      </c>
      <c r="CX17" s="258"/>
      <c r="CY17" s="253"/>
      <c r="CZ17" s="253"/>
      <c r="DA17" s="259"/>
      <c r="DB17" s="260"/>
      <c r="DC17" s="261">
        <v>63180</v>
      </c>
      <c r="DD17" s="262">
        <v>0</v>
      </c>
      <c r="DE17" s="263">
        <v>0</v>
      </c>
      <c r="DF17" s="111">
        <v>21060</v>
      </c>
    </row>
    <row r="18" spans="1:110" ht="35.25" customHeight="1" x14ac:dyDescent="0.25">
      <c r="A18" s="237" t="s">
        <v>541</v>
      </c>
      <c r="B18" s="238" t="s">
        <v>14</v>
      </c>
      <c r="C18" s="238" t="s">
        <v>27</v>
      </c>
      <c r="D18" s="60" t="s">
        <v>288</v>
      </c>
      <c r="E18" s="60" t="s">
        <v>38</v>
      </c>
      <c r="F18" s="60" t="s">
        <v>549</v>
      </c>
      <c r="G18" s="61" t="s">
        <v>38</v>
      </c>
      <c r="H18" s="211" t="s">
        <v>543</v>
      </c>
      <c r="I18" s="60" t="s">
        <v>547</v>
      </c>
      <c r="J18" s="212">
        <v>2.2985007036762033</v>
      </c>
      <c r="K18" s="212">
        <v>6.7321969556939996</v>
      </c>
      <c r="L18" s="213">
        <v>1142.8</v>
      </c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>
        <v>5</v>
      </c>
      <c r="AD18" s="214">
        <v>5</v>
      </c>
      <c r="AE18" s="214"/>
      <c r="AF18" s="214"/>
      <c r="AG18" s="215"/>
      <c r="AH18" s="214"/>
      <c r="AI18" s="214">
        <f t="shared" si="1"/>
        <v>5</v>
      </c>
      <c r="AJ18" s="214">
        <f t="shared" si="1"/>
        <v>5</v>
      </c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>
        <v>22.16</v>
      </c>
      <c r="BB18" s="214">
        <v>22.16</v>
      </c>
      <c r="BC18" s="214"/>
      <c r="BD18" s="214"/>
      <c r="BE18" s="214"/>
      <c r="BF18" s="214"/>
      <c r="BG18" s="216">
        <f t="shared" si="2"/>
        <v>22.16</v>
      </c>
      <c r="BH18" s="72">
        <f t="shared" si="2"/>
        <v>22.16</v>
      </c>
      <c r="BI18" s="217">
        <f t="shared" si="0"/>
        <v>1.0862745098039216E-2</v>
      </c>
      <c r="BJ18" s="218">
        <v>0</v>
      </c>
      <c r="BK18" s="218">
        <v>0</v>
      </c>
      <c r="BL18" s="218">
        <v>0</v>
      </c>
      <c r="BM18" s="218">
        <v>0</v>
      </c>
      <c r="BN18" s="218">
        <v>0</v>
      </c>
      <c r="BO18" s="218">
        <v>0</v>
      </c>
      <c r="BP18" s="218">
        <v>0</v>
      </c>
      <c r="BQ18" s="218">
        <v>0</v>
      </c>
      <c r="BR18" s="218">
        <v>0</v>
      </c>
      <c r="BS18" s="218">
        <v>0</v>
      </c>
      <c r="BT18" s="218">
        <v>0</v>
      </c>
      <c r="BU18" s="218">
        <v>0</v>
      </c>
      <c r="BV18" s="218">
        <v>0</v>
      </c>
      <c r="BW18" s="218">
        <v>0</v>
      </c>
      <c r="BX18" s="218">
        <v>0</v>
      </c>
      <c r="BY18" s="218">
        <v>0</v>
      </c>
      <c r="BZ18" s="218">
        <v>26012.294400000002</v>
      </c>
      <c r="CA18" s="218">
        <v>26012.294400000002</v>
      </c>
      <c r="CB18" s="218">
        <v>0</v>
      </c>
      <c r="CC18" s="218">
        <v>0</v>
      </c>
      <c r="CD18" s="218">
        <v>0</v>
      </c>
      <c r="CE18" s="218">
        <v>0</v>
      </c>
      <c r="CF18" s="218">
        <v>26012.294400000002</v>
      </c>
      <c r="CG18" s="219">
        <v>26012.294400000002</v>
      </c>
      <c r="CH18" s="220">
        <v>6110288.3258964</v>
      </c>
      <c r="CI18" s="220">
        <v>6110288.3258964</v>
      </c>
      <c r="CJ18" s="220">
        <v>7289466.7747536004</v>
      </c>
      <c r="CK18" s="221" t="s">
        <v>530</v>
      </c>
      <c r="CL18" s="222">
        <v>1.71</v>
      </c>
      <c r="CM18" s="223">
        <v>1.71</v>
      </c>
      <c r="CN18" s="224">
        <v>2.04</v>
      </c>
      <c r="CO18" s="253"/>
      <c r="CP18" s="253"/>
      <c r="CQ18" s="253"/>
      <c r="CR18" s="225"/>
      <c r="CS18" s="254">
        <v>48.339590338289931</v>
      </c>
      <c r="CT18" s="255">
        <v>39.744469780871974</v>
      </c>
      <c r="CU18" s="256">
        <v>0.82113885993689362</v>
      </c>
      <c r="CV18" s="257">
        <v>0.80976967767202568</v>
      </c>
      <c r="CW18" s="245" t="s">
        <v>550</v>
      </c>
      <c r="CX18" s="258"/>
      <c r="CY18" s="253"/>
      <c r="CZ18" s="253"/>
      <c r="DA18" s="259"/>
      <c r="DB18" s="260"/>
      <c r="DC18" s="261">
        <v>0</v>
      </c>
      <c r="DD18" s="262">
        <v>0</v>
      </c>
      <c r="DE18" s="263">
        <v>0</v>
      </c>
      <c r="DF18" s="111">
        <v>0</v>
      </c>
    </row>
    <row r="19" spans="1:110" ht="35.25" customHeight="1" x14ac:dyDescent="0.25">
      <c r="A19" s="237" t="s">
        <v>541</v>
      </c>
      <c r="B19" s="238" t="s">
        <v>14</v>
      </c>
      <c r="C19" s="238" t="s">
        <v>27</v>
      </c>
      <c r="D19" s="60" t="s">
        <v>288</v>
      </c>
      <c r="E19" s="60" t="s">
        <v>38</v>
      </c>
      <c r="F19" s="60" t="s">
        <v>551</v>
      </c>
      <c r="G19" s="61" t="s">
        <v>38</v>
      </c>
      <c r="H19" s="211" t="s">
        <v>533</v>
      </c>
      <c r="I19" s="60" t="s">
        <v>547</v>
      </c>
      <c r="J19" s="212">
        <v>2.1976260646433912</v>
      </c>
      <c r="K19" s="212">
        <v>8.0935605892260014</v>
      </c>
      <c r="L19" s="213">
        <v>905.5</v>
      </c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>
        <v>1</v>
      </c>
      <c r="Z19" s="214">
        <v>1</v>
      </c>
      <c r="AA19" s="214"/>
      <c r="AB19" s="214"/>
      <c r="AC19" s="214">
        <v>24</v>
      </c>
      <c r="AD19" s="214">
        <v>24</v>
      </c>
      <c r="AE19" s="214"/>
      <c r="AF19" s="214"/>
      <c r="AG19" s="215"/>
      <c r="AH19" s="214"/>
      <c r="AI19" s="214">
        <f t="shared" si="1"/>
        <v>25</v>
      </c>
      <c r="AJ19" s="214">
        <f t="shared" si="1"/>
        <v>25</v>
      </c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>
        <v>1200</v>
      </c>
      <c r="AX19" s="214">
        <v>1200</v>
      </c>
      <c r="AY19" s="214"/>
      <c r="AZ19" s="214"/>
      <c r="BA19" s="214">
        <v>210.4</v>
      </c>
      <c r="BB19" s="214">
        <v>210.4</v>
      </c>
      <c r="BC19" s="214"/>
      <c r="BD19" s="214"/>
      <c r="BE19" s="214"/>
      <c r="BF19" s="214"/>
      <c r="BG19" s="216">
        <f t="shared" si="2"/>
        <v>1410.4</v>
      </c>
      <c r="BH19" s="72">
        <f t="shared" si="2"/>
        <v>1410.4</v>
      </c>
      <c r="BI19" s="217">
        <f t="shared" si="0"/>
        <v>0.68800000000000006</v>
      </c>
      <c r="BJ19" s="218">
        <v>0</v>
      </c>
      <c r="BK19" s="218">
        <v>0</v>
      </c>
      <c r="BL19" s="218">
        <v>0</v>
      </c>
      <c r="BM19" s="218">
        <v>0</v>
      </c>
      <c r="BN19" s="218">
        <v>0</v>
      </c>
      <c r="BO19" s="218">
        <v>0</v>
      </c>
      <c r="BP19" s="218">
        <v>0</v>
      </c>
      <c r="BQ19" s="218">
        <v>0</v>
      </c>
      <c r="BR19" s="218">
        <v>0</v>
      </c>
      <c r="BS19" s="218">
        <v>0</v>
      </c>
      <c r="BT19" s="218">
        <v>0</v>
      </c>
      <c r="BU19" s="218">
        <v>0</v>
      </c>
      <c r="BV19" s="218">
        <v>6054912</v>
      </c>
      <c r="BW19" s="218">
        <v>6054912</v>
      </c>
      <c r="BX19" s="218">
        <v>0</v>
      </c>
      <c r="BY19" s="218">
        <v>0</v>
      </c>
      <c r="BZ19" s="218">
        <v>246975.93600000002</v>
      </c>
      <c r="CA19" s="218">
        <v>246975.93600000002</v>
      </c>
      <c r="CB19" s="218">
        <v>0</v>
      </c>
      <c r="CC19" s="218">
        <v>0</v>
      </c>
      <c r="CD19" s="218">
        <v>0</v>
      </c>
      <c r="CE19" s="218">
        <v>0</v>
      </c>
      <c r="CF19" s="218">
        <v>6301887.9359999998</v>
      </c>
      <c r="CG19" s="219">
        <v>6301887.9359999998</v>
      </c>
      <c r="CH19" s="220">
        <v>7281191.822786401</v>
      </c>
      <c r="CI19" s="220">
        <v>7281191.822786401</v>
      </c>
      <c r="CJ19" s="220">
        <v>7389328.3350060005</v>
      </c>
      <c r="CK19" s="221" t="s">
        <v>530</v>
      </c>
      <c r="CL19" s="222">
        <v>2.02</v>
      </c>
      <c r="CM19" s="223">
        <v>2.02</v>
      </c>
      <c r="CN19" s="224">
        <v>2.0499999999999998</v>
      </c>
      <c r="CO19" s="253"/>
      <c r="CP19" s="253"/>
      <c r="CQ19" s="253"/>
      <c r="CR19" s="225"/>
      <c r="CS19" s="254">
        <v>147.53186521652185</v>
      </c>
      <c r="CT19" s="255">
        <v>143.71080966610131</v>
      </c>
      <c r="CU19" s="256">
        <v>1.0487550566113635</v>
      </c>
      <c r="CV19" s="257">
        <v>1.0247232606967687</v>
      </c>
      <c r="CW19" s="245" t="s">
        <v>552</v>
      </c>
      <c r="CX19" s="258"/>
      <c r="CY19" s="253"/>
      <c r="CZ19" s="253"/>
      <c r="DA19" s="259"/>
      <c r="DB19" s="260"/>
      <c r="DC19" s="261">
        <v>47422</v>
      </c>
      <c r="DD19" s="262">
        <v>0</v>
      </c>
      <c r="DE19" s="263">
        <v>0</v>
      </c>
      <c r="DF19" s="111">
        <v>15807.333333333334</v>
      </c>
    </row>
    <row r="20" spans="1:110" ht="35.25" customHeight="1" x14ac:dyDescent="0.25">
      <c r="A20" s="237" t="s">
        <v>541</v>
      </c>
      <c r="B20" s="238" t="s">
        <v>14</v>
      </c>
      <c r="C20" s="238" t="s">
        <v>27</v>
      </c>
      <c r="D20" s="60" t="s">
        <v>140</v>
      </c>
      <c r="E20" s="60" t="s">
        <v>38</v>
      </c>
      <c r="F20" s="60" t="s">
        <v>553</v>
      </c>
      <c r="G20" s="61" t="s">
        <v>38</v>
      </c>
      <c r="H20" s="211" t="s">
        <v>543</v>
      </c>
      <c r="I20" s="60" t="s">
        <v>547</v>
      </c>
      <c r="J20" s="212">
        <v>1.8950021475449572</v>
      </c>
      <c r="K20" s="212">
        <v>5.0537878682760002</v>
      </c>
      <c r="L20" s="213">
        <v>429.2</v>
      </c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>
        <v>1</v>
      </c>
      <c r="AD20" s="214">
        <v>1</v>
      </c>
      <c r="AE20" s="214"/>
      <c r="AF20" s="214"/>
      <c r="AG20" s="215"/>
      <c r="AH20" s="214"/>
      <c r="AI20" s="214">
        <f t="shared" si="1"/>
        <v>1</v>
      </c>
      <c r="AJ20" s="214">
        <f t="shared" si="1"/>
        <v>1</v>
      </c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>
        <v>6.4</v>
      </c>
      <c r="BB20" s="214">
        <v>6.4</v>
      </c>
      <c r="BC20" s="214"/>
      <c r="BD20" s="214"/>
      <c r="BE20" s="214"/>
      <c r="BF20" s="214"/>
      <c r="BG20" s="216">
        <f t="shared" si="2"/>
        <v>6.4</v>
      </c>
      <c r="BH20" s="72">
        <f t="shared" si="2"/>
        <v>6.4</v>
      </c>
      <c r="BI20" s="217">
        <f t="shared" si="0"/>
        <v>4.3243243243243244E-3</v>
      </c>
      <c r="BJ20" s="218">
        <v>0</v>
      </c>
      <c r="BK20" s="218">
        <v>0</v>
      </c>
      <c r="BL20" s="218">
        <v>0</v>
      </c>
      <c r="BM20" s="218">
        <v>0</v>
      </c>
      <c r="BN20" s="218">
        <v>0</v>
      </c>
      <c r="BO20" s="218">
        <v>0</v>
      </c>
      <c r="BP20" s="218">
        <v>0</v>
      </c>
      <c r="BQ20" s="218">
        <v>0</v>
      </c>
      <c r="BR20" s="218">
        <v>0</v>
      </c>
      <c r="BS20" s="218">
        <v>0</v>
      </c>
      <c r="BT20" s="218">
        <v>0</v>
      </c>
      <c r="BU20" s="218">
        <v>0</v>
      </c>
      <c r="BV20" s="218">
        <v>0</v>
      </c>
      <c r="BW20" s="218">
        <v>0</v>
      </c>
      <c r="BX20" s="218">
        <v>0</v>
      </c>
      <c r="BY20" s="218">
        <v>0</v>
      </c>
      <c r="BZ20" s="218">
        <v>7512.576</v>
      </c>
      <c r="CA20" s="218">
        <v>7512.576</v>
      </c>
      <c r="CB20" s="218">
        <v>0</v>
      </c>
      <c r="CC20" s="218">
        <v>0</v>
      </c>
      <c r="CD20" s="218">
        <v>0</v>
      </c>
      <c r="CE20" s="218">
        <v>0</v>
      </c>
      <c r="CF20" s="218">
        <v>7512.576</v>
      </c>
      <c r="CG20" s="219">
        <v>7512.576</v>
      </c>
      <c r="CH20" s="220">
        <v>3928843.5955860005</v>
      </c>
      <c r="CI20" s="220">
        <v>3928843.5955860005</v>
      </c>
      <c r="CJ20" s="220">
        <v>6389767.6060080007</v>
      </c>
      <c r="CK20" s="221" t="s">
        <v>530</v>
      </c>
      <c r="CL20" s="222">
        <v>0.91</v>
      </c>
      <c r="CM20" s="223">
        <v>0.91</v>
      </c>
      <c r="CN20" s="224">
        <v>1.48</v>
      </c>
      <c r="CO20" s="253"/>
      <c r="CP20" s="253"/>
      <c r="CQ20" s="253"/>
      <c r="CR20" s="225"/>
      <c r="CS20" s="254">
        <v>141.57174433054919</v>
      </c>
      <c r="CT20" s="255">
        <v>141.46922005870454</v>
      </c>
      <c r="CU20" s="256">
        <v>0.8987781861599814</v>
      </c>
      <c r="CV20" s="257">
        <v>0.89800148713085515</v>
      </c>
      <c r="CW20" s="245" t="s">
        <v>554</v>
      </c>
      <c r="CX20" s="258"/>
      <c r="CY20" s="253"/>
      <c r="CZ20" s="253"/>
      <c r="DA20" s="259"/>
      <c r="DB20" s="260"/>
      <c r="DC20" s="261">
        <v>53106</v>
      </c>
      <c r="DD20" s="262">
        <v>55454</v>
      </c>
      <c r="DE20" s="263">
        <v>40827</v>
      </c>
      <c r="DF20" s="111">
        <v>49795.666666666664</v>
      </c>
    </row>
    <row r="21" spans="1:110" ht="35.25" customHeight="1" x14ac:dyDescent="0.25">
      <c r="A21" s="237" t="s">
        <v>541</v>
      </c>
      <c r="B21" s="238" t="s">
        <v>14</v>
      </c>
      <c r="C21" s="238" t="s">
        <v>27</v>
      </c>
      <c r="D21" s="60" t="s">
        <v>140</v>
      </c>
      <c r="E21" s="60" t="s">
        <v>38</v>
      </c>
      <c r="F21" s="60" t="s">
        <v>555</v>
      </c>
      <c r="G21" s="61" t="s">
        <v>38</v>
      </c>
      <c r="H21" s="211" t="s">
        <v>543</v>
      </c>
      <c r="I21" s="60" t="s">
        <v>547</v>
      </c>
      <c r="J21" s="212">
        <v>1.0807997039229795</v>
      </c>
      <c r="K21" s="212">
        <v>1.905492420279</v>
      </c>
      <c r="L21" s="213">
        <v>270.60000000000002</v>
      </c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5"/>
      <c r="AH21" s="214"/>
      <c r="AI21" s="214">
        <f t="shared" si="1"/>
        <v>0</v>
      </c>
      <c r="AJ21" s="214">
        <f t="shared" si="1"/>
        <v>0</v>
      </c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6">
        <f t="shared" si="2"/>
        <v>0</v>
      </c>
      <c r="BH21" s="72">
        <f t="shared" si="2"/>
        <v>0</v>
      </c>
      <c r="BI21" s="217">
        <f t="shared" si="0"/>
        <v>0</v>
      </c>
      <c r="BJ21" s="218">
        <v>0</v>
      </c>
      <c r="BK21" s="218">
        <v>0</v>
      </c>
      <c r="BL21" s="218">
        <v>0</v>
      </c>
      <c r="BM21" s="218">
        <v>0</v>
      </c>
      <c r="BN21" s="218">
        <v>0</v>
      </c>
      <c r="BO21" s="218">
        <v>0</v>
      </c>
      <c r="BP21" s="218">
        <v>0</v>
      </c>
      <c r="BQ21" s="218">
        <v>0</v>
      </c>
      <c r="BR21" s="218">
        <v>0</v>
      </c>
      <c r="BS21" s="218">
        <v>0</v>
      </c>
      <c r="BT21" s="218">
        <v>0</v>
      </c>
      <c r="BU21" s="218">
        <v>0</v>
      </c>
      <c r="BV21" s="218">
        <v>0</v>
      </c>
      <c r="BW21" s="218">
        <v>0</v>
      </c>
      <c r="BX21" s="218">
        <v>0</v>
      </c>
      <c r="BY21" s="218">
        <v>0</v>
      </c>
      <c r="BZ21" s="218">
        <v>0</v>
      </c>
      <c r="CA21" s="218">
        <v>0</v>
      </c>
      <c r="CB21" s="218">
        <v>0</v>
      </c>
      <c r="CC21" s="218">
        <v>0</v>
      </c>
      <c r="CD21" s="218">
        <v>0</v>
      </c>
      <c r="CE21" s="218">
        <v>0</v>
      </c>
      <c r="CF21" s="218">
        <v>0</v>
      </c>
      <c r="CG21" s="219">
        <v>0</v>
      </c>
      <c r="CH21" s="220">
        <v>3651382.8754416001</v>
      </c>
      <c r="CI21" s="220">
        <v>3651382.8754416001</v>
      </c>
      <c r="CJ21" s="220">
        <v>3604570.2744744001</v>
      </c>
      <c r="CK21" s="221" t="s">
        <v>530</v>
      </c>
      <c r="CL21" s="222">
        <v>0.78</v>
      </c>
      <c r="CM21" s="223">
        <v>0.78</v>
      </c>
      <c r="CN21" s="224">
        <v>0.77</v>
      </c>
      <c r="CO21" s="253"/>
      <c r="CP21" s="253"/>
      <c r="CQ21" s="253"/>
      <c r="CR21" s="225"/>
      <c r="CS21" s="254">
        <v>0.53218355404989293</v>
      </c>
      <c r="CT21" s="255">
        <v>0.53218355404989293</v>
      </c>
      <c r="CU21" s="256">
        <v>7.391438250692957E-3</v>
      </c>
      <c r="CV21" s="257">
        <v>7.391438250692957E-3</v>
      </c>
      <c r="CW21" s="245" t="s">
        <v>556</v>
      </c>
      <c r="CX21" s="258"/>
      <c r="CY21" s="253"/>
      <c r="CZ21" s="253"/>
      <c r="DA21" s="259"/>
      <c r="DB21" s="260"/>
      <c r="DC21" s="261">
        <v>0</v>
      </c>
      <c r="DD21" s="262">
        <v>0</v>
      </c>
      <c r="DE21" s="263">
        <v>0</v>
      </c>
      <c r="DF21" s="111">
        <v>0</v>
      </c>
    </row>
    <row r="22" spans="1:110" ht="35.25" customHeight="1" x14ac:dyDescent="0.25">
      <c r="A22" s="237" t="s">
        <v>541</v>
      </c>
      <c r="B22" s="238" t="s">
        <v>14</v>
      </c>
      <c r="C22" s="238" t="s">
        <v>27</v>
      </c>
      <c r="D22" s="60" t="s">
        <v>140</v>
      </c>
      <c r="E22" s="60" t="s">
        <v>38</v>
      </c>
      <c r="F22" s="60" t="s">
        <v>557</v>
      </c>
      <c r="G22" s="61" t="s">
        <v>38</v>
      </c>
      <c r="H22" s="211" t="s">
        <v>543</v>
      </c>
      <c r="I22" s="60" t="s">
        <v>547</v>
      </c>
      <c r="J22" s="212">
        <v>2.0535194374536609</v>
      </c>
      <c r="K22" s="212">
        <v>3.6291666591180003</v>
      </c>
      <c r="L22" s="213">
        <v>445.6</v>
      </c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5"/>
      <c r="AH22" s="214"/>
      <c r="AI22" s="214">
        <f t="shared" si="1"/>
        <v>0</v>
      </c>
      <c r="AJ22" s="214">
        <f t="shared" si="1"/>
        <v>0</v>
      </c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6">
        <f t="shared" si="2"/>
        <v>0</v>
      </c>
      <c r="BH22" s="72">
        <f t="shared" si="2"/>
        <v>0</v>
      </c>
      <c r="BI22" s="217">
        <f t="shared" si="0"/>
        <v>0</v>
      </c>
      <c r="BJ22" s="218">
        <v>0</v>
      </c>
      <c r="BK22" s="218">
        <v>0</v>
      </c>
      <c r="BL22" s="218">
        <v>0</v>
      </c>
      <c r="BM22" s="218">
        <v>0</v>
      </c>
      <c r="BN22" s="218">
        <v>0</v>
      </c>
      <c r="BO22" s="218">
        <v>0</v>
      </c>
      <c r="BP22" s="218">
        <v>0</v>
      </c>
      <c r="BQ22" s="218">
        <v>0</v>
      </c>
      <c r="BR22" s="218">
        <v>0</v>
      </c>
      <c r="BS22" s="218">
        <v>0</v>
      </c>
      <c r="BT22" s="218">
        <v>0</v>
      </c>
      <c r="BU22" s="218">
        <v>0</v>
      </c>
      <c r="BV22" s="218">
        <v>0</v>
      </c>
      <c r="BW22" s="218">
        <v>0</v>
      </c>
      <c r="BX22" s="218">
        <v>0</v>
      </c>
      <c r="BY22" s="218">
        <v>0</v>
      </c>
      <c r="BZ22" s="218">
        <v>0</v>
      </c>
      <c r="CA22" s="218">
        <v>0</v>
      </c>
      <c r="CB22" s="218">
        <v>0</v>
      </c>
      <c r="CC22" s="218">
        <v>0</v>
      </c>
      <c r="CD22" s="218">
        <v>0</v>
      </c>
      <c r="CE22" s="218">
        <v>0</v>
      </c>
      <c r="CF22" s="218">
        <v>0</v>
      </c>
      <c r="CG22" s="219">
        <v>0</v>
      </c>
      <c r="CH22" s="220">
        <v>6249086.4758856008</v>
      </c>
      <c r="CI22" s="220">
        <v>6249086.4758856008</v>
      </c>
      <c r="CJ22" s="220">
        <v>3673127.1652151998</v>
      </c>
      <c r="CK22" s="221" t="s">
        <v>530</v>
      </c>
      <c r="CL22" s="222">
        <v>1.31</v>
      </c>
      <c r="CM22" s="223">
        <v>1.31</v>
      </c>
      <c r="CN22" s="224">
        <v>0.77</v>
      </c>
      <c r="CO22" s="253"/>
      <c r="CP22" s="253"/>
      <c r="CQ22" s="253"/>
      <c r="CR22" s="225"/>
      <c r="CS22" s="254">
        <v>217.6404175077696</v>
      </c>
      <c r="CT22" s="255">
        <v>217.6404175077696</v>
      </c>
      <c r="CU22" s="256">
        <v>0.90723584312873629</v>
      </c>
      <c r="CV22" s="257">
        <v>0.90723584312873629</v>
      </c>
      <c r="CW22" s="245" t="s">
        <v>558</v>
      </c>
      <c r="CX22" s="258"/>
      <c r="CY22" s="253"/>
      <c r="CZ22" s="253"/>
      <c r="DA22" s="259"/>
      <c r="DB22" s="260"/>
      <c r="DC22" s="261">
        <v>0</v>
      </c>
      <c r="DD22" s="262">
        <v>129663</v>
      </c>
      <c r="DE22" s="263">
        <v>72920</v>
      </c>
      <c r="DF22" s="111">
        <v>67527.666666666672</v>
      </c>
    </row>
    <row r="23" spans="1:110" ht="35.25" customHeight="1" x14ac:dyDescent="0.25">
      <c r="A23" s="237" t="s">
        <v>541</v>
      </c>
      <c r="B23" s="238" t="s">
        <v>14</v>
      </c>
      <c r="C23" s="238" t="s">
        <v>27</v>
      </c>
      <c r="D23" s="60" t="s">
        <v>140</v>
      </c>
      <c r="E23" s="60" t="s">
        <v>38</v>
      </c>
      <c r="F23" s="60" t="s">
        <v>559</v>
      </c>
      <c r="G23" s="61" t="s">
        <v>38</v>
      </c>
      <c r="H23" s="211" t="s">
        <v>543</v>
      </c>
      <c r="I23" s="60" t="s">
        <v>547</v>
      </c>
      <c r="J23" s="212">
        <v>2.557892632617718</v>
      </c>
      <c r="K23" s="212">
        <v>5.6124999883260003</v>
      </c>
      <c r="L23" s="213">
        <v>1278.7</v>
      </c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5"/>
      <c r="AH23" s="214"/>
      <c r="AI23" s="214">
        <f t="shared" si="1"/>
        <v>0</v>
      </c>
      <c r="AJ23" s="214">
        <f t="shared" si="1"/>
        <v>0</v>
      </c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6">
        <f t="shared" si="2"/>
        <v>0</v>
      </c>
      <c r="BH23" s="72">
        <f t="shared" si="2"/>
        <v>0</v>
      </c>
      <c r="BI23" s="217">
        <f t="shared" si="0"/>
        <v>0</v>
      </c>
      <c r="BJ23" s="218">
        <v>0</v>
      </c>
      <c r="BK23" s="218">
        <v>0</v>
      </c>
      <c r="BL23" s="218">
        <v>0</v>
      </c>
      <c r="BM23" s="218">
        <v>0</v>
      </c>
      <c r="BN23" s="218">
        <v>0</v>
      </c>
      <c r="BO23" s="218">
        <v>0</v>
      </c>
      <c r="BP23" s="218">
        <v>0</v>
      </c>
      <c r="BQ23" s="218">
        <v>0</v>
      </c>
      <c r="BR23" s="218">
        <v>0</v>
      </c>
      <c r="BS23" s="218">
        <v>0</v>
      </c>
      <c r="BT23" s="218">
        <v>0</v>
      </c>
      <c r="BU23" s="218">
        <v>0</v>
      </c>
      <c r="BV23" s="218">
        <v>0</v>
      </c>
      <c r="BW23" s="218">
        <v>0</v>
      </c>
      <c r="BX23" s="218">
        <v>0</v>
      </c>
      <c r="BY23" s="218">
        <v>0</v>
      </c>
      <c r="BZ23" s="218">
        <v>0</v>
      </c>
      <c r="CA23" s="218">
        <v>0</v>
      </c>
      <c r="CB23" s="218">
        <v>0</v>
      </c>
      <c r="CC23" s="218">
        <v>0</v>
      </c>
      <c r="CD23" s="218">
        <v>0</v>
      </c>
      <c r="CE23" s="218">
        <v>0</v>
      </c>
      <c r="CF23" s="218">
        <v>0</v>
      </c>
      <c r="CG23" s="219">
        <v>0</v>
      </c>
      <c r="CH23" s="220">
        <v>9579587.1185459998</v>
      </c>
      <c r="CI23" s="220">
        <v>9579587.1185459998</v>
      </c>
      <c r="CJ23" s="220">
        <v>9532857.4252847992</v>
      </c>
      <c r="CK23" s="221" t="s">
        <v>530</v>
      </c>
      <c r="CL23" s="222">
        <v>2.0499999999999998</v>
      </c>
      <c r="CM23" s="223">
        <v>2.0499999999999998</v>
      </c>
      <c r="CN23" s="224">
        <v>2.04</v>
      </c>
      <c r="CO23" s="253"/>
      <c r="CP23" s="253"/>
      <c r="CQ23" s="253"/>
      <c r="CR23" s="225"/>
      <c r="CS23" s="254">
        <v>104.004319427987</v>
      </c>
      <c r="CT23" s="255">
        <v>101.40072338665516</v>
      </c>
      <c r="CU23" s="256">
        <v>1.1048882539919325</v>
      </c>
      <c r="CV23" s="257">
        <v>1.0960699366782558</v>
      </c>
      <c r="CW23" s="245" t="s">
        <v>560</v>
      </c>
      <c r="CX23" s="258"/>
      <c r="CY23" s="253"/>
      <c r="CZ23" s="253"/>
      <c r="DA23" s="259"/>
      <c r="DB23" s="260"/>
      <c r="DC23" s="261">
        <v>29600</v>
      </c>
      <c r="DD23" s="262">
        <v>164338</v>
      </c>
      <c r="DE23" s="263">
        <v>153447</v>
      </c>
      <c r="DF23" s="111">
        <v>115795</v>
      </c>
    </row>
    <row r="24" spans="1:110" ht="35.25" customHeight="1" x14ac:dyDescent="0.25">
      <c r="A24" s="237" t="s">
        <v>541</v>
      </c>
      <c r="B24" s="238" t="s">
        <v>14</v>
      </c>
      <c r="C24" s="238" t="s">
        <v>27</v>
      </c>
      <c r="D24" s="60" t="s">
        <v>140</v>
      </c>
      <c r="E24" s="60" t="s">
        <v>38</v>
      </c>
      <c r="F24" s="60" t="s">
        <v>561</v>
      </c>
      <c r="G24" s="61" t="s">
        <v>38</v>
      </c>
      <c r="H24" s="211" t="s">
        <v>533</v>
      </c>
      <c r="I24" s="60" t="s">
        <v>547</v>
      </c>
      <c r="J24" s="212">
        <v>2.557892632617718</v>
      </c>
      <c r="K24" s="212">
        <v>2.8143939335400003</v>
      </c>
      <c r="L24" s="213">
        <v>725</v>
      </c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5"/>
      <c r="AH24" s="214"/>
      <c r="AI24" s="214">
        <f t="shared" si="1"/>
        <v>0</v>
      </c>
      <c r="AJ24" s="214">
        <f t="shared" si="1"/>
        <v>0</v>
      </c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6">
        <f t="shared" si="2"/>
        <v>0</v>
      </c>
      <c r="BH24" s="72">
        <f t="shared" si="2"/>
        <v>0</v>
      </c>
      <c r="BI24" s="217">
        <f t="shared" si="0"/>
        <v>0</v>
      </c>
      <c r="BJ24" s="218">
        <v>0</v>
      </c>
      <c r="BK24" s="218">
        <v>0</v>
      </c>
      <c r="BL24" s="218">
        <v>0</v>
      </c>
      <c r="BM24" s="218">
        <v>0</v>
      </c>
      <c r="BN24" s="218">
        <v>0</v>
      </c>
      <c r="BO24" s="218">
        <v>0</v>
      </c>
      <c r="BP24" s="218">
        <v>0</v>
      </c>
      <c r="BQ24" s="218">
        <v>0</v>
      </c>
      <c r="BR24" s="218">
        <v>0</v>
      </c>
      <c r="BS24" s="218">
        <v>0</v>
      </c>
      <c r="BT24" s="218">
        <v>0</v>
      </c>
      <c r="BU24" s="218">
        <v>0</v>
      </c>
      <c r="BV24" s="218">
        <v>0</v>
      </c>
      <c r="BW24" s="218">
        <v>0</v>
      </c>
      <c r="BX24" s="218">
        <v>0</v>
      </c>
      <c r="BY24" s="218">
        <v>0</v>
      </c>
      <c r="BZ24" s="218">
        <v>0</v>
      </c>
      <c r="CA24" s="218">
        <v>0</v>
      </c>
      <c r="CB24" s="218">
        <v>0</v>
      </c>
      <c r="CC24" s="218">
        <v>0</v>
      </c>
      <c r="CD24" s="218">
        <v>0</v>
      </c>
      <c r="CE24" s="218">
        <v>0</v>
      </c>
      <c r="CF24" s="218">
        <v>0</v>
      </c>
      <c r="CG24" s="219">
        <v>0</v>
      </c>
      <c r="CH24" s="220">
        <v>5127229.5379931992</v>
      </c>
      <c r="CI24" s="220">
        <v>5127229.5379931992</v>
      </c>
      <c r="CJ24" s="220">
        <v>5053456.4511156008</v>
      </c>
      <c r="CK24" s="221" t="s">
        <v>530</v>
      </c>
      <c r="CL24" s="222">
        <v>1.39</v>
      </c>
      <c r="CM24" s="223">
        <v>1.39</v>
      </c>
      <c r="CN24" s="224">
        <v>1.37</v>
      </c>
      <c r="CO24" s="253"/>
      <c r="CP24" s="253"/>
      <c r="CQ24" s="253"/>
      <c r="CR24" s="225"/>
      <c r="CS24" s="254">
        <v>33.797849652356604</v>
      </c>
      <c r="CT24" s="255">
        <v>33.092839644417019</v>
      </c>
      <c r="CU24" s="256">
        <v>8.3118873729747897E-2</v>
      </c>
      <c r="CV24" s="257">
        <v>8.2153989332699046E-2</v>
      </c>
      <c r="CW24" s="245" t="s">
        <v>562</v>
      </c>
      <c r="CX24" s="258"/>
      <c r="CY24" s="253"/>
      <c r="CZ24" s="253"/>
      <c r="DA24" s="259"/>
      <c r="DB24" s="260"/>
      <c r="DC24" s="261">
        <v>0</v>
      </c>
      <c r="DD24" s="262">
        <v>0</v>
      </c>
      <c r="DE24" s="263">
        <v>0</v>
      </c>
      <c r="DF24" s="111">
        <v>0</v>
      </c>
    </row>
    <row r="25" spans="1:110" ht="35.25" customHeight="1" x14ac:dyDescent="0.25">
      <c r="A25" s="237" t="s">
        <v>541</v>
      </c>
      <c r="B25" s="238" t="s">
        <v>14</v>
      </c>
      <c r="C25" s="238" t="s">
        <v>27</v>
      </c>
      <c r="D25" s="60" t="s">
        <v>140</v>
      </c>
      <c r="E25" s="60" t="s">
        <v>38</v>
      </c>
      <c r="F25" s="60" t="s">
        <v>563</v>
      </c>
      <c r="G25" s="61" t="s">
        <v>38</v>
      </c>
      <c r="H25" s="211" t="s">
        <v>543</v>
      </c>
      <c r="I25" s="60" t="s">
        <v>547</v>
      </c>
      <c r="J25" s="212">
        <v>2.0102874492967415</v>
      </c>
      <c r="K25" s="212">
        <v>1.9964015109990001</v>
      </c>
      <c r="L25" s="213">
        <v>55</v>
      </c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5"/>
      <c r="AH25" s="214"/>
      <c r="AI25" s="214">
        <f t="shared" si="1"/>
        <v>0</v>
      </c>
      <c r="AJ25" s="214">
        <f t="shared" si="1"/>
        <v>0</v>
      </c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6">
        <f t="shared" si="2"/>
        <v>0</v>
      </c>
      <c r="BH25" s="72">
        <f t="shared" si="2"/>
        <v>0</v>
      </c>
      <c r="BI25" s="217">
        <f t="shared" si="0"/>
        <v>0</v>
      </c>
      <c r="BJ25" s="218">
        <v>0</v>
      </c>
      <c r="BK25" s="218">
        <v>0</v>
      </c>
      <c r="BL25" s="218">
        <v>0</v>
      </c>
      <c r="BM25" s="218">
        <v>0</v>
      </c>
      <c r="BN25" s="218">
        <v>0</v>
      </c>
      <c r="BO25" s="218">
        <v>0</v>
      </c>
      <c r="BP25" s="218">
        <v>0</v>
      </c>
      <c r="BQ25" s="218">
        <v>0</v>
      </c>
      <c r="BR25" s="218">
        <v>0</v>
      </c>
      <c r="BS25" s="218">
        <v>0</v>
      </c>
      <c r="BT25" s="218">
        <v>0</v>
      </c>
      <c r="BU25" s="218">
        <v>0</v>
      </c>
      <c r="BV25" s="218">
        <v>0</v>
      </c>
      <c r="BW25" s="218">
        <v>0</v>
      </c>
      <c r="BX25" s="218">
        <v>0</v>
      </c>
      <c r="BY25" s="218">
        <v>0</v>
      </c>
      <c r="BZ25" s="218">
        <v>0</v>
      </c>
      <c r="CA25" s="218">
        <v>0</v>
      </c>
      <c r="CB25" s="218">
        <v>0</v>
      </c>
      <c r="CC25" s="218">
        <v>0</v>
      </c>
      <c r="CD25" s="218">
        <v>0</v>
      </c>
      <c r="CE25" s="218">
        <v>0</v>
      </c>
      <c r="CF25" s="218">
        <v>0</v>
      </c>
      <c r="CG25" s="219">
        <v>0</v>
      </c>
      <c r="CH25" s="220">
        <v>2204610.0679847999</v>
      </c>
      <c r="CI25" s="220">
        <v>2204610.0679847999</v>
      </c>
      <c r="CJ25" s="220">
        <v>777348.05865359993</v>
      </c>
      <c r="CK25" s="221" t="s">
        <v>530</v>
      </c>
      <c r="CL25" s="222">
        <v>1.73</v>
      </c>
      <c r="CM25" s="223">
        <v>1.73</v>
      </c>
      <c r="CN25" s="224">
        <v>0.61</v>
      </c>
      <c r="CO25" s="253"/>
      <c r="CP25" s="253"/>
      <c r="CQ25" s="253"/>
      <c r="CR25" s="225"/>
      <c r="CS25" s="254">
        <v>0</v>
      </c>
      <c r="CT25" s="255">
        <v>0</v>
      </c>
      <c r="CU25" s="256">
        <v>0</v>
      </c>
      <c r="CV25" s="257">
        <v>0</v>
      </c>
      <c r="CW25" s="245" t="s">
        <v>564</v>
      </c>
      <c r="CX25" s="258"/>
      <c r="CY25" s="253"/>
      <c r="CZ25" s="253"/>
      <c r="DA25" s="259"/>
      <c r="DB25" s="260"/>
      <c r="DC25" s="261">
        <v>0</v>
      </c>
      <c r="DD25" s="262">
        <v>0</v>
      </c>
      <c r="DE25" s="263">
        <v>0</v>
      </c>
      <c r="DF25" s="111">
        <v>0</v>
      </c>
    </row>
    <row r="26" spans="1:110" ht="35.25" customHeight="1" x14ac:dyDescent="0.25">
      <c r="A26" s="237" t="s">
        <v>541</v>
      </c>
      <c r="B26" s="238" t="s">
        <v>14</v>
      </c>
      <c r="C26" s="238" t="s">
        <v>27</v>
      </c>
      <c r="D26" s="60" t="s">
        <v>140</v>
      </c>
      <c r="E26" s="60" t="s">
        <v>38</v>
      </c>
      <c r="F26" s="60" t="s">
        <v>565</v>
      </c>
      <c r="G26" s="61" t="s">
        <v>38</v>
      </c>
      <c r="H26" s="211" t="s">
        <v>543</v>
      </c>
      <c r="I26" s="60" t="s">
        <v>547</v>
      </c>
      <c r="J26" s="212">
        <v>2.5362766385392583</v>
      </c>
      <c r="K26" s="212">
        <v>5.3704545342839998</v>
      </c>
      <c r="L26" s="213">
        <v>1074.0999999999999</v>
      </c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>
        <v>3</v>
      </c>
      <c r="AD26" s="214">
        <v>3</v>
      </c>
      <c r="AE26" s="214"/>
      <c r="AF26" s="214"/>
      <c r="AG26" s="215"/>
      <c r="AH26" s="214"/>
      <c r="AI26" s="214">
        <f t="shared" si="1"/>
        <v>3</v>
      </c>
      <c r="AJ26" s="214">
        <f t="shared" si="1"/>
        <v>3</v>
      </c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>
        <v>16.8</v>
      </c>
      <c r="BB26" s="214">
        <v>16.8</v>
      </c>
      <c r="BC26" s="214"/>
      <c r="BD26" s="214"/>
      <c r="BE26" s="214"/>
      <c r="BF26" s="214"/>
      <c r="BG26" s="216">
        <f t="shared" si="2"/>
        <v>16.8</v>
      </c>
      <c r="BH26" s="72">
        <f t="shared" si="2"/>
        <v>16.8</v>
      </c>
      <c r="BI26" s="217">
        <f t="shared" si="0"/>
        <v>7.2103004291845501E-3</v>
      </c>
      <c r="BJ26" s="218">
        <v>0</v>
      </c>
      <c r="BK26" s="218">
        <v>0</v>
      </c>
      <c r="BL26" s="218">
        <v>0</v>
      </c>
      <c r="BM26" s="218">
        <v>0</v>
      </c>
      <c r="BN26" s="218">
        <v>0</v>
      </c>
      <c r="BO26" s="218">
        <v>0</v>
      </c>
      <c r="BP26" s="218">
        <v>0</v>
      </c>
      <c r="BQ26" s="218">
        <v>0</v>
      </c>
      <c r="BR26" s="218">
        <v>0</v>
      </c>
      <c r="BS26" s="218">
        <v>0</v>
      </c>
      <c r="BT26" s="218">
        <v>0</v>
      </c>
      <c r="BU26" s="218">
        <v>0</v>
      </c>
      <c r="BV26" s="218">
        <v>0</v>
      </c>
      <c r="BW26" s="218">
        <v>0</v>
      </c>
      <c r="BX26" s="218">
        <v>0</v>
      </c>
      <c r="BY26" s="218">
        <v>0</v>
      </c>
      <c r="BZ26" s="218">
        <v>19720.512000000002</v>
      </c>
      <c r="CA26" s="218">
        <v>19720.512000000002</v>
      </c>
      <c r="CB26" s="218">
        <v>0</v>
      </c>
      <c r="CC26" s="218">
        <v>0</v>
      </c>
      <c r="CD26" s="218">
        <v>0</v>
      </c>
      <c r="CE26" s="218">
        <v>0</v>
      </c>
      <c r="CF26" s="218">
        <v>19720.512000000002</v>
      </c>
      <c r="CG26" s="219">
        <v>19720.512000000002</v>
      </c>
      <c r="CH26" s="220">
        <v>9170586.6649259999</v>
      </c>
      <c r="CI26" s="220">
        <v>9170586.6649259999</v>
      </c>
      <c r="CJ26" s="220">
        <v>10423154.5996476</v>
      </c>
      <c r="CK26" s="221" t="s">
        <v>530</v>
      </c>
      <c r="CL26" s="222">
        <v>2.0499999999999998</v>
      </c>
      <c r="CM26" s="223">
        <v>2.0499999999999998</v>
      </c>
      <c r="CN26" s="224">
        <v>2.33</v>
      </c>
      <c r="CO26" s="253"/>
      <c r="CP26" s="253"/>
      <c r="CQ26" s="253"/>
      <c r="CR26" s="225"/>
      <c r="CS26" s="254">
        <v>80.289058875958062</v>
      </c>
      <c r="CT26" s="255">
        <v>30.523339091335743</v>
      </c>
      <c r="CU26" s="256">
        <v>0.43851617891164896</v>
      </c>
      <c r="CV26" s="257">
        <v>0.10349980815526155</v>
      </c>
      <c r="CW26" s="245" t="s">
        <v>566</v>
      </c>
      <c r="CX26" s="258"/>
      <c r="CY26" s="253"/>
      <c r="CZ26" s="253"/>
      <c r="DA26" s="259"/>
      <c r="DB26" s="260"/>
      <c r="DC26" s="261">
        <v>0</v>
      </c>
      <c r="DD26" s="262">
        <v>0</v>
      </c>
      <c r="DE26" s="263">
        <v>0</v>
      </c>
      <c r="DF26" s="111">
        <v>0</v>
      </c>
    </row>
    <row r="27" spans="1:110" ht="35.25" customHeight="1" x14ac:dyDescent="0.25">
      <c r="A27" s="237" t="s">
        <v>541</v>
      </c>
      <c r="B27" s="238" t="s">
        <v>14</v>
      </c>
      <c r="C27" s="238" t="s">
        <v>27</v>
      </c>
      <c r="D27" s="60" t="s">
        <v>140</v>
      </c>
      <c r="E27" s="60" t="s">
        <v>38</v>
      </c>
      <c r="F27" s="60" t="s">
        <v>567</v>
      </c>
      <c r="G27" s="61" t="s">
        <v>38</v>
      </c>
      <c r="H27" s="211" t="s">
        <v>543</v>
      </c>
      <c r="I27" s="60" t="s">
        <v>547</v>
      </c>
      <c r="J27" s="212">
        <v>2.442607330865934</v>
      </c>
      <c r="K27" s="212">
        <v>5.8825757453400005</v>
      </c>
      <c r="L27" s="213">
        <v>513.20000000000005</v>
      </c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>
        <v>2</v>
      </c>
      <c r="AD27" s="214">
        <v>2</v>
      </c>
      <c r="AE27" s="214"/>
      <c r="AF27" s="214"/>
      <c r="AG27" s="215"/>
      <c r="AH27" s="214"/>
      <c r="AI27" s="214">
        <f t="shared" si="1"/>
        <v>2</v>
      </c>
      <c r="AJ27" s="214">
        <f t="shared" si="1"/>
        <v>2</v>
      </c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>
        <v>12.6</v>
      </c>
      <c r="BB27" s="214">
        <v>12.6</v>
      </c>
      <c r="BC27" s="214"/>
      <c r="BD27" s="214"/>
      <c r="BE27" s="214"/>
      <c r="BF27" s="214"/>
      <c r="BG27" s="216">
        <f t="shared" si="2"/>
        <v>12.6</v>
      </c>
      <c r="BH27" s="72">
        <f t="shared" si="2"/>
        <v>12.6</v>
      </c>
      <c r="BI27" s="217">
        <f t="shared" si="0"/>
        <v>8.6301369863013705E-3</v>
      </c>
      <c r="BJ27" s="218">
        <v>0</v>
      </c>
      <c r="BK27" s="218">
        <v>0</v>
      </c>
      <c r="BL27" s="218">
        <v>0</v>
      </c>
      <c r="BM27" s="218">
        <v>0</v>
      </c>
      <c r="BN27" s="218">
        <v>0</v>
      </c>
      <c r="BO27" s="218">
        <v>0</v>
      </c>
      <c r="BP27" s="218">
        <v>0</v>
      </c>
      <c r="BQ27" s="218">
        <v>0</v>
      </c>
      <c r="BR27" s="218">
        <v>0</v>
      </c>
      <c r="BS27" s="218">
        <v>0</v>
      </c>
      <c r="BT27" s="218">
        <v>0</v>
      </c>
      <c r="BU27" s="218">
        <v>0</v>
      </c>
      <c r="BV27" s="218">
        <v>0</v>
      </c>
      <c r="BW27" s="218">
        <v>0</v>
      </c>
      <c r="BX27" s="218">
        <v>0</v>
      </c>
      <c r="BY27" s="218">
        <v>0</v>
      </c>
      <c r="BZ27" s="218">
        <v>14790.384</v>
      </c>
      <c r="CA27" s="218">
        <v>14790.384</v>
      </c>
      <c r="CB27" s="218">
        <v>0</v>
      </c>
      <c r="CC27" s="218">
        <v>0</v>
      </c>
      <c r="CD27" s="218">
        <v>0</v>
      </c>
      <c r="CE27" s="218">
        <v>0</v>
      </c>
      <c r="CF27" s="218">
        <v>14790.384</v>
      </c>
      <c r="CG27" s="219">
        <v>14790.384</v>
      </c>
      <c r="CH27" s="220">
        <v>4627427.0655755997</v>
      </c>
      <c r="CI27" s="220">
        <v>4627427.0655755997</v>
      </c>
      <c r="CJ27" s="220">
        <v>4724505.9550632006</v>
      </c>
      <c r="CK27" s="221" t="s">
        <v>530</v>
      </c>
      <c r="CL27" s="222">
        <v>1.43</v>
      </c>
      <c r="CM27" s="223">
        <v>1.43</v>
      </c>
      <c r="CN27" s="224">
        <v>1.46</v>
      </c>
      <c r="CO27" s="253"/>
      <c r="CP27" s="253"/>
      <c r="CQ27" s="253"/>
      <c r="CR27" s="225"/>
      <c r="CS27" s="254">
        <v>600.95352947793174</v>
      </c>
      <c r="CT27" s="255">
        <v>598.95818961085308</v>
      </c>
      <c r="CU27" s="256">
        <v>1.6133108651656309</v>
      </c>
      <c r="CV27" s="257">
        <v>1.2759530888376722</v>
      </c>
      <c r="CW27" s="245" t="s">
        <v>568</v>
      </c>
      <c r="CX27" s="258"/>
      <c r="CY27" s="253"/>
      <c r="CZ27" s="253"/>
      <c r="DA27" s="259"/>
      <c r="DB27" s="260"/>
      <c r="DC27" s="261">
        <v>330710</v>
      </c>
      <c r="DD27" s="262">
        <v>329375</v>
      </c>
      <c r="DE27" s="263">
        <v>218107</v>
      </c>
      <c r="DF27" s="111">
        <v>292730.66666666669</v>
      </c>
    </row>
    <row r="28" spans="1:110" ht="35.25" customHeight="1" x14ac:dyDescent="0.25">
      <c r="A28" s="237" t="s">
        <v>541</v>
      </c>
      <c r="B28" s="238" t="s">
        <v>14</v>
      </c>
      <c r="C28" s="238" t="s">
        <v>27</v>
      </c>
      <c r="D28" s="60" t="s">
        <v>140</v>
      </c>
      <c r="E28" s="60" t="s">
        <v>38</v>
      </c>
      <c r="F28" s="60" t="s">
        <v>569</v>
      </c>
      <c r="G28" s="61" t="s">
        <v>38</v>
      </c>
      <c r="H28" s="211" t="s">
        <v>543</v>
      </c>
      <c r="I28" s="60" t="s">
        <v>547</v>
      </c>
      <c r="J28" s="212">
        <v>2.2120367273623645</v>
      </c>
      <c r="K28" s="212">
        <v>5.0206439289510003</v>
      </c>
      <c r="L28" s="213">
        <v>1038.3</v>
      </c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>
        <v>4</v>
      </c>
      <c r="AD28" s="214">
        <v>4</v>
      </c>
      <c r="AE28" s="214"/>
      <c r="AF28" s="214"/>
      <c r="AG28" s="215"/>
      <c r="AH28" s="214"/>
      <c r="AI28" s="214">
        <f t="shared" si="1"/>
        <v>4</v>
      </c>
      <c r="AJ28" s="214">
        <f t="shared" si="1"/>
        <v>4</v>
      </c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>
        <v>22.24</v>
      </c>
      <c r="BB28" s="214">
        <v>22.24</v>
      </c>
      <c r="BC28" s="214"/>
      <c r="BD28" s="214"/>
      <c r="BE28" s="214"/>
      <c r="BF28" s="214"/>
      <c r="BG28" s="216">
        <f t="shared" si="2"/>
        <v>22.24</v>
      </c>
      <c r="BH28" s="72">
        <f t="shared" si="2"/>
        <v>22.24</v>
      </c>
      <c r="BI28" s="217">
        <f t="shared" si="0"/>
        <v>1.3005847953216375E-2</v>
      </c>
      <c r="BJ28" s="218">
        <v>0</v>
      </c>
      <c r="BK28" s="218">
        <v>0</v>
      </c>
      <c r="BL28" s="218">
        <v>0</v>
      </c>
      <c r="BM28" s="218">
        <v>0</v>
      </c>
      <c r="BN28" s="218">
        <v>0</v>
      </c>
      <c r="BO28" s="218">
        <v>0</v>
      </c>
      <c r="BP28" s="218">
        <v>0</v>
      </c>
      <c r="BQ28" s="218">
        <v>0</v>
      </c>
      <c r="BR28" s="218">
        <v>0</v>
      </c>
      <c r="BS28" s="218">
        <v>0</v>
      </c>
      <c r="BT28" s="218">
        <v>0</v>
      </c>
      <c r="BU28" s="218">
        <v>0</v>
      </c>
      <c r="BV28" s="218">
        <v>0</v>
      </c>
      <c r="BW28" s="218">
        <v>0</v>
      </c>
      <c r="BX28" s="218">
        <v>0</v>
      </c>
      <c r="BY28" s="218">
        <v>0</v>
      </c>
      <c r="BZ28" s="218">
        <v>26106.2016</v>
      </c>
      <c r="CA28" s="218">
        <v>26106.2016</v>
      </c>
      <c r="CB28" s="218">
        <v>0</v>
      </c>
      <c r="CC28" s="218">
        <v>0</v>
      </c>
      <c r="CD28" s="218">
        <v>0</v>
      </c>
      <c r="CE28" s="218">
        <v>0</v>
      </c>
      <c r="CF28" s="218">
        <v>26106.2016</v>
      </c>
      <c r="CG28" s="219">
        <v>26106.2016</v>
      </c>
      <c r="CH28" s="220">
        <v>4629574.2255840003</v>
      </c>
      <c r="CI28" s="220">
        <v>4629574.2255840003</v>
      </c>
      <c r="CJ28" s="220">
        <v>5654694.2326776003</v>
      </c>
      <c r="CK28" s="221" t="s">
        <v>530</v>
      </c>
      <c r="CL28" s="222">
        <v>1.4</v>
      </c>
      <c r="CM28" s="223">
        <v>1.4</v>
      </c>
      <c r="CN28" s="224">
        <v>1.71</v>
      </c>
      <c r="CO28" s="253"/>
      <c r="CP28" s="253"/>
      <c r="CQ28" s="253"/>
      <c r="CR28" s="225"/>
      <c r="CS28" s="254">
        <v>170.44480040918572</v>
      </c>
      <c r="CT28" s="255">
        <v>30.896647477198794</v>
      </c>
      <c r="CU28" s="256">
        <v>0.23461589593584775</v>
      </c>
      <c r="CV28" s="257">
        <v>0.16805922789319713</v>
      </c>
      <c r="CW28" s="245" t="s">
        <v>570</v>
      </c>
      <c r="CX28" s="258"/>
      <c r="CY28" s="253"/>
      <c r="CZ28" s="253"/>
      <c r="DA28" s="259"/>
      <c r="DB28" s="260"/>
      <c r="DC28" s="261">
        <v>0</v>
      </c>
      <c r="DD28" s="262">
        <v>0</v>
      </c>
      <c r="DE28" s="263">
        <v>0</v>
      </c>
      <c r="DF28" s="111">
        <v>0</v>
      </c>
    </row>
    <row r="29" spans="1:110" ht="35.25" customHeight="1" x14ac:dyDescent="0.25">
      <c r="A29" s="237" t="s">
        <v>541</v>
      </c>
      <c r="B29" s="238" t="s">
        <v>14</v>
      </c>
      <c r="C29" s="238" t="s">
        <v>27</v>
      </c>
      <c r="D29" s="60" t="s">
        <v>140</v>
      </c>
      <c r="E29" s="60" t="s">
        <v>38</v>
      </c>
      <c r="F29" s="60" t="s">
        <v>571</v>
      </c>
      <c r="G29" s="61" t="s">
        <v>38</v>
      </c>
      <c r="H29" s="211" t="s">
        <v>543</v>
      </c>
      <c r="I29" s="60" t="s">
        <v>547</v>
      </c>
      <c r="J29" s="212">
        <v>1.8229488339500919</v>
      </c>
      <c r="K29" s="212">
        <v>7.3672348331610005</v>
      </c>
      <c r="L29" s="213">
        <v>482.3</v>
      </c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>
        <v>7</v>
      </c>
      <c r="AD29" s="214">
        <v>7</v>
      </c>
      <c r="AE29" s="214"/>
      <c r="AF29" s="214"/>
      <c r="AG29" s="215"/>
      <c r="AH29" s="214"/>
      <c r="AI29" s="214">
        <f t="shared" si="1"/>
        <v>7</v>
      </c>
      <c r="AJ29" s="214">
        <f t="shared" si="1"/>
        <v>7</v>
      </c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>
        <v>43.6</v>
      </c>
      <c r="BB29" s="214">
        <v>43.6</v>
      </c>
      <c r="BC29" s="214"/>
      <c r="BD29" s="214"/>
      <c r="BE29" s="214"/>
      <c r="BF29" s="214"/>
      <c r="BG29" s="216">
        <f t="shared" si="2"/>
        <v>43.6</v>
      </c>
      <c r="BH29" s="72">
        <f t="shared" si="2"/>
        <v>43.6</v>
      </c>
      <c r="BI29" s="217">
        <f t="shared" si="0"/>
        <v>3.1142857142857146E-2</v>
      </c>
      <c r="BJ29" s="218">
        <v>0</v>
      </c>
      <c r="BK29" s="218">
        <v>0</v>
      </c>
      <c r="BL29" s="218">
        <v>0</v>
      </c>
      <c r="BM29" s="218">
        <v>0</v>
      </c>
      <c r="BN29" s="218">
        <v>0</v>
      </c>
      <c r="BO29" s="218">
        <v>0</v>
      </c>
      <c r="BP29" s="218">
        <v>0</v>
      </c>
      <c r="BQ29" s="218">
        <v>0</v>
      </c>
      <c r="BR29" s="218">
        <v>0</v>
      </c>
      <c r="BS29" s="218">
        <v>0</v>
      </c>
      <c r="BT29" s="218">
        <v>0</v>
      </c>
      <c r="BU29" s="218">
        <v>0</v>
      </c>
      <c r="BV29" s="218">
        <v>0</v>
      </c>
      <c r="BW29" s="218">
        <v>0</v>
      </c>
      <c r="BX29" s="218">
        <v>0</v>
      </c>
      <c r="BY29" s="218">
        <v>0</v>
      </c>
      <c r="BZ29" s="218">
        <v>51179.424000000006</v>
      </c>
      <c r="CA29" s="218">
        <v>51179.424000000006</v>
      </c>
      <c r="CB29" s="218">
        <v>0</v>
      </c>
      <c r="CC29" s="218">
        <v>0</v>
      </c>
      <c r="CD29" s="218">
        <v>0</v>
      </c>
      <c r="CE29" s="218">
        <v>0</v>
      </c>
      <c r="CF29" s="218">
        <v>51179.424000000006</v>
      </c>
      <c r="CG29" s="219">
        <v>51179.424000000006</v>
      </c>
      <c r="CH29" s="220">
        <v>5009677.6535567995</v>
      </c>
      <c r="CI29" s="220">
        <v>5009677.6535567995</v>
      </c>
      <c r="CJ29" s="220">
        <v>5566308.5039520003</v>
      </c>
      <c r="CK29" s="221" t="s">
        <v>530</v>
      </c>
      <c r="CL29" s="222">
        <v>1.26</v>
      </c>
      <c r="CM29" s="223">
        <v>1.26</v>
      </c>
      <c r="CN29" s="224">
        <v>1.4</v>
      </c>
      <c r="CO29" s="253"/>
      <c r="CP29" s="253"/>
      <c r="CQ29" s="253"/>
      <c r="CR29" s="225"/>
      <c r="CS29" s="254">
        <v>338.58183493357569</v>
      </c>
      <c r="CT29" s="255">
        <v>295.56818364620744</v>
      </c>
      <c r="CU29" s="256">
        <v>0.94630671511319309</v>
      </c>
      <c r="CV29" s="257">
        <v>0.93386503548644351</v>
      </c>
      <c r="CW29" s="245" t="s">
        <v>566</v>
      </c>
      <c r="CX29" s="258"/>
      <c r="CY29" s="253"/>
      <c r="CZ29" s="253"/>
      <c r="DA29" s="259"/>
      <c r="DB29" s="260"/>
      <c r="DC29" s="261">
        <v>373407</v>
      </c>
      <c r="DD29" s="262">
        <v>7665</v>
      </c>
      <c r="DE29" s="263">
        <v>0</v>
      </c>
      <c r="DF29" s="111">
        <v>127024</v>
      </c>
    </row>
    <row r="30" spans="1:110" ht="35.25" customHeight="1" x14ac:dyDescent="0.25">
      <c r="A30" s="237" t="s">
        <v>541</v>
      </c>
      <c r="B30" s="238" t="s">
        <v>14</v>
      </c>
      <c r="C30" s="238" t="s">
        <v>27</v>
      </c>
      <c r="D30" s="60" t="s">
        <v>140</v>
      </c>
      <c r="E30" s="60" t="s">
        <v>38</v>
      </c>
      <c r="F30" s="60" t="s">
        <v>572</v>
      </c>
      <c r="G30" s="61" t="s">
        <v>38</v>
      </c>
      <c r="H30" s="211" t="s">
        <v>533</v>
      </c>
      <c r="I30" s="60" t="s">
        <v>547</v>
      </c>
      <c r="J30" s="212">
        <v>2.5146606444607986</v>
      </c>
      <c r="K30" s="212">
        <v>6.7410984708270005</v>
      </c>
      <c r="L30" s="213">
        <v>952.3</v>
      </c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>
        <v>22</v>
      </c>
      <c r="AD30" s="214">
        <v>22</v>
      </c>
      <c r="AE30" s="214"/>
      <c r="AF30" s="214"/>
      <c r="AG30" s="215"/>
      <c r="AH30" s="214"/>
      <c r="AI30" s="214">
        <f t="shared" si="1"/>
        <v>22</v>
      </c>
      <c r="AJ30" s="214">
        <f t="shared" si="1"/>
        <v>22</v>
      </c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>
        <v>121.01</v>
      </c>
      <c r="BB30" s="214">
        <v>121.01</v>
      </c>
      <c r="BC30" s="214"/>
      <c r="BD30" s="214"/>
      <c r="BE30" s="214"/>
      <c r="BF30" s="214"/>
      <c r="BG30" s="216">
        <f t="shared" si="2"/>
        <v>121.01</v>
      </c>
      <c r="BH30" s="72">
        <f t="shared" si="2"/>
        <v>121.01</v>
      </c>
      <c r="BI30" s="217">
        <f t="shared" si="0"/>
        <v>4.7269531250000003E-2</v>
      </c>
      <c r="BJ30" s="218">
        <v>0</v>
      </c>
      <c r="BK30" s="218">
        <v>0</v>
      </c>
      <c r="BL30" s="218">
        <v>0</v>
      </c>
      <c r="BM30" s="218">
        <v>0</v>
      </c>
      <c r="BN30" s="218">
        <v>0</v>
      </c>
      <c r="BO30" s="218">
        <v>0</v>
      </c>
      <c r="BP30" s="218">
        <v>0</v>
      </c>
      <c r="BQ30" s="218">
        <v>0</v>
      </c>
      <c r="BR30" s="218">
        <v>0</v>
      </c>
      <c r="BS30" s="218">
        <v>0</v>
      </c>
      <c r="BT30" s="218">
        <v>0</v>
      </c>
      <c r="BU30" s="218">
        <v>0</v>
      </c>
      <c r="BV30" s="218">
        <v>0</v>
      </c>
      <c r="BW30" s="218">
        <v>0</v>
      </c>
      <c r="BX30" s="218">
        <v>0</v>
      </c>
      <c r="BY30" s="218">
        <v>0</v>
      </c>
      <c r="BZ30" s="218">
        <v>142046.37840000002</v>
      </c>
      <c r="CA30" s="218">
        <v>142046.37840000002</v>
      </c>
      <c r="CB30" s="218">
        <v>0</v>
      </c>
      <c r="CC30" s="218">
        <v>0</v>
      </c>
      <c r="CD30" s="218">
        <v>0</v>
      </c>
      <c r="CE30" s="218">
        <v>0</v>
      </c>
      <c r="CF30" s="218">
        <v>142046.37840000002</v>
      </c>
      <c r="CG30" s="219">
        <v>142046.37840000002</v>
      </c>
      <c r="CH30" s="220">
        <v>6692530.6871136008</v>
      </c>
      <c r="CI30" s="220">
        <v>6692530.6871136008</v>
      </c>
      <c r="CJ30" s="220">
        <v>9679592.4062208012</v>
      </c>
      <c r="CK30" s="221" t="s">
        <v>530</v>
      </c>
      <c r="CL30" s="222">
        <v>1.77</v>
      </c>
      <c r="CM30" s="223">
        <v>1.77</v>
      </c>
      <c r="CN30" s="224">
        <v>2.56</v>
      </c>
      <c r="CO30" s="253"/>
      <c r="CP30" s="253"/>
      <c r="CQ30" s="253"/>
      <c r="CR30" s="225"/>
      <c r="CS30" s="254">
        <v>111.3980316633377</v>
      </c>
      <c r="CT30" s="255">
        <v>110.71788814360376</v>
      </c>
      <c r="CU30" s="256">
        <v>0.41604093908877232</v>
      </c>
      <c r="CV30" s="257">
        <v>0.41534084282553613</v>
      </c>
      <c r="CW30" s="245" t="s">
        <v>573</v>
      </c>
      <c r="CX30" s="258"/>
      <c r="CY30" s="253"/>
      <c r="CZ30" s="253"/>
      <c r="DA30" s="259"/>
      <c r="DB30" s="260"/>
      <c r="DC30" s="261">
        <v>178638</v>
      </c>
      <c r="DD30" s="262">
        <v>0</v>
      </c>
      <c r="DE30" s="263">
        <v>60006</v>
      </c>
      <c r="DF30" s="111">
        <v>79548</v>
      </c>
    </row>
    <row r="31" spans="1:110" ht="35.25" customHeight="1" x14ac:dyDescent="0.25">
      <c r="A31" s="237" t="s">
        <v>541</v>
      </c>
      <c r="B31" s="238" t="s">
        <v>14</v>
      </c>
      <c r="C31" s="238" t="s">
        <v>27</v>
      </c>
      <c r="D31" s="60" t="s">
        <v>140</v>
      </c>
      <c r="E31" s="60" t="s">
        <v>38</v>
      </c>
      <c r="F31" s="60" t="s">
        <v>574</v>
      </c>
      <c r="G31" s="61" t="s">
        <v>38</v>
      </c>
      <c r="H31" s="211" t="s">
        <v>543</v>
      </c>
      <c r="I31" s="60" t="s">
        <v>547</v>
      </c>
      <c r="J31" s="212">
        <v>2.1615994078459591</v>
      </c>
      <c r="K31" s="212">
        <v>3.3257575688400003</v>
      </c>
      <c r="L31" s="213">
        <v>141.9</v>
      </c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5"/>
      <c r="AH31" s="214"/>
      <c r="AI31" s="214">
        <f t="shared" si="1"/>
        <v>0</v>
      </c>
      <c r="AJ31" s="214">
        <f t="shared" si="1"/>
        <v>0</v>
      </c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6">
        <f t="shared" si="2"/>
        <v>0</v>
      </c>
      <c r="BH31" s="72">
        <f t="shared" si="2"/>
        <v>0</v>
      </c>
      <c r="BI31" s="217">
        <f t="shared" si="0"/>
        <v>0</v>
      </c>
      <c r="BJ31" s="218">
        <v>0</v>
      </c>
      <c r="BK31" s="218">
        <v>0</v>
      </c>
      <c r="BL31" s="218">
        <v>0</v>
      </c>
      <c r="BM31" s="218">
        <v>0</v>
      </c>
      <c r="BN31" s="218">
        <v>0</v>
      </c>
      <c r="BO31" s="218">
        <v>0</v>
      </c>
      <c r="BP31" s="218">
        <v>0</v>
      </c>
      <c r="BQ31" s="218">
        <v>0</v>
      </c>
      <c r="BR31" s="218">
        <v>0</v>
      </c>
      <c r="BS31" s="218">
        <v>0</v>
      </c>
      <c r="BT31" s="218">
        <v>0</v>
      </c>
      <c r="BU31" s="218">
        <v>0</v>
      </c>
      <c r="BV31" s="218">
        <v>0</v>
      </c>
      <c r="BW31" s="218">
        <v>0</v>
      </c>
      <c r="BX31" s="218">
        <v>0</v>
      </c>
      <c r="BY31" s="218">
        <v>0</v>
      </c>
      <c r="BZ31" s="218">
        <v>0</v>
      </c>
      <c r="CA31" s="218">
        <v>0</v>
      </c>
      <c r="CB31" s="218">
        <v>0</v>
      </c>
      <c r="CC31" s="218">
        <v>0</v>
      </c>
      <c r="CD31" s="218">
        <v>0</v>
      </c>
      <c r="CE31" s="218">
        <v>0</v>
      </c>
      <c r="CF31" s="218">
        <v>0</v>
      </c>
      <c r="CG31" s="219">
        <v>0</v>
      </c>
      <c r="CH31" s="220">
        <v>7419898.7522676</v>
      </c>
      <c r="CI31" s="220">
        <v>7419898.7522676</v>
      </c>
      <c r="CJ31" s="220">
        <v>7892503.7683355985</v>
      </c>
      <c r="CK31" s="221" t="s">
        <v>530</v>
      </c>
      <c r="CL31" s="222">
        <v>1.57</v>
      </c>
      <c r="CM31" s="223">
        <v>1.57</v>
      </c>
      <c r="CN31" s="224">
        <v>1.67</v>
      </c>
      <c r="CO31" s="253"/>
      <c r="CP31" s="253"/>
      <c r="CQ31" s="253"/>
      <c r="CR31" s="225"/>
      <c r="CS31" s="254">
        <v>13.733229374481121</v>
      </c>
      <c r="CT31" s="255">
        <v>13.733229374481121</v>
      </c>
      <c r="CU31" s="256">
        <v>6.9746768900938574E-2</v>
      </c>
      <c r="CV31" s="257">
        <v>6.9746768900938574E-2</v>
      </c>
      <c r="CW31" s="245" t="s">
        <v>550</v>
      </c>
      <c r="CX31" s="258"/>
      <c r="CY31" s="253"/>
      <c r="CZ31" s="253"/>
      <c r="DA31" s="259"/>
      <c r="DB31" s="260"/>
      <c r="DC31" s="261">
        <v>0</v>
      </c>
      <c r="DD31" s="262">
        <v>0</v>
      </c>
      <c r="DE31" s="263">
        <v>715</v>
      </c>
      <c r="DF31" s="111">
        <v>238.33333333333334</v>
      </c>
    </row>
    <row r="32" spans="1:110" ht="35.25" customHeight="1" x14ac:dyDescent="0.25">
      <c r="A32" s="237" t="s">
        <v>541</v>
      </c>
      <c r="B32" s="238" t="s">
        <v>14</v>
      </c>
      <c r="C32" s="238" t="s">
        <v>27</v>
      </c>
      <c r="D32" s="60" t="s">
        <v>223</v>
      </c>
      <c r="E32" s="60" t="s">
        <v>38</v>
      </c>
      <c r="F32" s="60" t="s">
        <v>575</v>
      </c>
      <c r="G32" s="61" t="s">
        <v>38</v>
      </c>
      <c r="H32" s="211" t="s">
        <v>533</v>
      </c>
      <c r="I32" s="60" t="s">
        <v>547</v>
      </c>
      <c r="J32" s="212">
        <v>2.9397751946705037</v>
      </c>
      <c r="K32" s="212">
        <v>2.7123106004189999</v>
      </c>
      <c r="L32" s="213">
        <v>253.9</v>
      </c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>
        <v>5</v>
      </c>
      <c r="AD32" s="214">
        <v>5</v>
      </c>
      <c r="AE32" s="214"/>
      <c r="AF32" s="214"/>
      <c r="AG32" s="215"/>
      <c r="AH32" s="214"/>
      <c r="AI32" s="214">
        <f t="shared" si="1"/>
        <v>5</v>
      </c>
      <c r="AJ32" s="214">
        <f t="shared" si="1"/>
        <v>5</v>
      </c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>
        <v>63.02</v>
      </c>
      <c r="BB32" s="214">
        <v>63.02</v>
      </c>
      <c r="BC32" s="214"/>
      <c r="BD32" s="214"/>
      <c r="BE32" s="214"/>
      <c r="BF32" s="214"/>
      <c r="BG32" s="216">
        <f t="shared" si="2"/>
        <v>63.02</v>
      </c>
      <c r="BH32" s="72">
        <f t="shared" si="2"/>
        <v>63.02</v>
      </c>
      <c r="BI32" s="217">
        <f t="shared" si="0"/>
        <v>0.10681355932203392</v>
      </c>
      <c r="BJ32" s="218">
        <v>0</v>
      </c>
      <c r="BK32" s="218">
        <v>0</v>
      </c>
      <c r="BL32" s="218">
        <v>0</v>
      </c>
      <c r="BM32" s="218">
        <v>0</v>
      </c>
      <c r="BN32" s="218">
        <v>0</v>
      </c>
      <c r="BO32" s="218">
        <v>0</v>
      </c>
      <c r="BP32" s="218">
        <v>0</v>
      </c>
      <c r="BQ32" s="218">
        <v>0</v>
      </c>
      <c r="BR32" s="218">
        <v>0</v>
      </c>
      <c r="BS32" s="218">
        <v>0</v>
      </c>
      <c r="BT32" s="218">
        <v>0</v>
      </c>
      <c r="BU32" s="218">
        <v>0</v>
      </c>
      <c r="BV32" s="218">
        <v>0</v>
      </c>
      <c r="BW32" s="218">
        <v>0</v>
      </c>
      <c r="BX32" s="218">
        <v>0</v>
      </c>
      <c r="BY32" s="218">
        <v>0</v>
      </c>
      <c r="BZ32" s="218">
        <v>73975.396800000017</v>
      </c>
      <c r="CA32" s="218">
        <v>73975.396800000017</v>
      </c>
      <c r="CB32" s="218">
        <v>0</v>
      </c>
      <c r="CC32" s="218">
        <v>0</v>
      </c>
      <c r="CD32" s="218">
        <v>0</v>
      </c>
      <c r="CE32" s="218">
        <v>0</v>
      </c>
      <c r="CF32" s="218">
        <v>73975.396800000017</v>
      </c>
      <c r="CG32" s="219">
        <v>73975.396800000017</v>
      </c>
      <c r="CH32" s="220">
        <v>3223680.0000000005</v>
      </c>
      <c r="CI32" s="220">
        <v>3223680.0000000005</v>
      </c>
      <c r="CJ32" s="220">
        <v>2067359.9999999998</v>
      </c>
      <c r="CK32" s="221" t="s">
        <v>530</v>
      </c>
      <c r="CL32" s="222">
        <v>0.92</v>
      </c>
      <c r="CM32" s="223">
        <v>0.92</v>
      </c>
      <c r="CN32" s="224">
        <v>0.59</v>
      </c>
      <c r="CO32" s="253"/>
      <c r="CP32" s="253"/>
      <c r="CQ32" s="253"/>
      <c r="CR32" s="225"/>
      <c r="CS32" s="254">
        <v>62.675316250405359</v>
      </c>
      <c r="CT32" s="255">
        <v>62.675316250405359</v>
      </c>
      <c r="CU32" s="256">
        <v>0.3230619526435286</v>
      </c>
      <c r="CV32" s="257">
        <v>0.3230619526435286</v>
      </c>
      <c r="CW32" s="245" t="s">
        <v>556</v>
      </c>
      <c r="CX32" s="258"/>
      <c r="CY32" s="253"/>
      <c r="CZ32" s="253"/>
      <c r="DA32" s="259"/>
      <c r="DB32" s="260"/>
      <c r="DC32" s="261">
        <v>0</v>
      </c>
      <c r="DD32" s="262">
        <v>44603</v>
      </c>
      <c r="DE32" s="263">
        <v>0</v>
      </c>
      <c r="DF32" s="111">
        <v>14867.666666666666</v>
      </c>
    </row>
    <row r="33" spans="1:110" ht="35.25" customHeight="1" x14ac:dyDescent="0.25">
      <c r="A33" s="237" t="s">
        <v>541</v>
      </c>
      <c r="B33" s="238" t="s">
        <v>14</v>
      </c>
      <c r="C33" s="238" t="s">
        <v>27</v>
      </c>
      <c r="D33" s="60" t="s">
        <v>223</v>
      </c>
      <c r="E33" s="60" t="s">
        <v>38</v>
      </c>
      <c r="F33" s="60" t="s">
        <v>576</v>
      </c>
      <c r="G33" s="61" t="s">
        <v>38</v>
      </c>
      <c r="H33" s="211" t="s">
        <v>543</v>
      </c>
      <c r="I33" s="60" t="s">
        <v>547</v>
      </c>
      <c r="J33" s="212">
        <v>2.6947939284479623</v>
      </c>
      <c r="K33" s="212">
        <v>7.5282196813109996</v>
      </c>
      <c r="L33" s="213">
        <v>577.4</v>
      </c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>
        <v>5</v>
      </c>
      <c r="AD33" s="214">
        <v>5</v>
      </c>
      <c r="AE33" s="214"/>
      <c r="AF33" s="214"/>
      <c r="AG33" s="215"/>
      <c r="AH33" s="214"/>
      <c r="AI33" s="214">
        <f t="shared" si="1"/>
        <v>5</v>
      </c>
      <c r="AJ33" s="214">
        <f t="shared" si="1"/>
        <v>5</v>
      </c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>
        <v>27.48</v>
      </c>
      <c r="BB33" s="214">
        <v>27.48</v>
      </c>
      <c r="BC33" s="214"/>
      <c r="BD33" s="214"/>
      <c r="BE33" s="214"/>
      <c r="BF33" s="214"/>
      <c r="BG33" s="216">
        <f t="shared" si="2"/>
        <v>27.48</v>
      </c>
      <c r="BH33" s="72">
        <f t="shared" si="2"/>
        <v>27.48</v>
      </c>
      <c r="BI33" s="217">
        <f t="shared" si="0"/>
        <v>1.0861660079051384E-2</v>
      </c>
      <c r="BJ33" s="218">
        <v>0</v>
      </c>
      <c r="BK33" s="218">
        <v>0</v>
      </c>
      <c r="BL33" s="218">
        <v>0</v>
      </c>
      <c r="BM33" s="218">
        <v>0</v>
      </c>
      <c r="BN33" s="218">
        <v>0</v>
      </c>
      <c r="BO33" s="218">
        <v>0</v>
      </c>
      <c r="BP33" s="218">
        <v>0</v>
      </c>
      <c r="BQ33" s="218">
        <v>0</v>
      </c>
      <c r="BR33" s="218">
        <v>0</v>
      </c>
      <c r="BS33" s="218">
        <v>0</v>
      </c>
      <c r="BT33" s="218">
        <v>0</v>
      </c>
      <c r="BU33" s="218">
        <v>0</v>
      </c>
      <c r="BV33" s="218">
        <v>0</v>
      </c>
      <c r="BW33" s="218">
        <v>0</v>
      </c>
      <c r="BX33" s="218">
        <v>0</v>
      </c>
      <c r="BY33" s="218">
        <v>0</v>
      </c>
      <c r="BZ33" s="218">
        <v>32257.123200000005</v>
      </c>
      <c r="CA33" s="218">
        <v>32257.123200000005</v>
      </c>
      <c r="CB33" s="218">
        <v>0</v>
      </c>
      <c r="CC33" s="218">
        <v>0</v>
      </c>
      <c r="CD33" s="218">
        <v>0</v>
      </c>
      <c r="CE33" s="218">
        <v>0</v>
      </c>
      <c r="CF33" s="218">
        <v>32257.123200000005</v>
      </c>
      <c r="CG33" s="219">
        <v>32257.123200000005</v>
      </c>
      <c r="CH33" s="220">
        <v>7568640.0000000009</v>
      </c>
      <c r="CI33" s="220">
        <v>7568640.0000000009</v>
      </c>
      <c r="CJ33" s="220">
        <v>8865120</v>
      </c>
      <c r="CK33" s="221" t="s">
        <v>530</v>
      </c>
      <c r="CL33" s="222">
        <v>2.16</v>
      </c>
      <c r="CM33" s="223">
        <v>2.16</v>
      </c>
      <c r="CN33" s="224">
        <v>2.5299999999999998</v>
      </c>
      <c r="CO33" s="253"/>
      <c r="CP33" s="253"/>
      <c r="CQ33" s="253"/>
      <c r="CR33" s="225"/>
      <c r="CS33" s="254">
        <v>23.867075122000966</v>
      </c>
      <c r="CT33" s="255">
        <v>23.867075122000966</v>
      </c>
      <c r="CU33" s="256">
        <v>0.15299792627875469</v>
      </c>
      <c r="CV33" s="257">
        <v>0.15299792627875469</v>
      </c>
      <c r="CW33" s="245" t="s">
        <v>577</v>
      </c>
      <c r="CX33" s="258"/>
      <c r="CY33" s="253"/>
      <c r="CZ33" s="253"/>
      <c r="DA33" s="259"/>
      <c r="DB33" s="260"/>
      <c r="DC33" s="261">
        <v>0</v>
      </c>
      <c r="DD33" s="262">
        <v>22125</v>
      </c>
      <c r="DE33" s="263">
        <v>0</v>
      </c>
      <c r="DF33" s="111">
        <v>7375</v>
      </c>
    </row>
    <row r="34" spans="1:110" ht="35.25" customHeight="1" x14ac:dyDescent="0.25">
      <c r="A34" s="237" t="s">
        <v>541</v>
      </c>
      <c r="B34" s="238" t="s">
        <v>14</v>
      </c>
      <c r="C34" s="238" t="s">
        <v>27</v>
      </c>
      <c r="D34" s="60" t="s">
        <v>223</v>
      </c>
      <c r="E34" s="60" t="s">
        <v>38</v>
      </c>
      <c r="F34" s="60" t="s">
        <v>578</v>
      </c>
      <c r="G34" s="61" t="s">
        <v>38</v>
      </c>
      <c r="H34" s="211" t="s">
        <v>533</v>
      </c>
      <c r="I34" s="60" t="s">
        <v>547</v>
      </c>
      <c r="J34" s="212">
        <v>2.0030821179372555</v>
      </c>
      <c r="K34" s="212">
        <v>5.0606060500799996</v>
      </c>
      <c r="L34" s="213">
        <v>832.5</v>
      </c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>
        <v>7</v>
      </c>
      <c r="AD34" s="214">
        <v>7</v>
      </c>
      <c r="AE34" s="214"/>
      <c r="AF34" s="214"/>
      <c r="AG34" s="215"/>
      <c r="AH34" s="214"/>
      <c r="AI34" s="214">
        <f t="shared" si="1"/>
        <v>7</v>
      </c>
      <c r="AJ34" s="214">
        <f t="shared" si="1"/>
        <v>7</v>
      </c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>
        <v>44.35</v>
      </c>
      <c r="BB34" s="214">
        <v>44.35</v>
      </c>
      <c r="BC34" s="214"/>
      <c r="BD34" s="214"/>
      <c r="BE34" s="214"/>
      <c r="BF34" s="214"/>
      <c r="BG34" s="216">
        <f t="shared" si="2"/>
        <v>44.35</v>
      </c>
      <c r="BH34" s="72">
        <f t="shared" si="2"/>
        <v>44.35</v>
      </c>
      <c r="BI34" s="217">
        <f t="shared" si="0"/>
        <v>3.5479999999999998E-2</v>
      </c>
      <c r="BJ34" s="218">
        <v>0</v>
      </c>
      <c r="BK34" s="218">
        <v>0</v>
      </c>
      <c r="BL34" s="218">
        <v>0</v>
      </c>
      <c r="BM34" s="218">
        <v>0</v>
      </c>
      <c r="BN34" s="218">
        <v>0</v>
      </c>
      <c r="BO34" s="218">
        <v>0</v>
      </c>
      <c r="BP34" s="218">
        <v>0</v>
      </c>
      <c r="BQ34" s="218">
        <v>0</v>
      </c>
      <c r="BR34" s="218">
        <v>0</v>
      </c>
      <c r="BS34" s="218">
        <v>0</v>
      </c>
      <c r="BT34" s="218">
        <v>0</v>
      </c>
      <c r="BU34" s="218">
        <v>0</v>
      </c>
      <c r="BV34" s="218">
        <v>0</v>
      </c>
      <c r="BW34" s="218">
        <v>0</v>
      </c>
      <c r="BX34" s="218">
        <v>0</v>
      </c>
      <c r="BY34" s="218">
        <v>0</v>
      </c>
      <c r="BZ34" s="218">
        <v>52059.804000000004</v>
      </c>
      <c r="CA34" s="218">
        <v>52059.804000000004</v>
      </c>
      <c r="CB34" s="218">
        <v>0</v>
      </c>
      <c r="CC34" s="218">
        <v>0</v>
      </c>
      <c r="CD34" s="218">
        <v>0</v>
      </c>
      <c r="CE34" s="218">
        <v>0</v>
      </c>
      <c r="CF34" s="218">
        <v>52059.804000000004</v>
      </c>
      <c r="CG34" s="219">
        <v>52059.804000000004</v>
      </c>
      <c r="CH34" s="220">
        <v>3889440.0000000005</v>
      </c>
      <c r="CI34" s="220">
        <v>3889440.0000000005</v>
      </c>
      <c r="CJ34" s="220">
        <v>4380000</v>
      </c>
      <c r="CK34" s="221" t="s">
        <v>530</v>
      </c>
      <c r="CL34" s="222">
        <v>1.1100000000000001</v>
      </c>
      <c r="CM34" s="223">
        <v>1.1100000000000001</v>
      </c>
      <c r="CN34" s="224">
        <v>1.25</v>
      </c>
      <c r="CO34" s="253"/>
      <c r="CP34" s="253"/>
      <c r="CQ34" s="253"/>
      <c r="CR34" s="225"/>
      <c r="CS34" s="254">
        <v>35.65039765039765</v>
      </c>
      <c r="CT34" s="255">
        <v>35.463811063811065</v>
      </c>
      <c r="CU34" s="256">
        <v>0.11011671011671011</v>
      </c>
      <c r="CV34" s="257">
        <v>0.1097163097163097</v>
      </c>
      <c r="CW34" s="245" t="s">
        <v>579</v>
      </c>
      <c r="CX34" s="258"/>
      <c r="CY34" s="253"/>
      <c r="CZ34" s="253"/>
      <c r="DA34" s="259"/>
      <c r="DB34" s="260"/>
      <c r="DC34" s="261">
        <v>0</v>
      </c>
      <c r="DD34" s="262">
        <v>0</v>
      </c>
      <c r="DE34" s="263">
        <v>0</v>
      </c>
      <c r="DF34" s="111">
        <v>0</v>
      </c>
    </row>
    <row r="35" spans="1:110" ht="35.25" customHeight="1" x14ac:dyDescent="0.25">
      <c r="A35" s="237" t="s">
        <v>541</v>
      </c>
      <c r="B35" s="238" t="s">
        <v>14</v>
      </c>
      <c r="C35" s="238" t="s">
        <v>27</v>
      </c>
      <c r="D35" s="60" t="s">
        <v>223</v>
      </c>
      <c r="E35" s="60" t="s">
        <v>38</v>
      </c>
      <c r="F35" s="60" t="s">
        <v>580</v>
      </c>
      <c r="G35" s="61" t="s">
        <v>38</v>
      </c>
      <c r="H35" s="211" t="s">
        <v>533</v>
      </c>
      <c r="I35" s="60" t="s">
        <v>547</v>
      </c>
      <c r="J35" s="212">
        <v>2.6515619402910429</v>
      </c>
      <c r="K35" s="212">
        <v>0.48939393837600004</v>
      </c>
      <c r="L35" s="213">
        <v>20.7</v>
      </c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>
        <v>1</v>
      </c>
      <c r="AD35" s="214">
        <v>1</v>
      </c>
      <c r="AE35" s="214"/>
      <c r="AF35" s="214"/>
      <c r="AG35" s="215"/>
      <c r="AH35" s="214"/>
      <c r="AI35" s="214">
        <f t="shared" si="1"/>
        <v>1</v>
      </c>
      <c r="AJ35" s="214">
        <f t="shared" si="1"/>
        <v>1</v>
      </c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>
        <v>120</v>
      </c>
      <c r="BB35" s="214">
        <v>120</v>
      </c>
      <c r="BC35" s="214"/>
      <c r="BD35" s="214"/>
      <c r="BE35" s="214"/>
      <c r="BF35" s="214"/>
      <c r="BG35" s="216">
        <f t="shared" si="2"/>
        <v>120</v>
      </c>
      <c r="BH35" s="72">
        <f t="shared" si="2"/>
        <v>120</v>
      </c>
      <c r="BI35" s="217">
        <f t="shared" si="0"/>
        <v>0.13636363636363635</v>
      </c>
      <c r="BJ35" s="218">
        <v>0</v>
      </c>
      <c r="BK35" s="218">
        <v>0</v>
      </c>
      <c r="BL35" s="218">
        <v>0</v>
      </c>
      <c r="BM35" s="218">
        <v>0</v>
      </c>
      <c r="BN35" s="218">
        <v>0</v>
      </c>
      <c r="BO35" s="218">
        <v>0</v>
      </c>
      <c r="BP35" s="218">
        <v>0</v>
      </c>
      <c r="BQ35" s="218">
        <v>0</v>
      </c>
      <c r="BR35" s="218">
        <v>0</v>
      </c>
      <c r="BS35" s="218">
        <v>0</v>
      </c>
      <c r="BT35" s="218">
        <v>0</v>
      </c>
      <c r="BU35" s="218">
        <v>0</v>
      </c>
      <c r="BV35" s="218">
        <v>0</v>
      </c>
      <c r="BW35" s="218">
        <v>0</v>
      </c>
      <c r="BX35" s="218">
        <v>0</v>
      </c>
      <c r="BY35" s="218">
        <v>0</v>
      </c>
      <c r="BZ35" s="218">
        <v>140860.80000000002</v>
      </c>
      <c r="CA35" s="218">
        <v>140860.80000000002</v>
      </c>
      <c r="CB35" s="218">
        <v>0</v>
      </c>
      <c r="CC35" s="218">
        <v>0</v>
      </c>
      <c r="CD35" s="218">
        <v>0</v>
      </c>
      <c r="CE35" s="218">
        <v>0</v>
      </c>
      <c r="CF35" s="218">
        <v>140860.80000000002</v>
      </c>
      <c r="CG35" s="219">
        <v>140860.80000000002</v>
      </c>
      <c r="CH35" s="220">
        <v>1857120.0000000002</v>
      </c>
      <c r="CI35" s="220">
        <v>1857120.0000000002</v>
      </c>
      <c r="CJ35" s="220">
        <v>3083520.0000000005</v>
      </c>
      <c r="CK35" s="221" t="s">
        <v>530</v>
      </c>
      <c r="CL35" s="222">
        <v>0.53</v>
      </c>
      <c r="CM35" s="223">
        <v>0.53</v>
      </c>
      <c r="CN35" s="224">
        <v>0.88</v>
      </c>
      <c r="CO35" s="253"/>
      <c r="CP35" s="253"/>
      <c r="CQ35" s="253"/>
      <c r="CR35" s="225"/>
      <c r="CS35" s="254">
        <v>156.45161290322554</v>
      </c>
      <c r="CT35" s="255">
        <v>156.45161290322554</v>
      </c>
      <c r="CU35" s="256">
        <v>0.32258064516128981</v>
      </c>
      <c r="CV35" s="257">
        <v>0.32258064516128981</v>
      </c>
      <c r="CW35" s="245" t="s">
        <v>556</v>
      </c>
      <c r="CX35" s="258"/>
      <c r="CY35" s="253"/>
      <c r="CZ35" s="253"/>
      <c r="DA35" s="259"/>
      <c r="DB35" s="260"/>
      <c r="DC35" s="261">
        <v>0</v>
      </c>
      <c r="DD35" s="262">
        <v>0</v>
      </c>
      <c r="DE35" s="263">
        <v>0</v>
      </c>
      <c r="DF35" s="111">
        <v>0</v>
      </c>
    </row>
    <row r="36" spans="1:110" ht="35.25" customHeight="1" x14ac:dyDescent="0.25">
      <c r="A36" s="237" t="s">
        <v>541</v>
      </c>
      <c r="B36" s="238" t="s">
        <v>14</v>
      </c>
      <c r="C36" s="238" t="s">
        <v>27</v>
      </c>
      <c r="D36" s="60" t="s">
        <v>64</v>
      </c>
      <c r="E36" s="60" t="s">
        <v>38</v>
      </c>
      <c r="F36" s="60" t="s">
        <v>581</v>
      </c>
      <c r="G36" s="61" t="s">
        <v>38</v>
      </c>
      <c r="H36" s="211" t="s">
        <v>533</v>
      </c>
      <c r="I36" s="60" t="s">
        <v>547</v>
      </c>
      <c r="J36" s="212">
        <v>2.3345273604736358</v>
      </c>
      <c r="K36" s="212">
        <v>2.2647727225619998</v>
      </c>
      <c r="L36" s="213">
        <v>348.2</v>
      </c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>
        <v>4</v>
      </c>
      <c r="AD36" s="214">
        <v>4</v>
      </c>
      <c r="AE36" s="214"/>
      <c r="AF36" s="214"/>
      <c r="AG36" s="215"/>
      <c r="AH36" s="214"/>
      <c r="AI36" s="214">
        <f t="shared" si="1"/>
        <v>4</v>
      </c>
      <c r="AJ36" s="214">
        <f t="shared" si="1"/>
        <v>4</v>
      </c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>
        <v>20.100000000000001</v>
      </c>
      <c r="BB36" s="214">
        <v>20.100000000000001</v>
      </c>
      <c r="BC36" s="214"/>
      <c r="BD36" s="214"/>
      <c r="BE36" s="214"/>
      <c r="BF36" s="214"/>
      <c r="BG36" s="216">
        <f t="shared" si="2"/>
        <v>20.100000000000001</v>
      </c>
      <c r="BH36" s="72">
        <f t="shared" si="2"/>
        <v>20.100000000000001</v>
      </c>
      <c r="BI36" s="217">
        <f t="shared" si="0"/>
        <v>2.0721649484536083E-2</v>
      </c>
      <c r="BJ36" s="218">
        <v>0</v>
      </c>
      <c r="BK36" s="218">
        <v>0</v>
      </c>
      <c r="BL36" s="218">
        <v>0</v>
      </c>
      <c r="BM36" s="218">
        <v>0</v>
      </c>
      <c r="BN36" s="218">
        <v>0</v>
      </c>
      <c r="BO36" s="218">
        <v>0</v>
      </c>
      <c r="BP36" s="218">
        <v>0</v>
      </c>
      <c r="BQ36" s="218">
        <v>0</v>
      </c>
      <c r="BR36" s="218">
        <v>0</v>
      </c>
      <c r="BS36" s="218">
        <v>0</v>
      </c>
      <c r="BT36" s="218">
        <v>0</v>
      </c>
      <c r="BU36" s="218">
        <v>0</v>
      </c>
      <c r="BV36" s="218">
        <v>0</v>
      </c>
      <c r="BW36" s="218">
        <v>0</v>
      </c>
      <c r="BX36" s="218">
        <v>0</v>
      </c>
      <c r="BY36" s="218">
        <v>0</v>
      </c>
      <c r="BZ36" s="218">
        <v>23594.184000000001</v>
      </c>
      <c r="CA36" s="218">
        <v>23594.184000000001</v>
      </c>
      <c r="CB36" s="218">
        <v>0</v>
      </c>
      <c r="CC36" s="218">
        <v>0</v>
      </c>
      <c r="CD36" s="218">
        <v>0</v>
      </c>
      <c r="CE36" s="218">
        <v>0</v>
      </c>
      <c r="CF36" s="218">
        <v>23594.184000000001</v>
      </c>
      <c r="CG36" s="219">
        <v>23594.184000000001</v>
      </c>
      <c r="CH36" s="220">
        <v>3539040.0000000005</v>
      </c>
      <c r="CI36" s="220">
        <v>3539040.0000000005</v>
      </c>
      <c r="CJ36" s="220">
        <v>3398880</v>
      </c>
      <c r="CK36" s="221" t="s">
        <v>530</v>
      </c>
      <c r="CL36" s="222">
        <v>1.01</v>
      </c>
      <c r="CM36" s="223">
        <v>1.01</v>
      </c>
      <c r="CN36" s="224">
        <v>0.97</v>
      </c>
      <c r="CO36" s="253"/>
      <c r="CP36" s="253"/>
      <c r="CQ36" s="253"/>
      <c r="CR36" s="225"/>
      <c r="CS36" s="254">
        <v>47.558394275375576</v>
      </c>
      <c r="CT36" s="255">
        <v>47.452123332340626</v>
      </c>
      <c r="CU36" s="256">
        <v>0.68778301989502477</v>
      </c>
      <c r="CV36" s="257">
        <v>0.68682562401182701</v>
      </c>
      <c r="CW36" s="245" t="s">
        <v>582</v>
      </c>
      <c r="CX36" s="258"/>
      <c r="CY36" s="253"/>
      <c r="CZ36" s="253"/>
      <c r="DA36" s="259"/>
      <c r="DB36" s="260"/>
      <c r="DC36" s="261">
        <v>13416</v>
      </c>
      <c r="DD36" s="262">
        <v>33456</v>
      </c>
      <c r="DE36" s="263">
        <v>0</v>
      </c>
      <c r="DF36" s="111">
        <v>15624</v>
      </c>
    </row>
    <row r="37" spans="1:110" ht="35.25" customHeight="1" x14ac:dyDescent="0.25">
      <c r="A37" s="237" t="s">
        <v>541</v>
      </c>
      <c r="B37" s="238" t="s">
        <v>14</v>
      </c>
      <c r="C37" s="238" t="s">
        <v>27</v>
      </c>
      <c r="D37" s="60" t="s">
        <v>64</v>
      </c>
      <c r="E37" s="60" t="s">
        <v>38</v>
      </c>
      <c r="F37" s="60" t="s">
        <v>583</v>
      </c>
      <c r="G37" s="61" t="s">
        <v>38</v>
      </c>
      <c r="H37" s="211" t="s">
        <v>533</v>
      </c>
      <c r="I37" s="60" t="s">
        <v>547</v>
      </c>
      <c r="J37" s="212">
        <v>2.4281966681469602</v>
      </c>
      <c r="K37" s="212">
        <v>4.3047348395310001</v>
      </c>
      <c r="L37" s="213">
        <v>898.2</v>
      </c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>
        <v>18</v>
      </c>
      <c r="AD37" s="214">
        <v>18</v>
      </c>
      <c r="AE37" s="214"/>
      <c r="AF37" s="214"/>
      <c r="AG37" s="215"/>
      <c r="AH37" s="214"/>
      <c r="AI37" s="214">
        <f t="shared" si="1"/>
        <v>18</v>
      </c>
      <c r="AJ37" s="214">
        <f t="shared" si="1"/>
        <v>18</v>
      </c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>
        <v>121.1</v>
      </c>
      <c r="BB37" s="214">
        <v>121.1</v>
      </c>
      <c r="BC37" s="214"/>
      <c r="BD37" s="214"/>
      <c r="BE37" s="214"/>
      <c r="BF37" s="214"/>
      <c r="BG37" s="216">
        <f t="shared" si="2"/>
        <v>121.1</v>
      </c>
      <c r="BH37" s="72">
        <f t="shared" si="2"/>
        <v>121.1</v>
      </c>
      <c r="BI37" s="217">
        <f t="shared" si="0"/>
        <v>9.1052631578947357E-2</v>
      </c>
      <c r="BJ37" s="218">
        <v>0</v>
      </c>
      <c r="BK37" s="218">
        <v>0</v>
      </c>
      <c r="BL37" s="218">
        <v>0</v>
      </c>
      <c r="BM37" s="218">
        <v>0</v>
      </c>
      <c r="BN37" s="218">
        <v>0</v>
      </c>
      <c r="BO37" s="218">
        <v>0</v>
      </c>
      <c r="BP37" s="218">
        <v>0</v>
      </c>
      <c r="BQ37" s="218">
        <v>0</v>
      </c>
      <c r="BR37" s="218">
        <v>0</v>
      </c>
      <c r="BS37" s="218">
        <v>0</v>
      </c>
      <c r="BT37" s="218">
        <v>0</v>
      </c>
      <c r="BU37" s="218">
        <v>0</v>
      </c>
      <c r="BV37" s="218">
        <v>0</v>
      </c>
      <c r="BW37" s="218">
        <v>0</v>
      </c>
      <c r="BX37" s="218">
        <v>0</v>
      </c>
      <c r="BY37" s="218">
        <v>0</v>
      </c>
      <c r="BZ37" s="218">
        <v>142152.024</v>
      </c>
      <c r="CA37" s="218">
        <v>142152.024</v>
      </c>
      <c r="CB37" s="218">
        <v>0</v>
      </c>
      <c r="CC37" s="218">
        <v>0</v>
      </c>
      <c r="CD37" s="218">
        <v>0</v>
      </c>
      <c r="CE37" s="218">
        <v>0</v>
      </c>
      <c r="CF37" s="218">
        <v>142152.024</v>
      </c>
      <c r="CG37" s="219">
        <v>142152.024</v>
      </c>
      <c r="CH37" s="220">
        <v>3363840</v>
      </c>
      <c r="CI37" s="220">
        <v>3363840</v>
      </c>
      <c r="CJ37" s="220">
        <v>4660320.0000000009</v>
      </c>
      <c r="CK37" s="221" t="s">
        <v>530</v>
      </c>
      <c r="CL37" s="222">
        <v>0.96</v>
      </c>
      <c r="CM37" s="223">
        <v>0.96</v>
      </c>
      <c r="CN37" s="224">
        <v>1.33</v>
      </c>
      <c r="CO37" s="253"/>
      <c r="CP37" s="253"/>
      <c r="CQ37" s="253"/>
      <c r="CR37" s="225"/>
      <c r="CS37" s="254">
        <v>47.950083114510669</v>
      </c>
      <c r="CT37" s="255">
        <v>47.453887159788081</v>
      </c>
      <c r="CU37" s="256">
        <v>0.6905408745537196</v>
      </c>
      <c r="CV37" s="257">
        <v>0.69016974818519117</v>
      </c>
      <c r="CW37" s="245" t="s">
        <v>584</v>
      </c>
      <c r="CX37" s="258"/>
      <c r="CY37" s="253"/>
      <c r="CZ37" s="253"/>
      <c r="DA37" s="259"/>
      <c r="DB37" s="260"/>
      <c r="DC37" s="261">
        <v>34632</v>
      </c>
      <c r="DD37" s="262">
        <v>86448</v>
      </c>
      <c r="DE37" s="263">
        <v>0</v>
      </c>
      <c r="DF37" s="111">
        <v>40360</v>
      </c>
    </row>
    <row r="38" spans="1:110" ht="35.25" customHeight="1" x14ac:dyDescent="0.25">
      <c r="A38" s="237" t="s">
        <v>541</v>
      </c>
      <c r="B38" s="238" t="s">
        <v>14</v>
      </c>
      <c r="C38" s="238" t="s">
        <v>27</v>
      </c>
      <c r="D38" s="60" t="s">
        <v>331</v>
      </c>
      <c r="E38" s="60" t="s">
        <v>38</v>
      </c>
      <c r="F38" s="60" t="s">
        <v>585</v>
      </c>
      <c r="G38" s="61" t="s">
        <v>38</v>
      </c>
      <c r="H38" s="211" t="s">
        <v>533</v>
      </c>
      <c r="I38" s="60" t="s">
        <v>547</v>
      </c>
      <c r="J38" s="212">
        <v>2.5939192894151506</v>
      </c>
      <c r="K38" s="212">
        <v>3.8143939314600002</v>
      </c>
      <c r="L38" s="213">
        <v>584.29999999999995</v>
      </c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>
        <v>19</v>
      </c>
      <c r="AD38" s="214">
        <v>19</v>
      </c>
      <c r="AE38" s="214"/>
      <c r="AF38" s="214"/>
      <c r="AG38" s="215"/>
      <c r="AH38" s="214"/>
      <c r="AI38" s="214">
        <f t="shared" si="1"/>
        <v>19</v>
      </c>
      <c r="AJ38" s="214">
        <f t="shared" si="1"/>
        <v>19</v>
      </c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>
        <v>98.68</v>
      </c>
      <c r="BB38" s="214">
        <v>98.68</v>
      </c>
      <c r="BC38" s="214"/>
      <c r="BD38" s="214"/>
      <c r="BE38" s="214"/>
      <c r="BF38" s="214"/>
      <c r="BG38" s="216">
        <f t="shared" si="2"/>
        <v>98.68</v>
      </c>
      <c r="BH38" s="72">
        <f t="shared" si="2"/>
        <v>98.68</v>
      </c>
      <c r="BI38" s="217">
        <f t="shared" si="0"/>
        <v>8.3627118644067799E-2</v>
      </c>
      <c r="BJ38" s="218">
        <v>0</v>
      </c>
      <c r="BK38" s="218">
        <v>0</v>
      </c>
      <c r="BL38" s="218">
        <v>0</v>
      </c>
      <c r="BM38" s="218">
        <v>0</v>
      </c>
      <c r="BN38" s="218">
        <v>0</v>
      </c>
      <c r="BO38" s="218">
        <v>0</v>
      </c>
      <c r="BP38" s="218">
        <v>0</v>
      </c>
      <c r="BQ38" s="218">
        <v>0</v>
      </c>
      <c r="BR38" s="218">
        <v>0</v>
      </c>
      <c r="BS38" s="218">
        <v>0</v>
      </c>
      <c r="BT38" s="218">
        <v>0</v>
      </c>
      <c r="BU38" s="218">
        <v>0</v>
      </c>
      <c r="BV38" s="218">
        <v>0</v>
      </c>
      <c r="BW38" s="218">
        <v>0</v>
      </c>
      <c r="BX38" s="218">
        <v>0</v>
      </c>
      <c r="BY38" s="218">
        <v>0</v>
      </c>
      <c r="BZ38" s="218">
        <v>115834.53120000001</v>
      </c>
      <c r="CA38" s="218">
        <v>115834.53120000001</v>
      </c>
      <c r="CB38" s="218">
        <v>0</v>
      </c>
      <c r="CC38" s="218">
        <v>0</v>
      </c>
      <c r="CD38" s="218">
        <v>0</v>
      </c>
      <c r="CE38" s="218">
        <v>0</v>
      </c>
      <c r="CF38" s="218">
        <v>115834.53120000001</v>
      </c>
      <c r="CG38" s="219">
        <v>115834.53120000001</v>
      </c>
      <c r="CH38" s="220">
        <v>3924480.0000000005</v>
      </c>
      <c r="CI38" s="220">
        <v>3924480.0000000005</v>
      </c>
      <c r="CJ38" s="220">
        <v>4134719.9999999995</v>
      </c>
      <c r="CK38" s="221" t="s">
        <v>530</v>
      </c>
      <c r="CL38" s="222">
        <v>1.1200000000000001</v>
      </c>
      <c r="CM38" s="223">
        <v>1.1200000000000001</v>
      </c>
      <c r="CN38" s="224">
        <v>1.18</v>
      </c>
      <c r="CO38" s="253"/>
      <c r="CP38" s="253"/>
      <c r="CQ38" s="253"/>
      <c r="CR38" s="225"/>
      <c r="CS38" s="254">
        <v>4.5062515363124351</v>
      </c>
      <c r="CT38" s="255">
        <v>3.39314356312744</v>
      </c>
      <c r="CU38" s="256">
        <v>1.3122236485522749E-2</v>
      </c>
      <c r="CV38" s="257">
        <v>1.2551704464413066E-2</v>
      </c>
      <c r="CW38" s="245" t="s">
        <v>573</v>
      </c>
      <c r="CX38" s="258"/>
      <c r="CY38" s="253"/>
      <c r="CZ38" s="253"/>
      <c r="DA38" s="259"/>
      <c r="DB38" s="260"/>
      <c r="DC38" s="261">
        <v>0</v>
      </c>
      <c r="DD38" s="262">
        <v>0</v>
      </c>
      <c r="DE38" s="263">
        <v>0</v>
      </c>
      <c r="DF38" s="111">
        <v>0</v>
      </c>
    </row>
    <row r="39" spans="1:110" ht="35.25" customHeight="1" x14ac:dyDescent="0.25">
      <c r="A39" s="237" t="s">
        <v>541</v>
      </c>
      <c r="B39" s="238" t="s">
        <v>14</v>
      </c>
      <c r="C39" s="238" t="s">
        <v>27</v>
      </c>
      <c r="D39" s="60" t="s">
        <v>331</v>
      </c>
      <c r="E39" s="60" t="s">
        <v>38</v>
      </c>
      <c r="F39" s="60" t="s">
        <v>586</v>
      </c>
      <c r="G39" s="61" t="s">
        <v>38</v>
      </c>
      <c r="H39" s="211" t="s">
        <v>533</v>
      </c>
      <c r="I39" s="60" t="s">
        <v>547</v>
      </c>
      <c r="J39" s="212">
        <v>2.9397751946705037</v>
      </c>
      <c r="K39" s="212">
        <v>5.0784090803459998</v>
      </c>
      <c r="L39" s="213">
        <v>441.2</v>
      </c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>
        <v>16</v>
      </c>
      <c r="AD39" s="214">
        <v>16</v>
      </c>
      <c r="AE39" s="214"/>
      <c r="AF39" s="214"/>
      <c r="AG39" s="215"/>
      <c r="AH39" s="214"/>
      <c r="AI39" s="214">
        <f t="shared" si="1"/>
        <v>16</v>
      </c>
      <c r="AJ39" s="214">
        <f t="shared" si="1"/>
        <v>16</v>
      </c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>
        <v>337.45</v>
      </c>
      <c r="BB39" s="214">
        <v>337.45</v>
      </c>
      <c r="BC39" s="214"/>
      <c r="BD39" s="214"/>
      <c r="BE39" s="214"/>
      <c r="BF39" s="214"/>
      <c r="BG39" s="216">
        <f t="shared" si="2"/>
        <v>337.45</v>
      </c>
      <c r="BH39" s="72">
        <f t="shared" si="2"/>
        <v>337.45</v>
      </c>
      <c r="BI39" s="217">
        <f t="shared" si="0"/>
        <v>0.26363281249999998</v>
      </c>
      <c r="BJ39" s="218">
        <v>0</v>
      </c>
      <c r="BK39" s="218">
        <v>0</v>
      </c>
      <c r="BL39" s="218">
        <v>0</v>
      </c>
      <c r="BM39" s="218">
        <v>0</v>
      </c>
      <c r="BN39" s="218">
        <v>0</v>
      </c>
      <c r="BO39" s="218">
        <v>0</v>
      </c>
      <c r="BP39" s="218">
        <v>0</v>
      </c>
      <c r="BQ39" s="218">
        <v>0</v>
      </c>
      <c r="BR39" s="218">
        <v>0</v>
      </c>
      <c r="BS39" s="218">
        <v>0</v>
      </c>
      <c r="BT39" s="218">
        <v>0</v>
      </c>
      <c r="BU39" s="218">
        <v>0</v>
      </c>
      <c r="BV39" s="218">
        <v>0</v>
      </c>
      <c r="BW39" s="218">
        <v>0</v>
      </c>
      <c r="BX39" s="218">
        <v>0</v>
      </c>
      <c r="BY39" s="218">
        <v>0</v>
      </c>
      <c r="BZ39" s="218">
        <v>396112.30800000002</v>
      </c>
      <c r="CA39" s="218">
        <v>396112.30800000002</v>
      </c>
      <c r="CB39" s="218">
        <v>0</v>
      </c>
      <c r="CC39" s="218">
        <v>0</v>
      </c>
      <c r="CD39" s="218">
        <v>0</v>
      </c>
      <c r="CE39" s="218">
        <v>0</v>
      </c>
      <c r="CF39" s="218">
        <v>396112.30800000002</v>
      </c>
      <c r="CG39" s="219">
        <v>396112.30800000002</v>
      </c>
      <c r="CH39" s="220">
        <v>3048480.0000000005</v>
      </c>
      <c r="CI39" s="220">
        <v>3048480.0000000005</v>
      </c>
      <c r="CJ39" s="220">
        <v>4485120</v>
      </c>
      <c r="CK39" s="221" t="s">
        <v>530</v>
      </c>
      <c r="CL39" s="222">
        <v>0.87</v>
      </c>
      <c r="CM39" s="223">
        <v>0.87</v>
      </c>
      <c r="CN39" s="224">
        <v>1.28</v>
      </c>
      <c r="CO39" s="253"/>
      <c r="CP39" s="253"/>
      <c r="CQ39" s="253"/>
      <c r="CR39" s="225"/>
      <c r="CS39" s="254">
        <v>27.163617351808764</v>
      </c>
      <c r="CT39" s="255">
        <v>27.163617351808764</v>
      </c>
      <c r="CU39" s="256">
        <v>8.9861767910936571E-2</v>
      </c>
      <c r="CV39" s="257">
        <v>8.9861767910936571E-2</v>
      </c>
      <c r="CW39" s="245" t="s">
        <v>545</v>
      </c>
      <c r="CX39" s="258"/>
      <c r="CY39" s="253"/>
      <c r="CZ39" s="253"/>
      <c r="DA39" s="259"/>
      <c r="DB39" s="260"/>
      <c r="DC39" s="261">
        <v>2048</v>
      </c>
      <c r="DD39" s="262">
        <v>0</v>
      </c>
      <c r="DE39" s="263">
        <v>17240</v>
      </c>
      <c r="DF39" s="111">
        <v>6429.333333333333</v>
      </c>
    </row>
    <row r="40" spans="1:110" ht="35.25" customHeight="1" x14ac:dyDescent="0.25">
      <c r="A40" s="237" t="s">
        <v>541</v>
      </c>
      <c r="B40" s="238" t="s">
        <v>14</v>
      </c>
      <c r="C40" s="238" t="s">
        <v>27</v>
      </c>
      <c r="D40" s="60" t="s">
        <v>191</v>
      </c>
      <c r="E40" s="60" t="s">
        <v>38</v>
      </c>
      <c r="F40" s="60" t="s">
        <v>587</v>
      </c>
      <c r="G40" s="61" t="s">
        <v>38</v>
      </c>
      <c r="H40" s="211" t="s">
        <v>543</v>
      </c>
      <c r="I40" s="60" t="s">
        <v>547</v>
      </c>
      <c r="J40" s="212">
        <v>2.9397751946705037</v>
      </c>
      <c r="K40" s="212">
        <v>5.5090908976320003</v>
      </c>
      <c r="L40" s="213">
        <v>804.6</v>
      </c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>
        <v>15</v>
      </c>
      <c r="AD40" s="214">
        <v>15</v>
      </c>
      <c r="AE40" s="214"/>
      <c r="AF40" s="214"/>
      <c r="AG40" s="215"/>
      <c r="AH40" s="214"/>
      <c r="AI40" s="214">
        <f t="shared" si="1"/>
        <v>15</v>
      </c>
      <c r="AJ40" s="214">
        <f t="shared" si="1"/>
        <v>15</v>
      </c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>
        <v>123.81</v>
      </c>
      <c r="BB40" s="214">
        <v>123.81</v>
      </c>
      <c r="BC40" s="214"/>
      <c r="BD40" s="214"/>
      <c r="BE40" s="214"/>
      <c r="BF40" s="214"/>
      <c r="BG40" s="216">
        <f t="shared" si="2"/>
        <v>123.81</v>
      </c>
      <c r="BH40" s="72">
        <f t="shared" si="2"/>
        <v>123.81</v>
      </c>
      <c r="BI40" s="217">
        <f t="shared" si="0"/>
        <v>6.5163157894736853E-2</v>
      </c>
      <c r="BJ40" s="218">
        <v>0</v>
      </c>
      <c r="BK40" s="218">
        <v>0</v>
      </c>
      <c r="BL40" s="218">
        <v>0</v>
      </c>
      <c r="BM40" s="218">
        <v>0</v>
      </c>
      <c r="BN40" s="218">
        <v>0</v>
      </c>
      <c r="BO40" s="218">
        <v>0</v>
      </c>
      <c r="BP40" s="218">
        <v>0</v>
      </c>
      <c r="BQ40" s="218">
        <v>0</v>
      </c>
      <c r="BR40" s="218">
        <v>0</v>
      </c>
      <c r="BS40" s="218">
        <v>0</v>
      </c>
      <c r="BT40" s="218">
        <v>0</v>
      </c>
      <c r="BU40" s="218">
        <v>0</v>
      </c>
      <c r="BV40" s="218">
        <v>0</v>
      </c>
      <c r="BW40" s="218">
        <v>0</v>
      </c>
      <c r="BX40" s="218">
        <v>0</v>
      </c>
      <c r="BY40" s="218">
        <v>0</v>
      </c>
      <c r="BZ40" s="218">
        <v>145333.13040000002</v>
      </c>
      <c r="CA40" s="218">
        <v>145333.13040000002</v>
      </c>
      <c r="CB40" s="218">
        <v>0</v>
      </c>
      <c r="CC40" s="218">
        <v>0</v>
      </c>
      <c r="CD40" s="218">
        <v>0</v>
      </c>
      <c r="CE40" s="218">
        <v>0</v>
      </c>
      <c r="CF40" s="218">
        <v>145333.13040000002</v>
      </c>
      <c r="CG40" s="219">
        <v>145333.13040000002</v>
      </c>
      <c r="CH40" s="220">
        <v>5536320.0000000009</v>
      </c>
      <c r="CI40" s="220">
        <v>5536320.0000000009</v>
      </c>
      <c r="CJ40" s="220">
        <v>6657600</v>
      </c>
      <c r="CK40" s="221" t="s">
        <v>530</v>
      </c>
      <c r="CL40" s="222">
        <v>1.58</v>
      </c>
      <c r="CM40" s="223">
        <v>1.58</v>
      </c>
      <c r="CN40" s="224">
        <v>1.9</v>
      </c>
      <c r="CO40" s="253"/>
      <c r="CP40" s="253"/>
      <c r="CQ40" s="253"/>
      <c r="CR40" s="225"/>
      <c r="CS40" s="254">
        <v>31.666639530501126</v>
      </c>
      <c r="CT40" s="255">
        <v>31.666639530501126</v>
      </c>
      <c r="CU40" s="256">
        <v>0.42285516674039481</v>
      </c>
      <c r="CV40" s="257">
        <v>0.42285516674039481</v>
      </c>
      <c r="CW40" s="245" t="s">
        <v>588</v>
      </c>
      <c r="CX40" s="258"/>
      <c r="CY40" s="253"/>
      <c r="CZ40" s="253"/>
      <c r="DA40" s="259"/>
      <c r="DB40" s="260"/>
      <c r="DC40" s="261">
        <v>50880</v>
      </c>
      <c r="DD40" s="262">
        <v>0</v>
      </c>
      <c r="DE40" s="263">
        <v>0</v>
      </c>
      <c r="DF40" s="111">
        <v>16960</v>
      </c>
    </row>
    <row r="41" spans="1:110" ht="35.25" customHeight="1" x14ac:dyDescent="0.25">
      <c r="A41" s="237" t="s">
        <v>541</v>
      </c>
      <c r="B41" s="238" t="s">
        <v>14</v>
      </c>
      <c r="C41" s="238" t="s">
        <v>27</v>
      </c>
      <c r="D41" s="60" t="s">
        <v>308</v>
      </c>
      <c r="E41" s="60" t="s">
        <v>38</v>
      </c>
      <c r="F41" s="60" t="s">
        <v>589</v>
      </c>
      <c r="G41" s="61" t="s">
        <v>38</v>
      </c>
      <c r="H41" s="211" t="s">
        <v>533</v>
      </c>
      <c r="I41" s="60" t="s">
        <v>547</v>
      </c>
      <c r="J41" s="212">
        <v>2.0246981120157148</v>
      </c>
      <c r="K41" s="212">
        <v>3.3392045385090001</v>
      </c>
      <c r="L41" s="213">
        <v>215.3</v>
      </c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>
        <v>4</v>
      </c>
      <c r="AD41" s="214">
        <v>4</v>
      </c>
      <c r="AE41" s="214"/>
      <c r="AF41" s="214"/>
      <c r="AG41" s="215"/>
      <c r="AH41" s="214"/>
      <c r="AI41" s="214">
        <f t="shared" si="1"/>
        <v>4</v>
      </c>
      <c r="AJ41" s="214">
        <f t="shared" si="1"/>
        <v>4</v>
      </c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>
        <v>20.8</v>
      </c>
      <c r="BB41" s="214">
        <v>20.8</v>
      </c>
      <c r="BC41" s="214"/>
      <c r="BD41" s="214"/>
      <c r="BE41" s="214"/>
      <c r="BF41" s="214"/>
      <c r="BG41" s="216">
        <f t="shared" si="2"/>
        <v>20.8</v>
      </c>
      <c r="BH41" s="72">
        <f t="shared" si="2"/>
        <v>20.8</v>
      </c>
      <c r="BI41" s="217">
        <f t="shared" si="0"/>
        <v>1.3081761006289307E-2</v>
      </c>
      <c r="BJ41" s="218">
        <v>0</v>
      </c>
      <c r="BK41" s="218">
        <v>0</v>
      </c>
      <c r="BL41" s="218">
        <v>0</v>
      </c>
      <c r="BM41" s="218">
        <v>0</v>
      </c>
      <c r="BN41" s="218">
        <v>0</v>
      </c>
      <c r="BO41" s="218">
        <v>0</v>
      </c>
      <c r="BP41" s="218">
        <v>0</v>
      </c>
      <c r="BQ41" s="218">
        <v>0</v>
      </c>
      <c r="BR41" s="218">
        <v>0</v>
      </c>
      <c r="BS41" s="218">
        <v>0</v>
      </c>
      <c r="BT41" s="218">
        <v>0</v>
      </c>
      <c r="BU41" s="218">
        <v>0</v>
      </c>
      <c r="BV41" s="218">
        <v>0</v>
      </c>
      <c r="BW41" s="218">
        <v>0</v>
      </c>
      <c r="BX41" s="218">
        <v>0</v>
      </c>
      <c r="BY41" s="218">
        <v>0</v>
      </c>
      <c r="BZ41" s="218">
        <v>24415.872000000003</v>
      </c>
      <c r="CA41" s="218">
        <v>24415.872000000003</v>
      </c>
      <c r="CB41" s="218">
        <v>0</v>
      </c>
      <c r="CC41" s="218">
        <v>0</v>
      </c>
      <c r="CD41" s="218">
        <v>0</v>
      </c>
      <c r="CE41" s="218">
        <v>0</v>
      </c>
      <c r="CF41" s="218">
        <v>24415.872000000003</v>
      </c>
      <c r="CG41" s="219">
        <v>24415.872000000003</v>
      </c>
      <c r="CH41" s="220">
        <v>1892160.0000000002</v>
      </c>
      <c r="CI41" s="220">
        <v>1892160.0000000002</v>
      </c>
      <c r="CJ41" s="220">
        <v>5571360.0000000019</v>
      </c>
      <c r="CK41" s="221" t="s">
        <v>530</v>
      </c>
      <c r="CL41" s="222">
        <v>0.54</v>
      </c>
      <c r="CM41" s="223">
        <v>0.54</v>
      </c>
      <c r="CN41" s="224">
        <v>1.59</v>
      </c>
      <c r="CO41" s="253"/>
      <c r="CP41" s="253"/>
      <c r="CQ41" s="253"/>
      <c r="CR41" s="225"/>
      <c r="CS41" s="254">
        <v>48.828152681473853</v>
      </c>
      <c r="CT41" s="255">
        <v>48.656221039837398</v>
      </c>
      <c r="CU41" s="256">
        <v>1.0648559671902293</v>
      </c>
      <c r="CV41" s="257">
        <v>1.0627845016283444</v>
      </c>
      <c r="CW41" s="245" t="s">
        <v>590</v>
      </c>
      <c r="CX41" s="258"/>
      <c r="CY41" s="253"/>
      <c r="CZ41" s="253"/>
      <c r="DA41" s="259"/>
      <c r="DB41" s="260"/>
      <c r="DC41" s="261">
        <v>14560</v>
      </c>
      <c r="DD41" s="262">
        <v>7992</v>
      </c>
      <c r="DE41" s="263">
        <v>1712</v>
      </c>
      <c r="DF41" s="111">
        <v>8088</v>
      </c>
    </row>
    <row r="42" spans="1:110" ht="35.25" customHeight="1" x14ac:dyDescent="0.25">
      <c r="A42" s="237" t="s">
        <v>541</v>
      </c>
      <c r="B42" s="238" t="s">
        <v>14</v>
      </c>
      <c r="C42" s="238" t="s">
        <v>27</v>
      </c>
      <c r="D42" s="60" t="s">
        <v>308</v>
      </c>
      <c r="E42" s="60" t="s">
        <v>38</v>
      </c>
      <c r="F42" s="60" t="s">
        <v>591</v>
      </c>
      <c r="G42" s="61" t="s">
        <v>38</v>
      </c>
      <c r="H42" s="211" t="s">
        <v>533</v>
      </c>
      <c r="I42" s="60" t="s">
        <v>547</v>
      </c>
      <c r="J42" s="212">
        <v>2.7380259166048808</v>
      </c>
      <c r="K42" s="212">
        <v>3.997916658351</v>
      </c>
      <c r="L42" s="213">
        <v>195.7</v>
      </c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>
        <v>3</v>
      </c>
      <c r="AD42" s="214">
        <v>3</v>
      </c>
      <c r="AE42" s="214"/>
      <c r="AF42" s="214"/>
      <c r="AG42" s="215"/>
      <c r="AH42" s="214"/>
      <c r="AI42" s="214">
        <f t="shared" si="1"/>
        <v>3</v>
      </c>
      <c r="AJ42" s="214">
        <f t="shared" si="1"/>
        <v>3</v>
      </c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>
        <v>39.6</v>
      </c>
      <c r="BB42" s="214">
        <v>39.6</v>
      </c>
      <c r="BC42" s="214"/>
      <c r="BD42" s="214"/>
      <c r="BE42" s="214"/>
      <c r="BF42" s="214"/>
      <c r="BG42" s="216">
        <f t="shared" si="2"/>
        <v>39.6</v>
      </c>
      <c r="BH42" s="72">
        <f t="shared" si="2"/>
        <v>39.6</v>
      </c>
      <c r="BI42" s="217">
        <f t="shared" si="0"/>
        <v>3.1181102362204727E-2</v>
      </c>
      <c r="BJ42" s="218">
        <v>0</v>
      </c>
      <c r="BK42" s="218">
        <v>0</v>
      </c>
      <c r="BL42" s="218">
        <v>0</v>
      </c>
      <c r="BM42" s="218">
        <v>0</v>
      </c>
      <c r="BN42" s="218">
        <v>0</v>
      </c>
      <c r="BO42" s="218">
        <v>0</v>
      </c>
      <c r="BP42" s="218">
        <v>0</v>
      </c>
      <c r="BQ42" s="218">
        <v>0</v>
      </c>
      <c r="BR42" s="218">
        <v>0</v>
      </c>
      <c r="BS42" s="218">
        <v>0</v>
      </c>
      <c r="BT42" s="218">
        <v>0</v>
      </c>
      <c r="BU42" s="218">
        <v>0</v>
      </c>
      <c r="BV42" s="218">
        <v>0</v>
      </c>
      <c r="BW42" s="218">
        <v>0</v>
      </c>
      <c r="BX42" s="218">
        <v>0</v>
      </c>
      <c r="BY42" s="218">
        <v>0</v>
      </c>
      <c r="BZ42" s="218">
        <v>46484.064000000006</v>
      </c>
      <c r="CA42" s="218">
        <v>46484.064000000006</v>
      </c>
      <c r="CB42" s="218">
        <v>0</v>
      </c>
      <c r="CC42" s="218">
        <v>0</v>
      </c>
      <c r="CD42" s="218">
        <v>0</v>
      </c>
      <c r="CE42" s="218">
        <v>0</v>
      </c>
      <c r="CF42" s="218">
        <v>46484.064000000006</v>
      </c>
      <c r="CG42" s="219">
        <v>46484.064000000006</v>
      </c>
      <c r="CH42" s="220">
        <v>2873280</v>
      </c>
      <c r="CI42" s="220">
        <v>2873280</v>
      </c>
      <c r="CJ42" s="220">
        <v>4450080</v>
      </c>
      <c r="CK42" s="221" t="s">
        <v>530</v>
      </c>
      <c r="CL42" s="222">
        <v>0.82</v>
      </c>
      <c r="CM42" s="223">
        <v>0.82</v>
      </c>
      <c r="CN42" s="224">
        <v>1.27</v>
      </c>
      <c r="CO42" s="253"/>
      <c r="CP42" s="253"/>
      <c r="CQ42" s="253"/>
      <c r="CR42" s="225"/>
      <c r="CS42" s="254">
        <v>56.278433874013295</v>
      </c>
      <c r="CT42" s="255">
        <v>52.794837793911029</v>
      </c>
      <c r="CU42" s="256">
        <v>0.87222173933525937</v>
      </c>
      <c r="CV42" s="257">
        <v>0.86029161577326529</v>
      </c>
      <c r="CW42" s="245" t="s">
        <v>592</v>
      </c>
      <c r="CX42" s="258"/>
      <c r="CY42" s="253"/>
      <c r="CZ42" s="253"/>
      <c r="DA42" s="259"/>
      <c r="DB42" s="260"/>
      <c r="DC42" s="261">
        <v>0</v>
      </c>
      <c r="DD42" s="262">
        <v>7215</v>
      </c>
      <c r="DE42" s="263">
        <v>1560</v>
      </c>
      <c r="DF42" s="111">
        <v>2925</v>
      </c>
    </row>
    <row r="43" spans="1:110" ht="35.25" customHeight="1" x14ac:dyDescent="0.25">
      <c r="A43" s="237" t="s">
        <v>541</v>
      </c>
      <c r="B43" s="238" t="s">
        <v>14</v>
      </c>
      <c r="C43" s="238" t="s">
        <v>27</v>
      </c>
      <c r="D43" s="60" t="s">
        <v>308</v>
      </c>
      <c r="E43" s="60" t="s">
        <v>38</v>
      </c>
      <c r="F43" s="60" t="s">
        <v>593</v>
      </c>
      <c r="G43" s="61" t="s">
        <v>38</v>
      </c>
      <c r="H43" s="211" t="s">
        <v>594</v>
      </c>
      <c r="I43" s="60" t="s">
        <v>547</v>
      </c>
      <c r="J43" s="212">
        <v>2.0246981120157148</v>
      </c>
      <c r="K43" s="212">
        <v>7.878787862400001E-2</v>
      </c>
      <c r="L43" s="213">
        <v>1</v>
      </c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>
        <v>1</v>
      </c>
      <c r="Z43" s="214">
        <v>1</v>
      </c>
      <c r="AA43" s="214"/>
      <c r="AB43" s="214"/>
      <c r="AC43" s="214"/>
      <c r="AD43" s="214"/>
      <c r="AE43" s="214"/>
      <c r="AF43" s="214"/>
      <c r="AG43" s="215"/>
      <c r="AH43" s="214"/>
      <c r="AI43" s="214">
        <f t="shared" si="1"/>
        <v>1</v>
      </c>
      <c r="AJ43" s="214">
        <f t="shared" si="1"/>
        <v>1</v>
      </c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>
        <v>170</v>
      </c>
      <c r="AX43" s="214">
        <v>170</v>
      </c>
      <c r="AY43" s="214"/>
      <c r="AZ43" s="214"/>
      <c r="BA43" s="214"/>
      <c r="BB43" s="214"/>
      <c r="BC43" s="214"/>
      <c r="BD43" s="214"/>
      <c r="BE43" s="214"/>
      <c r="BF43" s="214"/>
      <c r="BG43" s="216">
        <f t="shared" si="2"/>
        <v>170</v>
      </c>
      <c r="BH43" s="72">
        <f t="shared" si="2"/>
        <v>170</v>
      </c>
      <c r="BI43" s="217">
        <f t="shared" si="0"/>
        <v>0.19540229885057472</v>
      </c>
      <c r="BJ43" s="218">
        <v>0</v>
      </c>
      <c r="BK43" s="218">
        <v>0</v>
      </c>
      <c r="BL43" s="218">
        <v>0</v>
      </c>
      <c r="BM43" s="218">
        <v>0</v>
      </c>
      <c r="BN43" s="218">
        <v>0</v>
      </c>
      <c r="BO43" s="218">
        <v>0</v>
      </c>
      <c r="BP43" s="218">
        <v>0</v>
      </c>
      <c r="BQ43" s="218">
        <v>0</v>
      </c>
      <c r="BR43" s="218">
        <v>0</v>
      </c>
      <c r="BS43" s="218">
        <v>0</v>
      </c>
      <c r="BT43" s="218">
        <v>0</v>
      </c>
      <c r="BU43" s="218">
        <v>0</v>
      </c>
      <c r="BV43" s="218">
        <v>857779.19999999995</v>
      </c>
      <c r="BW43" s="218">
        <v>857779.19999999995</v>
      </c>
      <c r="BX43" s="218">
        <v>0</v>
      </c>
      <c r="BY43" s="218">
        <v>0</v>
      </c>
      <c r="BZ43" s="218">
        <v>0</v>
      </c>
      <c r="CA43" s="218">
        <v>0</v>
      </c>
      <c r="CB43" s="218">
        <v>0</v>
      </c>
      <c r="CC43" s="218">
        <v>0</v>
      </c>
      <c r="CD43" s="218">
        <v>0</v>
      </c>
      <c r="CE43" s="218">
        <v>0</v>
      </c>
      <c r="CF43" s="218">
        <v>857779.19999999995</v>
      </c>
      <c r="CG43" s="219">
        <v>857779.19999999995</v>
      </c>
      <c r="CH43" s="220">
        <v>5185920</v>
      </c>
      <c r="CI43" s="220">
        <v>5185920</v>
      </c>
      <c r="CJ43" s="220">
        <v>3048480.0000000005</v>
      </c>
      <c r="CK43" s="221" t="s">
        <v>530</v>
      </c>
      <c r="CL43" s="222">
        <v>1.48</v>
      </c>
      <c r="CM43" s="223">
        <v>1.48</v>
      </c>
      <c r="CN43" s="224">
        <v>0.87</v>
      </c>
      <c r="CO43" s="253"/>
      <c r="CP43" s="253"/>
      <c r="CQ43" s="253"/>
      <c r="CR43" s="225"/>
      <c r="CS43" s="254">
        <v>15</v>
      </c>
      <c r="CT43" s="255">
        <v>15</v>
      </c>
      <c r="CU43" s="256">
        <v>0.66666666666666663</v>
      </c>
      <c r="CV43" s="257">
        <v>0.66666666666666663</v>
      </c>
      <c r="CW43" s="245" t="s">
        <v>595</v>
      </c>
      <c r="CX43" s="258"/>
      <c r="CY43" s="253"/>
      <c r="CZ43" s="253"/>
      <c r="DA43" s="259"/>
      <c r="DB43" s="260"/>
      <c r="DC43" s="261">
        <v>0</v>
      </c>
      <c r="DD43" s="262">
        <v>37</v>
      </c>
      <c r="DE43" s="263">
        <v>8</v>
      </c>
      <c r="DF43" s="111">
        <v>15</v>
      </c>
    </row>
    <row r="44" spans="1:110" ht="35.25" customHeight="1" x14ac:dyDescent="0.25">
      <c r="A44" s="237" t="s">
        <v>541</v>
      </c>
      <c r="B44" s="238" t="s">
        <v>14</v>
      </c>
      <c r="C44" s="238" t="s">
        <v>27</v>
      </c>
      <c r="D44" s="60" t="s">
        <v>203</v>
      </c>
      <c r="E44" s="60" t="s">
        <v>38</v>
      </c>
      <c r="F44" s="60" t="s">
        <v>596</v>
      </c>
      <c r="G44" s="61" t="s">
        <v>38</v>
      </c>
      <c r="H44" s="211" t="s">
        <v>533</v>
      </c>
      <c r="I44" s="60" t="s">
        <v>547</v>
      </c>
      <c r="J44" s="212">
        <v>2.0967514256105799</v>
      </c>
      <c r="K44" s="212">
        <v>4.8337121111580004</v>
      </c>
      <c r="L44" s="213">
        <v>883.5</v>
      </c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>
        <v>13</v>
      </c>
      <c r="AD44" s="214">
        <v>13</v>
      </c>
      <c r="AE44" s="214"/>
      <c r="AF44" s="214"/>
      <c r="AG44" s="215"/>
      <c r="AH44" s="214"/>
      <c r="AI44" s="214">
        <f t="shared" si="1"/>
        <v>13</v>
      </c>
      <c r="AJ44" s="214">
        <f t="shared" si="1"/>
        <v>13</v>
      </c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>
        <v>92.62</v>
      </c>
      <c r="BB44" s="214">
        <v>92.62</v>
      </c>
      <c r="BC44" s="214"/>
      <c r="BD44" s="214"/>
      <c r="BE44" s="214"/>
      <c r="BF44" s="214"/>
      <c r="BG44" s="216">
        <f t="shared" si="2"/>
        <v>92.62</v>
      </c>
      <c r="BH44" s="72">
        <f t="shared" si="2"/>
        <v>92.62</v>
      </c>
      <c r="BI44" s="217">
        <f t="shared" si="0"/>
        <v>6.2581081081081083E-2</v>
      </c>
      <c r="BJ44" s="218">
        <v>0</v>
      </c>
      <c r="BK44" s="218">
        <v>0</v>
      </c>
      <c r="BL44" s="218">
        <v>0</v>
      </c>
      <c r="BM44" s="218">
        <v>0</v>
      </c>
      <c r="BN44" s="218">
        <v>0</v>
      </c>
      <c r="BO44" s="218">
        <v>0</v>
      </c>
      <c r="BP44" s="218">
        <v>0</v>
      </c>
      <c r="BQ44" s="218">
        <v>0</v>
      </c>
      <c r="BR44" s="218">
        <v>0</v>
      </c>
      <c r="BS44" s="218">
        <v>0</v>
      </c>
      <c r="BT44" s="218">
        <v>0</v>
      </c>
      <c r="BU44" s="218">
        <v>0</v>
      </c>
      <c r="BV44" s="218">
        <v>0</v>
      </c>
      <c r="BW44" s="218">
        <v>0</v>
      </c>
      <c r="BX44" s="218">
        <v>0</v>
      </c>
      <c r="BY44" s="218">
        <v>0</v>
      </c>
      <c r="BZ44" s="218">
        <v>108721.06080000002</v>
      </c>
      <c r="CA44" s="218">
        <v>108721.06080000002</v>
      </c>
      <c r="CB44" s="218">
        <v>0</v>
      </c>
      <c r="CC44" s="218">
        <v>0</v>
      </c>
      <c r="CD44" s="218">
        <v>0</v>
      </c>
      <c r="CE44" s="218">
        <v>0</v>
      </c>
      <c r="CF44" s="218">
        <v>108721.06080000002</v>
      </c>
      <c r="CG44" s="219">
        <v>108721.06080000002</v>
      </c>
      <c r="CH44" s="220">
        <v>5080799.9999999991</v>
      </c>
      <c r="CI44" s="220">
        <v>5080799.9999999991</v>
      </c>
      <c r="CJ44" s="220">
        <v>5185920</v>
      </c>
      <c r="CK44" s="221" t="s">
        <v>530</v>
      </c>
      <c r="CL44" s="222">
        <v>1.45</v>
      </c>
      <c r="CM44" s="223">
        <v>1.45</v>
      </c>
      <c r="CN44" s="224">
        <v>1.48</v>
      </c>
      <c r="CO44" s="253"/>
      <c r="CP44" s="253"/>
      <c r="CQ44" s="253"/>
      <c r="CR44" s="225"/>
      <c r="CS44" s="254">
        <v>11.246482326070977</v>
      </c>
      <c r="CT44" s="255">
        <v>10.806223350202819</v>
      </c>
      <c r="CU44" s="256">
        <v>7.5394323386313036E-2</v>
      </c>
      <c r="CV44" s="257">
        <v>7.1078058917017364E-2</v>
      </c>
      <c r="CW44" s="245" t="s">
        <v>597</v>
      </c>
      <c r="CX44" s="258"/>
      <c r="CY44" s="253"/>
      <c r="CZ44" s="253"/>
      <c r="DA44" s="259"/>
      <c r="DB44" s="260"/>
      <c r="DC44" s="261">
        <v>0</v>
      </c>
      <c r="DD44" s="262">
        <v>0</v>
      </c>
      <c r="DE44" s="263">
        <v>0</v>
      </c>
      <c r="DF44" s="111">
        <v>0</v>
      </c>
    </row>
    <row r="45" spans="1:110" ht="35.25" customHeight="1" x14ac:dyDescent="0.25">
      <c r="A45" s="237" t="s">
        <v>541</v>
      </c>
      <c r="B45" s="238" t="s">
        <v>14</v>
      </c>
      <c r="C45" s="238" t="s">
        <v>27</v>
      </c>
      <c r="D45" s="60" t="s">
        <v>340</v>
      </c>
      <c r="E45" s="60" t="s">
        <v>38</v>
      </c>
      <c r="F45" s="60" t="s">
        <v>598</v>
      </c>
      <c r="G45" s="61" t="s">
        <v>38</v>
      </c>
      <c r="H45" s="211" t="s">
        <v>533</v>
      </c>
      <c r="I45" s="60" t="s">
        <v>547</v>
      </c>
      <c r="J45" s="212">
        <v>2.2480633841597975</v>
      </c>
      <c r="K45" s="212">
        <v>0.76969696809600008</v>
      </c>
      <c r="L45" s="213">
        <v>101</v>
      </c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5"/>
      <c r="AH45" s="214"/>
      <c r="AI45" s="214">
        <f t="shared" si="1"/>
        <v>0</v>
      </c>
      <c r="AJ45" s="214">
        <f t="shared" si="1"/>
        <v>0</v>
      </c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6">
        <f t="shared" si="2"/>
        <v>0</v>
      </c>
      <c r="BH45" s="72">
        <f t="shared" si="2"/>
        <v>0</v>
      </c>
      <c r="BI45" s="217">
        <f t="shared" si="0"/>
        <v>0</v>
      </c>
      <c r="BJ45" s="218">
        <v>0</v>
      </c>
      <c r="BK45" s="218">
        <v>0</v>
      </c>
      <c r="BL45" s="218">
        <v>0</v>
      </c>
      <c r="BM45" s="218">
        <v>0</v>
      </c>
      <c r="BN45" s="218">
        <v>0</v>
      </c>
      <c r="BO45" s="218">
        <v>0</v>
      </c>
      <c r="BP45" s="218">
        <v>0</v>
      </c>
      <c r="BQ45" s="218">
        <v>0</v>
      </c>
      <c r="BR45" s="218">
        <v>0</v>
      </c>
      <c r="BS45" s="218">
        <v>0</v>
      </c>
      <c r="BT45" s="218">
        <v>0</v>
      </c>
      <c r="BU45" s="218">
        <v>0</v>
      </c>
      <c r="BV45" s="218">
        <v>0</v>
      </c>
      <c r="BW45" s="218">
        <v>0</v>
      </c>
      <c r="BX45" s="218">
        <v>0</v>
      </c>
      <c r="BY45" s="218">
        <v>0</v>
      </c>
      <c r="BZ45" s="218">
        <v>0</v>
      </c>
      <c r="CA45" s="218">
        <v>0</v>
      </c>
      <c r="CB45" s="218">
        <v>0</v>
      </c>
      <c r="CC45" s="218">
        <v>0</v>
      </c>
      <c r="CD45" s="218">
        <v>0</v>
      </c>
      <c r="CE45" s="218">
        <v>0</v>
      </c>
      <c r="CF45" s="218">
        <v>0</v>
      </c>
      <c r="CG45" s="219">
        <v>0</v>
      </c>
      <c r="CH45" s="220">
        <v>1296480</v>
      </c>
      <c r="CI45" s="220">
        <v>1296480</v>
      </c>
      <c r="CJ45" s="220">
        <v>1681920</v>
      </c>
      <c r="CK45" s="221" t="s">
        <v>530</v>
      </c>
      <c r="CL45" s="222">
        <v>0.37</v>
      </c>
      <c r="CM45" s="223">
        <v>0.37</v>
      </c>
      <c r="CN45" s="224">
        <v>0.48</v>
      </c>
      <c r="CO45" s="253"/>
      <c r="CP45" s="253"/>
      <c r="CQ45" s="253"/>
      <c r="CR45" s="225"/>
      <c r="CS45" s="254">
        <v>67.72737740968762</v>
      </c>
      <c r="CT45" s="255">
        <v>67.72737740968762</v>
      </c>
      <c r="CU45" s="256">
        <v>0.55734807093784344</v>
      </c>
      <c r="CV45" s="257">
        <v>0.55734807093784344</v>
      </c>
      <c r="CW45" s="245" t="s">
        <v>577</v>
      </c>
      <c r="CX45" s="258"/>
      <c r="CY45" s="253"/>
      <c r="CZ45" s="253"/>
      <c r="DA45" s="259"/>
      <c r="DB45" s="260"/>
      <c r="DC45" s="261">
        <v>0</v>
      </c>
      <c r="DD45" s="262">
        <v>0</v>
      </c>
      <c r="DE45" s="263">
        <v>0</v>
      </c>
      <c r="DF45" s="111">
        <v>0</v>
      </c>
    </row>
    <row r="46" spans="1:110" ht="35.25" customHeight="1" x14ac:dyDescent="0.25">
      <c r="A46" s="237" t="s">
        <v>541</v>
      </c>
      <c r="B46" s="238" t="s">
        <v>14</v>
      </c>
      <c r="C46" s="238" t="s">
        <v>27</v>
      </c>
      <c r="D46" s="60" t="s">
        <v>340</v>
      </c>
      <c r="E46" s="60" t="s">
        <v>38</v>
      </c>
      <c r="F46" s="60" t="s">
        <v>599</v>
      </c>
      <c r="G46" s="61" t="s">
        <v>38</v>
      </c>
      <c r="H46" s="211" t="s">
        <v>533</v>
      </c>
      <c r="I46" s="60" t="s">
        <v>547</v>
      </c>
      <c r="J46" s="212">
        <v>2.6947939284479623</v>
      </c>
      <c r="K46" s="212">
        <v>6.2725378657409996</v>
      </c>
      <c r="L46" s="213">
        <v>693.8</v>
      </c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>
        <v>15</v>
      </c>
      <c r="AD46" s="214">
        <v>15</v>
      </c>
      <c r="AE46" s="214"/>
      <c r="AF46" s="214"/>
      <c r="AG46" s="215"/>
      <c r="AH46" s="214"/>
      <c r="AI46" s="214">
        <f t="shared" si="1"/>
        <v>15</v>
      </c>
      <c r="AJ46" s="214">
        <f t="shared" si="1"/>
        <v>15</v>
      </c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>
        <v>170.87</v>
      </c>
      <c r="BB46" s="214">
        <v>170.87</v>
      </c>
      <c r="BC46" s="214"/>
      <c r="BD46" s="214"/>
      <c r="BE46" s="214"/>
      <c r="BF46" s="214"/>
      <c r="BG46" s="216">
        <f t="shared" si="2"/>
        <v>170.87</v>
      </c>
      <c r="BH46" s="72">
        <f t="shared" si="2"/>
        <v>170.87</v>
      </c>
      <c r="BI46" s="217">
        <f t="shared" si="0"/>
        <v>0.13245736434108527</v>
      </c>
      <c r="BJ46" s="218">
        <v>0</v>
      </c>
      <c r="BK46" s="218">
        <v>0</v>
      </c>
      <c r="BL46" s="218">
        <v>0</v>
      </c>
      <c r="BM46" s="218">
        <v>0</v>
      </c>
      <c r="BN46" s="218">
        <v>0</v>
      </c>
      <c r="BO46" s="218">
        <v>0</v>
      </c>
      <c r="BP46" s="218">
        <v>0</v>
      </c>
      <c r="BQ46" s="218">
        <v>0</v>
      </c>
      <c r="BR46" s="218">
        <v>0</v>
      </c>
      <c r="BS46" s="218">
        <v>0</v>
      </c>
      <c r="BT46" s="218">
        <v>0</v>
      </c>
      <c r="BU46" s="218">
        <v>0</v>
      </c>
      <c r="BV46" s="218">
        <v>0</v>
      </c>
      <c r="BW46" s="218">
        <v>0</v>
      </c>
      <c r="BX46" s="218">
        <v>0</v>
      </c>
      <c r="BY46" s="218">
        <v>0</v>
      </c>
      <c r="BZ46" s="218">
        <v>200574.04080000002</v>
      </c>
      <c r="CA46" s="218">
        <v>200574.04080000002</v>
      </c>
      <c r="CB46" s="218">
        <v>0</v>
      </c>
      <c r="CC46" s="218">
        <v>0</v>
      </c>
      <c r="CD46" s="218">
        <v>0</v>
      </c>
      <c r="CE46" s="218">
        <v>0</v>
      </c>
      <c r="CF46" s="218">
        <v>200574.04080000002</v>
      </c>
      <c r="CG46" s="219">
        <v>200574.04080000002</v>
      </c>
      <c r="CH46" s="220">
        <v>4344960</v>
      </c>
      <c r="CI46" s="220">
        <v>4344960</v>
      </c>
      <c r="CJ46" s="220">
        <v>4520160</v>
      </c>
      <c r="CK46" s="221" t="s">
        <v>530</v>
      </c>
      <c r="CL46" s="222">
        <v>1.24</v>
      </c>
      <c r="CM46" s="223">
        <v>1.24</v>
      </c>
      <c r="CN46" s="224">
        <v>1.29</v>
      </c>
      <c r="CO46" s="253"/>
      <c r="CP46" s="253"/>
      <c r="CQ46" s="253"/>
      <c r="CR46" s="225"/>
      <c r="CS46" s="254">
        <v>120.44794111756751</v>
      </c>
      <c r="CT46" s="255">
        <v>120.44794111756751</v>
      </c>
      <c r="CU46" s="256">
        <v>0.74009244685203823</v>
      </c>
      <c r="CV46" s="257">
        <v>0.74009244685203823</v>
      </c>
      <c r="CW46" s="245" t="s">
        <v>600</v>
      </c>
      <c r="CX46" s="258"/>
      <c r="CY46" s="253"/>
      <c r="CZ46" s="253"/>
      <c r="DA46" s="259"/>
      <c r="DB46" s="260"/>
      <c r="DC46" s="261">
        <v>0</v>
      </c>
      <c r="DD46" s="262">
        <v>0</v>
      </c>
      <c r="DE46" s="263">
        <v>0</v>
      </c>
      <c r="DF46" s="111">
        <v>0</v>
      </c>
    </row>
    <row r="47" spans="1:110" ht="35.25" customHeight="1" x14ac:dyDescent="0.25">
      <c r="A47" s="237" t="s">
        <v>541</v>
      </c>
      <c r="B47" s="238" t="s">
        <v>14</v>
      </c>
      <c r="C47" s="238" t="s">
        <v>27</v>
      </c>
      <c r="D47" s="60" t="s">
        <v>340</v>
      </c>
      <c r="E47" s="60" t="s">
        <v>38</v>
      </c>
      <c r="F47" s="60" t="s">
        <v>601</v>
      </c>
      <c r="G47" s="61" t="s">
        <v>38</v>
      </c>
      <c r="H47" s="211" t="s">
        <v>533</v>
      </c>
      <c r="I47" s="60" t="s">
        <v>547</v>
      </c>
      <c r="J47" s="212">
        <v>2.7236152538859084</v>
      </c>
      <c r="K47" s="212">
        <v>5.8223484727380006</v>
      </c>
      <c r="L47" s="213">
        <v>706.4</v>
      </c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>
        <v>14</v>
      </c>
      <c r="AD47" s="214">
        <v>14</v>
      </c>
      <c r="AE47" s="214"/>
      <c r="AF47" s="214"/>
      <c r="AG47" s="215"/>
      <c r="AH47" s="214"/>
      <c r="AI47" s="214">
        <f t="shared" si="1"/>
        <v>14</v>
      </c>
      <c r="AJ47" s="214">
        <f t="shared" si="1"/>
        <v>14</v>
      </c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>
        <v>73.17</v>
      </c>
      <c r="BB47" s="214">
        <v>73.17</v>
      </c>
      <c r="BC47" s="214"/>
      <c r="BD47" s="214"/>
      <c r="BE47" s="214"/>
      <c r="BF47" s="214"/>
      <c r="BG47" s="216">
        <f t="shared" si="2"/>
        <v>73.17</v>
      </c>
      <c r="BH47" s="72">
        <f t="shared" si="2"/>
        <v>73.17</v>
      </c>
      <c r="BI47" s="217">
        <f t="shared" si="0"/>
        <v>4.690384615384615E-2</v>
      </c>
      <c r="BJ47" s="218">
        <v>0</v>
      </c>
      <c r="BK47" s="218">
        <v>0</v>
      </c>
      <c r="BL47" s="218">
        <v>0</v>
      </c>
      <c r="BM47" s="218">
        <v>0</v>
      </c>
      <c r="BN47" s="218">
        <v>0</v>
      </c>
      <c r="BO47" s="218">
        <v>0</v>
      </c>
      <c r="BP47" s="218">
        <v>0</v>
      </c>
      <c r="BQ47" s="218">
        <v>0</v>
      </c>
      <c r="BR47" s="218">
        <v>0</v>
      </c>
      <c r="BS47" s="218">
        <v>0</v>
      </c>
      <c r="BT47" s="218">
        <v>0</v>
      </c>
      <c r="BU47" s="218">
        <v>0</v>
      </c>
      <c r="BV47" s="218">
        <v>0</v>
      </c>
      <c r="BW47" s="218">
        <v>0</v>
      </c>
      <c r="BX47" s="218">
        <v>0</v>
      </c>
      <c r="BY47" s="218">
        <v>0</v>
      </c>
      <c r="BZ47" s="218">
        <v>85889.872800000012</v>
      </c>
      <c r="CA47" s="218">
        <v>85889.872800000012</v>
      </c>
      <c r="CB47" s="218">
        <v>0</v>
      </c>
      <c r="CC47" s="218">
        <v>0</v>
      </c>
      <c r="CD47" s="218">
        <v>0</v>
      </c>
      <c r="CE47" s="218">
        <v>0</v>
      </c>
      <c r="CF47" s="218">
        <v>85889.872800000012</v>
      </c>
      <c r="CG47" s="219">
        <v>85889.872800000012</v>
      </c>
      <c r="CH47" s="220">
        <v>3013440</v>
      </c>
      <c r="CI47" s="220">
        <v>3013440</v>
      </c>
      <c r="CJ47" s="220">
        <v>5466240.0000000009</v>
      </c>
      <c r="CK47" s="221" t="s">
        <v>530</v>
      </c>
      <c r="CL47" s="222">
        <v>0.86</v>
      </c>
      <c r="CM47" s="223">
        <v>0.86</v>
      </c>
      <c r="CN47" s="224">
        <v>1.56</v>
      </c>
      <c r="CO47" s="253"/>
      <c r="CP47" s="253"/>
      <c r="CQ47" s="253"/>
      <c r="CR47" s="225"/>
      <c r="CS47" s="254">
        <v>5.9767606003204747</v>
      </c>
      <c r="CT47" s="255">
        <v>4.5861743080000794</v>
      </c>
      <c r="CU47" s="256">
        <v>1.3619959208678431E-2</v>
      </c>
      <c r="CV47" s="257">
        <v>1.2676229115485084E-2</v>
      </c>
      <c r="CW47" s="245" t="s">
        <v>573</v>
      </c>
      <c r="CX47" s="258"/>
      <c r="CY47" s="253"/>
      <c r="CZ47" s="253"/>
      <c r="DA47" s="259"/>
      <c r="DB47" s="260"/>
      <c r="DC47" s="261">
        <v>0</v>
      </c>
      <c r="DD47" s="262">
        <v>0</v>
      </c>
      <c r="DE47" s="263">
        <v>0</v>
      </c>
      <c r="DF47" s="111">
        <v>0</v>
      </c>
    </row>
    <row r="48" spans="1:110" ht="35.25" customHeight="1" x14ac:dyDescent="0.25">
      <c r="A48" s="237" t="s">
        <v>541</v>
      </c>
      <c r="B48" s="238" t="s">
        <v>14</v>
      </c>
      <c r="C48" s="238" t="s">
        <v>27</v>
      </c>
      <c r="D48" s="60" t="s">
        <v>340</v>
      </c>
      <c r="E48" s="60" t="s">
        <v>38</v>
      </c>
      <c r="F48" s="60" t="s">
        <v>602</v>
      </c>
      <c r="G48" s="61" t="s">
        <v>38</v>
      </c>
      <c r="H48" s="211" t="s">
        <v>533</v>
      </c>
      <c r="I48" s="60" t="s">
        <v>547</v>
      </c>
      <c r="J48" s="212">
        <v>2.7668472420428274</v>
      </c>
      <c r="K48" s="212">
        <v>3.9469696887600003</v>
      </c>
      <c r="L48" s="213">
        <v>415</v>
      </c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>
        <v>6</v>
      </c>
      <c r="AD48" s="214">
        <v>6</v>
      </c>
      <c r="AE48" s="214"/>
      <c r="AF48" s="214"/>
      <c r="AG48" s="215"/>
      <c r="AH48" s="214"/>
      <c r="AI48" s="214">
        <f t="shared" si="1"/>
        <v>6</v>
      </c>
      <c r="AJ48" s="214">
        <f t="shared" si="1"/>
        <v>6</v>
      </c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>
        <v>31.74</v>
      </c>
      <c r="BB48" s="214">
        <v>31.74</v>
      </c>
      <c r="BC48" s="214"/>
      <c r="BD48" s="214"/>
      <c r="BE48" s="214"/>
      <c r="BF48" s="214"/>
      <c r="BG48" s="216">
        <f t="shared" si="2"/>
        <v>31.74</v>
      </c>
      <c r="BH48" s="72">
        <f t="shared" si="2"/>
        <v>31.74</v>
      </c>
      <c r="BI48" s="217">
        <f t="shared" si="0"/>
        <v>2.36865671641791E-2</v>
      </c>
      <c r="BJ48" s="218">
        <v>0</v>
      </c>
      <c r="BK48" s="218">
        <v>0</v>
      </c>
      <c r="BL48" s="218">
        <v>0</v>
      </c>
      <c r="BM48" s="218">
        <v>0</v>
      </c>
      <c r="BN48" s="218">
        <v>0</v>
      </c>
      <c r="BO48" s="218">
        <v>0</v>
      </c>
      <c r="BP48" s="218">
        <v>0</v>
      </c>
      <c r="BQ48" s="218">
        <v>0</v>
      </c>
      <c r="BR48" s="218">
        <v>0</v>
      </c>
      <c r="BS48" s="218">
        <v>0</v>
      </c>
      <c r="BT48" s="218">
        <v>0</v>
      </c>
      <c r="BU48" s="218">
        <v>0</v>
      </c>
      <c r="BV48" s="218">
        <v>0</v>
      </c>
      <c r="BW48" s="218">
        <v>0</v>
      </c>
      <c r="BX48" s="218">
        <v>0</v>
      </c>
      <c r="BY48" s="218">
        <v>0</v>
      </c>
      <c r="BZ48" s="218">
        <v>37257.681599999996</v>
      </c>
      <c r="CA48" s="218">
        <v>37257.681599999996</v>
      </c>
      <c r="CB48" s="218">
        <v>0</v>
      </c>
      <c r="CC48" s="218">
        <v>0</v>
      </c>
      <c r="CD48" s="218">
        <v>0</v>
      </c>
      <c r="CE48" s="218">
        <v>0</v>
      </c>
      <c r="CF48" s="218">
        <v>37257.681599999996</v>
      </c>
      <c r="CG48" s="219">
        <v>37257.681599999996</v>
      </c>
      <c r="CH48" s="220">
        <v>4204800</v>
      </c>
      <c r="CI48" s="220">
        <v>4204800</v>
      </c>
      <c r="CJ48" s="220">
        <v>4695360.0000000009</v>
      </c>
      <c r="CK48" s="221" t="s">
        <v>530</v>
      </c>
      <c r="CL48" s="222">
        <v>1.2</v>
      </c>
      <c r="CM48" s="223">
        <v>1.2</v>
      </c>
      <c r="CN48" s="224">
        <v>1.34</v>
      </c>
      <c r="CO48" s="253"/>
      <c r="CP48" s="253"/>
      <c r="CQ48" s="253"/>
      <c r="CR48" s="225"/>
      <c r="CS48" s="254">
        <v>157.93788314562462</v>
      </c>
      <c r="CT48" s="255">
        <v>157.93788314562462</v>
      </c>
      <c r="CU48" s="256">
        <v>0.4240582968567137</v>
      </c>
      <c r="CV48" s="257">
        <v>0.4240582968567137</v>
      </c>
      <c r="CW48" s="245" t="s">
        <v>603</v>
      </c>
      <c r="CX48" s="258"/>
      <c r="CY48" s="253"/>
      <c r="CZ48" s="253"/>
      <c r="DA48" s="259"/>
      <c r="DB48" s="260"/>
      <c r="DC48" s="261">
        <v>0</v>
      </c>
      <c r="DD48" s="262">
        <v>82530</v>
      </c>
      <c r="DE48" s="263">
        <v>14208</v>
      </c>
      <c r="DF48" s="111">
        <v>32246</v>
      </c>
    </row>
    <row r="49" spans="1:110" ht="35.25" customHeight="1" x14ac:dyDescent="0.25">
      <c r="A49" s="237" t="s">
        <v>541</v>
      </c>
      <c r="B49" s="238" t="s">
        <v>14</v>
      </c>
      <c r="C49" s="238" t="s">
        <v>27</v>
      </c>
      <c r="D49" s="60" t="s">
        <v>340</v>
      </c>
      <c r="E49" s="60" t="s">
        <v>38</v>
      </c>
      <c r="F49" s="60" t="s">
        <v>604</v>
      </c>
      <c r="G49" s="61" t="s">
        <v>38</v>
      </c>
      <c r="H49" s="211" t="s">
        <v>533</v>
      </c>
      <c r="I49" s="60" t="s">
        <v>547</v>
      </c>
      <c r="J49" s="212">
        <v>2.370554017271068</v>
      </c>
      <c r="K49" s="212">
        <v>2.0106060564240003</v>
      </c>
      <c r="L49" s="213">
        <v>97.4</v>
      </c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>
        <v>4</v>
      </c>
      <c r="AD49" s="214">
        <v>4</v>
      </c>
      <c r="AE49" s="214"/>
      <c r="AF49" s="214"/>
      <c r="AG49" s="215"/>
      <c r="AH49" s="214"/>
      <c r="AI49" s="214">
        <f t="shared" si="1"/>
        <v>4</v>
      </c>
      <c r="AJ49" s="214">
        <f t="shared" si="1"/>
        <v>4</v>
      </c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>
        <v>25.45</v>
      </c>
      <c r="BB49" s="214">
        <v>25.45</v>
      </c>
      <c r="BC49" s="214"/>
      <c r="BD49" s="214"/>
      <c r="BE49" s="214"/>
      <c r="BF49" s="214"/>
      <c r="BG49" s="216">
        <f t="shared" si="2"/>
        <v>25.45</v>
      </c>
      <c r="BH49" s="72">
        <f t="shared" si="2"/>
        <v>25.45</v>
      </c>
      <c r="BI49" s="217">
        <f t="shared" si="0"/>
        <v>3.6357142857142859E-2</v>
      </c>
      <c r="BJ49" s="218">
        <v>0</v>
      </c>
      <c r="BK49" s="218">
        <v>0</v>
      </c>
      <c r="BL49" s="218">
        <v>0</v>
      </c>
      <c r="BM49" s="218">
        <v>0</v>
      </c>
      <c r="BN49" s="218">
        <v>0</v>
      </c>
      <c r="BO49" s="218">
        <v>0</v>
      </c>
      <c r="BP49" s="218">
        <v>0</v>
      </c>
      <c r="BQ49" s="218">
        <v>0</v>
      </c>
      <c r="BR49" s="218">
        <v>0</v>
      </c>
      <c r="BS49" s="218">
        <v>0</v>
      </c>
      <c r="BT49" s="218">
        <v>0</v>
      </c>
      <c r="BU49" s="218">
        <v>0</v>
      </c>
      <c r="BV49" s="218">
        <v>0</v>
      </c>
      <c r="BW49" s="218">
        <v>0</v>
      </c>
      <c r="BX49" s="218">
        <v>0</v>
      </c>
      <c r="BY49" s="218">
        <v>0</v>
      </c>
      <c r="BZ49" s="218">
        <v>29874.228000000003</v>
      </c>
      <c r="CA49" s="218">
        <v>29874.228000000003</v>
      </c>
      <c r="CB49" s="218">
        <v>0</v>
      </c>
      <c r="CC49" s="218">
        <v>0</v>
      </c>
      <c r="CD49" s="218">
        <v>0</v>
      </c>
      <c r="CE49" s="218">
        <v>0</v>
      </c>
      <c r="CF49" s="218">
        <v>29874.228000000003</v>
      </c>
      <c r="CG49" s="219">
        <v>29874.228000000003</v>
      </c>
      <c r="CH49" s="220">
        <v>1857120.0000000002</v>
      </c>
      <c r="CI49" s="220">
        <v>1857120.0000000002</v>
      </c>
      <c r="CJ49" s="220">
        <v>2452799.9999999995</v>
      </c>
      <c r="CK49" s="221" t="s">
        <v>530</v>
      </c>
      <c r="CL49" s="222">
        <v>0.53</v>
      </c>
      <c r="CM49" s="223">
        <v>0.53</v>
      </c>
      <c r="CN49" s="224">
        <v>0.7</v>
      </c>
      <c r="CO49" s="253"/>
      <c r="CP49" s="253"/>
      <c r="CQ49" s="253"/>
      <c r="CR49" s="225"/>
      <c r="CS49" s="254">
        <v>0.1186440677966102</v>
      </c>
      <c r="CT49" s="255">
        <v>0.1186440677966102</v>
      </c>
      <c r="CU49" s="256">
        <v>3.389830508474577E-3</v>
      </c>
      <c r="CV49" s="257">
        <v>3.389830508474577E-3</v>
      </c>
      <c r="CW49" s="245" t="s">
        <v>605</v>
      </c>
      <c r="CX49" s="258"/>
      <c r="CY49" s="253"/>
      <c r="CZ49" s="253"/>
      <c r="DA49" s="259"/>
      <c r="DB49" s="260"/>
      <c r="DC49" s="261">
        <v>0</v>
      </c>
      <c r="DD49" s="262">
        <v>0</v>
      </c>
      <c r="DE49" s="263">
        <v>0</v>
      </c>
      <c r="DF49" s="111">
        <v>0</v>
      </c>
    </row>
    <row r="50" spans="1:110" ht="35.25" customHeight="1" x14ac:dyDescent="0.25">
      <c r="A50" s="237" t="s">
        <v>541</v>
      </c>
      <c r="B50" s="238" t="s">
        <v>14</v>
      </c>
      <c r="C50" s="238" t="s">
        <v>27</v>
      </c>
      <c r="D50" s="60" t="s">
        <v>31</v>
      </c>
      <c r="E50" s="60" t="s">
        <v>32</v>
      </c>
      <c r="F50" s="60" t="s">
        <v>606</v>
      </c>
      <c r="G50" s="61" t="s">
        <v>607</v>
      </c>
      <c r="H50" s="211" t="s">
        <v>543</v>
      </c>
      <c r="I50" s="60" t="s">
        <v>608</v>
      </c>
      <c r="J50" s="212">
        <v>11.8</v>
      </c>
      <c r="K50" s="212">
        <v>17.764583296383002</v>
      </c>
      <c r="L50" s="213">
        <v>1380.5</v>
      </c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>
        <v>53</v>
      </c>
      <c r="AD50" s="214">
        <v>52</v>
      </c>
      <c r="AE50" s="214"/>
      <c r="AF50" s="214"/>
      <c r="AG50" s="215"/>
      <c r="AH50" s="214"/>
      <c r="AI50" s="214">
        <f t="shared" si="1"/>
        <v>53</v>
      </c>
      <c r="AJ50" s="214">
        <f t="shared" si="1"/>
        <v>52</v>
      </c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>
        <v>5186.47</v>
      </c>
      <c r="BB50" s="214">
        <v>4194.7</v>
      </c>
      <c r="BC50" s="214"/>
      <c r="BD50" s="214"/>
      <c r="BE50" s="214"/>
      <c r="BF50" s="214"/>
      <c r="BG50" s="216">
        <f t="shared" si="2"/>
        <v>5186.47</v>
      </c>
      <c r="BH50" s="72">
        <f t="shared" si="2"/>
        <v>4194.7</v>
      </c>
      <c r="BI50" s="217">
        <f t="shared" si="0"/>
        <v>0.49394952380952378</v>
      </c>
      <c r="BJ50" s="218">
        <v>0</v>
      </c>
      <c r="BK50" s="218">
        <v>0</v>
      </c>
      <c r="BL50" s="218">
        <v>0</v>
      </c>
      <c r="BM50" s="218">
        <v>0</v>
      </c>
      <c r="BN50" s="218">
        <v>0</v>
      </c>
      <c r="BO50" s="218">
        <v>0</v>
      </c>
      <c r="BP50" s="218">
        <v>0</v>
      </c>
      <c r="BQ50" s="218">
        <v>0</v>
      </c>
      <c r="BR50" s="218">
        <v>0</v>
      </c>
      <c r="BS50" s="218">
        <v>0</v>
      </c>
      <c r="BT50" s="218">
        <v>0</v>
      </c>
      <c r="BU50" s="218">
        <v>0</v>
      </c>
      <c r="BV50" s="218">
        <v>0</v>
      </c>
      <c r="BW50" s="218">
        <v>0</v>
      </c>
      <c r="BX50" s="218">
        <v>0</v>
      </c>
      <c r="BY50" s="218">
        <v>0</v>
      </c>
      <c r="BZ50" s="218">
        <v>6088085.9448000006</v>
      </c>
      <c r="CA50" s="218">
        <v>4923906.648</v>
      </c>
      <c r="CB50" s="218">
        <v>0</v>
      </c>
      <c r="CC50" s="218">
        <v>0</v>
      </c>
      <c r="CD50" s="218">
        <v>0</v>
      </c>
      <c r="CE50" s="218">
        <v>0</v>
      </c>
      <c r="CF50" s="218">
        <v>6088085.9448000006</v>
      </c>
      <c r="CG50" s="219">
        <v>4923906.648</v>
      </c>
      <c r="CH50" s="220">
        <v>35565600.000000007</v>
      </c>
      <c r="CI50" s="220">
        <v>35565600.000000007</v>
      </c>
      <c r="CJ50" s="220">
        <v>36792000</v>
      </c>
      <c r="CK50" s="221" t="s">
        <v>530</v>
      </c>
      <c r="CL50" s="222">
        <v>10.15</v>
      </c>
      <c r="CM50" s="223">
        <v>10.15</v>
      </c>
      <c r="CN50" s="224">
        <v>10.5</v>
      </c>
      <c r="CO50" s="253"/>
      <c r="CP50" s="253"/>
      <c r="CQ50" s="253"/>
      <c r="CR50" s="225"/>
      <c r="CS50" s="254">
        <v>273.34919275570786</v>
      </c>
      <c r="CT50" s="255">
        <v>115.49455071779892</v>
      </c>
      <c r="CU50" s="256">
        <v>1.0047986829513429</v>
      </c>
      <c r="CV50" s="257">
        <v>0.8852767706007455</v>
      </c>
      <c r="CW50" s="245" t="s">
        <v>609</v>
      </c>
      <c r="CX50" s="258"/>
      <c r="CY50" s="253"/>
      <c r="CZ50" s="253"/>
      <c r="DA50" s="259"/>
      <c r="DB50" s="260"/>
      <c r="DC50" s="261">
        <v>173372</v>
      </c>
      <c r="DD50" s="262">
        <v>0</v>
      </c>
      <c r="DE50" s="263">
        <v>185879</v>
      </c>
      <c r="DF50" s="111">
        <v>119750.33333333333</v>
      </c>
    </row>
    <row r="51" spans="1:110" ht="35.25" customHeight="1" x14ac:dyDescent="0.25">
      <c r="A51" s="237" t="s">
        <v>541</v>
      </c>
      <c r="B51" s="238" t="s">
        <v>14</v>
      </c>
      <c r="C51" s="238" t="s">
        <v>27</v>
      </c>
      <c r="D51" s="60" t="s">
        <v>31</v>
      </c>
      <c r="E51" s="60" t="s">
        <v>32</v>
      </c>
      <c r="F51" s="60" t="s">
        <v>610</v>
      </c>
      <c r="G51" s="61" t="s">
        <v>611</v>
      </c>
      <c r="H51" s="211" t="s">
        <v>533</v>
      </c>
      <c r="I51" s="60" t="s">
        <v>608</v>
      </c>
      <c r="J51" s="212">
        <v>11.8</v>
      </c>
      <c r="K51" s="212">
        <v>107.64015129126</v>
      </c>
      <c r="L51" s="213">
        <v>3194.1</v>
      </c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>
        <v>191</v>
      </c>
      <c r="AD51" s="214">
        <v>191</v>
      </c>
      <c r="AE51" s="214"/>
      <c r="AF51" s="214"/>
      <c r="AG51" s="215"/>
      <c r="AH51" s="214"/>
      <c r="AI51" s="214">
        <f t="shared" si="1"/>
        <v>191</v>
      </c>
      <c r="AJ51" s="214">
        <f t="shared" si="1"/>
        <v>191</v>
      </c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>
        <v>2477.2130000000002</v>
      </c>
      <c r="BB51" s="214">
        <v>2477.2130000000002</v>
      </c>
      <c r="BC51" s="214"/>
      <c r="BD51" s="214"/>
      <c r="BE51" s="214"/>
      <c r="BF51" s="214"/>
      <c r="BG51" s="216">
        <f t="shared" si="2"/>
        <v>2477.2130000000002</v>
      </c>
      <c r="BH51" s="72">
        <f t="shared" si="2"/>
        <v>2477.2130000000002</v>
      </c>
      <c r="BI51" s="217">
        <f t="shared" si="0"/>
        <v>0.23592504761904765</v>
      </c>
      <c r="BJ51" s="218">
        <v>0</v>
      </c>
      <c r="BK51" s="218">
        <v>0</v>
      </c>
      <c r="BL51" s="218">
        <v>0</v>
      </c>
      <c r="BM51" s="218">
        <v>0</v>
      </c>
      <c r="BN51" s="218">
        <v>0</v>
      </c>
      <c r="BO51" s="218">
        <v>0</v>
      </c>
      <c r="BP51" s="218">
        <v>0</v>
      </c>
      <c r="BQ51" s="218">
        <v>0</v>
      </c>
      <c r="BR51" s="218">
        <v>0</v>
      </c>
      <c r="BS51" s="218">
        <v>0</v>
      </c>
      <c r="BT51" s="218">
        <v>0</v>
      </c>
      <c r="BU51" s="218">
        <v>0</v>
      </c>
      <c r="BV51" s="218">
        <v>0</v>
      </c>
      <c r="BW51" s="218">
        <v>0</v>
      </c>
      <c r="BX51" s="218">
        <v>0</v>
      </c>
      <c r="BY51" s="218">
        <v>0</v>
      </c>
      <c r="BZ51" s="218">
        <v>2907851.7079200004</v>
      </c>
      <c r="CA51" s="218">
        <v>2907851.7079200004</v>
      </c>
      <c r="CB51" s="218">
        <v>0</v>
      </c>
      <c r="CC51" s="218">
        <v>0</v>
      </c>
      <c r="CD51" s="218">
        <v>0</v>
      </c>
      <c r="CE51" s="218">
        <v>0</v>
      </c>
      <c r="CF51" s="218">
        <v>2907851.7079200004</v>
      </c>
      <c r="CG51" s="219">
        <v>2907851.7079200004</v>
      </c>
      <c r="CH51" s="220">
        <v>34724640.000000007</v>
      </c>
      <c r="CI51" s="220">
        <v>34724640.000000007</v>
      </c>
      <c r="CJ51" s="220">
        <v>36792000</v>
      </c>
      <c r="CK51" s="221" t="s">
        <v>530</v>
      </c>
      <c r="CL51" s="222">
        <v>9.91</v>
      </c>
      <c r="CM51" s="223">
        <v>9.91</v>
      </c>
      <c r="CN51" s="224">
        <v>10.5</v>
      </c>
      <c r="CO51" s="253"/>
      <c r="CP51" s="253"/>
      <c r="CQ51" s="253"/>
      <c r="CR51" s="225"/>
      <c r="CS51" s="254">
        <v>337.27174239360301</v>
      </c>
      <c r="CT51" s="255">
        <v>305.32779702820034</v>
      </c>
      <c r="CU51" s="256">
        <v>1.7642128995807838</v>
      </c>
      <c r="CV51" s="257">
        <v>1.7446900871045006</v>
      </c>
      <c r="CW51" s="245" t="s">
        <v>609</v>
      </c>
      <c r="CX51" s="258"/>
      <c r="CY51" s="253"/>
      <c r="CZ51" s="253"/>
      <c r="DA51" s="259"/>
      <c r="DB51" s="260"/>
      <c r="DC51" s="261">
        <v>214284</v>
      </c>
      <c r="DD51" s="262">
        <v>1469009</v>
      </c>
      <c r="DE51" s="263">
        <v>306558</v>
      </c>
      <c r="DF51" s="111">
        <v>663283.66666666663</v>
      </c>
    </row>
    <row r="52" spans="1:110" ht="35.25" customHeight="1" x14ac:dyDescent="0.25">
      <c r="A52" s="237" t="s">
        <v>541</v>
      </c>
      <c r="B52" s="238" t="s">
        <v>14</v>
      </c>
      <c r="C52" s="238" t="s">
        <v>27</v>
      </c>
      <c r="D52" s="60" t="s">
        <v>31</v>
      </c>
      <c r="E52" s="60" t="s">
        <v>32</v>
      </c>
      <c r="F52" s="60" t="s">
        <v>612</v>
      </c>
      <c r="G52" s="61" t="s">
        <v>32</v>
      </c>
      <c r="H52" s="211" t="s">
        <v>533</v>
      </c>
      <c r="I52" s="60" t="s">
        <v>608</v>
      </c>
      <c r="J52" s="212">
        <v>11.8</v>
      </c>
      <c r="K52" s="212">
        <v>19.348295414301003</v>
      </c>
      <c r="L52" s="213">
        <v>1370.5</v>
      </c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>
        <v>64</v>
      </c>
      <c r="AD52" s="214">
        <v>64</v>
      </c>
      <c r="AE52" s="214"/>
      <c r="AF52" s="214"/>
      <c r="AG52" s="215"/>
      <c r="AH52" s="214"/>
      <c r="AI52" s="214">
        <f t="shared" si="1"/>
        <v>64</v>
      </c>
      <c r="AJ52" s="214">
        <f t="shared" si="1"/>
        <v>64</v>
      </c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>
        <v>424.34500000000003</v>
      </c>
      <c r="BB52" s="214">
        <v>424.34500000000003</v>
      </c>
      <c r="BC52" s="214"/>
      <c r="BD52" s="214"/>
      <c r="BE52" s="214"/>
      <c r="BF52" s="214"/>
      <c r="BG52" s="216">
        <f t="shared" si="2"/>
        <v>424.34500000000003</v>
      </c>
      <c r="BH52" s="72">
        <f t="shared" si="2"/>
        <v>424.34500000000003</v>
      </c>
      <c r="BI52" s="217">
        <f t="shared" si="0"/>
        <v>3.7223245614035089E-2</v>
      </c>
      <c r="BJ52" s="218">
        <v>0</v>
      </c>
      <c r="BK52" s="218">
        <v>0</v>
      </c>
      <c r="BL52" s="218">
        <v>0</v>
      </c>
      <c r="BM52" s="218">
        <v>0</v>
      </c>
      <c r="BN52" s="218">
        <v>0</v>
      </c>
      <c r="BO52" s="218">
        <v>0</v>
      </c>
      <c r="BP52" s="218">
        <v>0</v>
      </c>
      <c r="BQ52" s="218">
        <v>0</v>
      </c>
      <c r="BR52" s="218">
        <v>0</v>
      </c>
      <c r="BS52" s="218">
        <v>0</v>
      </c>
      <c r="BT52" s="218">
        <v>0</v>
      </c>
      <c r="BU52" s="218">
        <v>0</v>
      </c>
      <c r="BV52" s="218">
        <v>0</v>
      </c>
      <c r="BW52" s="218">
        <v>0</v>
      </c>
      <c r="BX52" s="218">
        <v>0</v>
      </c>
      <c r="BY52" s="218">
        <v>0</v>
      </c>
      <c r="BZ52" s="218">
        <v>498113.13480000006</v>
      </c>
      <c r="CA52" s="218">
        <v>498113.13480000006</v>
      </c>
      <c r="CB52" s="218">
        <v>0</v>
      </c>
      <c r="CC52" s="218">
        <v>0</v>
      </c>
      <c r="CD52" s="218">
        <v>0</v>
      </c>
      <c r="CE52" s="218">
        <v>0</v>
      </c>
      <c r="CF52" s="218">
        <v>498113.13480000006</v>
      </c>
      <c r="CG52" s="219">
        <v>498113.13480000006</v>
      </c>
      <c r="CH52" s="220">
        <v>33813600.000000007</v>
      </c>
      <c r="CI52" s="220">
        <v>33813600.000000007</v>
      </c>
      <c r="CJ52" s="220">
        <v>39945600.000000007</v>
      </c>
      <c r="CK52" s="221" t="s">
        <v>530</v>
      </c>
      <c r="CL52" s="222">
        <v>9.65</v>
      </c>
      <c r="CM52" s="223">
        <v>9.65</v>
      </c>
      <c r="CN52" s="224">
        <v>11.4</v>
      </c>
      <c r="CO52" s="253"/>
      <c r="CP52" s="253"/>
      <c r="CQ52" s="253"/>
      <c r="CR52" s="225"/>
      <c r="CS52" s="254">
        <v>145.73268645492712</v>
      </c>
      <c r="CT52" s="255">
        <v>144.69583858918466</v>
      </c>
      <c r="CU52" s="256">
        <v>0.7996402159846342</v>
      </c>
      <c r="CV52" s="257">
        <v>0.79891055527686339</v>
      </c>
      <c r="CW52" s="245" t="s">
        <v>613</v>
      </c>
      <c r="CX52" s="258"/>
      <c r="CY52" s="253"/>
      <c r="CZ52" s="253"/>
      <c r="DA52" s="259"/>
      <c r="DB52" s="260"/>
      <c r="DC52" s="261">
        <v>0</v>
      </c>
      <c r="DD52" s="262">
        <v>134046</v>
      </c>
      <c r="DE52" s="263">
        <v>397582</v>
      </c>
      <c r="DF52" s="111">
        <v>177209.33333333334</v>
      </c>
    </row>
    <row r="53" spans="1:110" ht="35.25" customHeight="1" x14ac:dyDescent="0.25">
      <c r="A53" s="237" t="s">
        <v>541</v>
      </c>
      <c r="B53" s="238" t="s">
        <v>14</v>
      </c>
      <c r="C53" s="238" t="s">
        <v>27</v>
      </c>
      <c r="D53" s="60" t="s">
        <v>31</v>
      </c>
      <c r="E53" s="60" t="s">
        <v>32</v>
      </c>
      <c r="F53" s="60" t="s">
        <v>614</v>
      </c>
      <c r="G53" s="61" t="s">
        <v>615</v>
      </c>
      <c r="H53" s="211" t="s">
        <v>543</v>
      </c>
      <c r="I53" s="60" t="s">
        <v>608</v>
      </c>
      <c r="J53" s="212">
        <v>8.8000000000000007</v>
      </c>
      <c r="K53" s="212">
        <v>15.619318149330001</v>
      </c>
      <c r="L53" s="213">
        <v>552.5</v>
      </c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>
        <v>1</v>
      </c>
      <c r="Z53" s="214">
        <v>1</v>
      </c>
      <c r="AA53" s="214"/>
      <c r="AB53" s="214"/>
      <c r="AC53" s="214">
        <v>32</v>
      </c>
      <c r="AD53" s="214">
        <v>31</v>
      </c>
      <c r="AE53" s="214"/>
      <c r="AF53" s="214"/>
      <c r="AG53" s="215"/>
      <c r="AH53" s="214"/>
      <c r="AI53" s="214">
        <f t="shared" si="1"/>
        <v>33</v>
      </c>
      <c r="AJ53" s="214">
        <f t="shared" si="1"/>
        <v>32</v>
      </c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>
        <v>5600</v>
      </c>
      <c r="AX53" s="214">
        <v>5600</v>
      </c>
      <c r="AY53" s="214"/>
      <c r="AZ53" s="214"/>
      <c r="BA53" s="214">
        <v>210.63</v>
      </c>
      <c r="BB53" s="214">
        <v>210.63</v>
      </c>
      <c r="BC53" s="214"/>
      <c r="BD53" s="214"/>
      <c r="BE53" s="214"/>
      <c r="BF53" s="214"/>
      <c r="BG53" s="216">
        <f t="shared" si="2"/>
        <v>5810.63</v>
      </c>
      <c r="BH53" s="72">
        <f t="shared" si="2"/>
        <v>5810.63</v>
      </c>
      <c r="BI53" s="217">
        <f t="shared" si="0"/>
        <v>0.95256229508196721</v>
      </c>
      <c r="BJ53" s="218">
        <v>0</v>
      </c>
      <c r="BK53" s="218">
        <v>0</v>
      </c>
      <c r="BL53" s="218">
        <v>0</v>
      </c>
      <c r="BM53" s="218">
        <v>0</v>
      </c>
      <c r="BN53" s="218">
        <v>0</v>
      </c>
      <c r="BO53" s="218">
        <v>0</v>
      </c>
      <c r="BP53" s="218">
        <v>0</v>
      </c>
      <c r="BQ53" s="218">
        <v>0</v>
      </c>
      <c r="BR53" s="218">
        <v>0</v>
      </c>
      <c r="BS53" s="218">
        <v>0</v>
      </c>
      <c r="BT53" s="218">
        <v>0</v>
      </c>
      <c r="BU53" s="218">
        <v>0</v>
      </c>
      <c r="BV53" s="218">
        <v>28256255.999999996</v>
      </c>
      <c r="BW53" s="218">
        <v>28256255.999999996</v>
      </c>
      <c r="BX53" s="218">
        <v>0</v>
      </c>
      <c r="BY53" s="218">
        <v>0</v>
      </c>
      <c r="BZ53" s="218">
        <v>247245.91920000003</v>
      </c>
      <c r="CA53" s="218">
        <v>247245.91920000003</v>
      </c>
      <c r="CB53" s="218">
        <v>0</v>
      </c>
      <c r="CC53" s="218">
        <v>0</v>
      </c>
      <c r="CD53" s="218">
        <v>0</v>
      </c>
      <c r="CE53" s="218">
        <v>0</v>
      </c>
      <c r="CF53" s="218">
        <v>28503501.919199996</v>
      </c>
      <c r="CG53" s="219">
        <v>28503501.919199996</v>
      </c>
      <c r="CH53" s="220">
        <v>19972800.000000004</v>
      </c>
      <c r="CI53" s="220">
        <v>19972800.000000004</v>
      </c>
      <c r="CJ53" s="220">
        <v>21374399.999999996</v>
      </c>
      <c r="CK53" s="221" t="s">
        <v>530</v>
      </c>
      <c r="CL53" s="222">
        <v>5.7</v>
      </c>
      <c r="CM53" s="223">
        <v>5.7</v>
      </c>
      <c r="CN53" s="224">
        <v>6.1</v>
      </c>
      <c r="CO53" s="253"/>
      <c r="CP53" s="253"/>
      <c r="CQ53" s="253"/>
      <c r="CR53" s="225"/>
      <c r="CS53" s="254">
        <v>171.19577583933105</v>
      </c>
      <c r="CT53" s="255">
        <v>158.23893913543728</v>
      </c>
      <c r="CU53" s="256">
        <v>0.6317630481788038</v>
      </c>
      <c r="CV53" s="257">
        <v>0.59010895823011689</v>
      </c>
      <c r="CW53" s="245" t="s">
        <v>616</v>
      </c>
      <c r="CX53" s="258"/>
      <c r="CY53" s="253"/>
      <c r="CZ53" s="253"/>
      <c r="DA53" s="259"/>
      <c r="DB53" s="260"/>
      <c r="DC53" s="261">
        <v>0</v>
      </c>
      <c r="DD53" s="262">
        <v>0</v>
      </c>
      <c r="DE53" s="263">
        <v>180769</v>
      </c>
      <c r="DF53" s="111">
        <v>60256.333333333336</v>
      </c>
    </row>
    <row r="54" spans="1:110" ht="35.25" customHeight="1" x14ac:dyDescent="0.25">
      <c r="A54" s="237" t="s">
        <v>541</v>
      </c>
      <c r="B54" s="238" t="s">
        <v>14</v>
      </c>
      <c r="C54" s="238" t="s">
        <v>27</v>
      </c>
      <c r="D54" s="60" t="s">
        <v>193</v>
      </c>
      <c r="E54" s="60" t="s">
        <v>194</v>
      </c>
      <c r="F54" s="60" t="s">
        <v>617</v>
      </c>
      <c r="G54" s="61" t="s">
        <v>194</v>
      </c>
      <c r="H54" s="211" t="s">
        <v>543</v>
      </c>
      <c r="I54" s="60" t="s">
        <v>608</v>
      </c>
      <c r="J54" s="212">
        <v>12.190173583669758</v>
      </c>
      <c r="K54" s="212">
        <v>9.9767045247030008</v>
      </c>
      <c r="L54" s="213">
        <v>2060.1</v>
      </c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>
        <v>27</v>
      </c>
      <c r="AD54" s="214">
        <v>27</v>
      </c>
      <c r="AE54" s="214"/>
      <c r="AF54" s="214"/>
      <c r="AG54" s="215"/>
      <c r="AH54" s="214"/>
      <c r="AI54" s="214">
        <f t="shared" si="1"/>
        <v>27</v>
      </c>
      <c r="AJ54" s="214">
        <f t="shared" si="1"/>
        <v>27</v>
      </c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>
        <v>166.96</v>
      </c>
      <c r="BB54" s="214">
        <v>166.96</v>
      </c>
      <c r="BC54" s="214"/>
      <c r="BD54" s="214"/>
      <c r="BE54" s="214"/>
      <c r="BF54" s="214"/>
      <c r="BG54" s="216">
        <f t="shared" si="2"/>
        <v>166.96</v>
      </c>
      <c r="BH54" s="72">
        <f t="shared" si="2"/>
        <v>166.96</v>
      </c>
      <c r="BI54" s="217">
        <f t="shared" si="0"/>
        <v>3.7773755656108597E-2</v>
      </c>
      <c r="BJ54" s="218">
        <v>0</v>
      </c>
      <c r="BK54" s="218">
        <v>0</v>
      </c>
      <c r="BL54" s="218">
        <v>0</v>
      </c>
      <c r="BM54" s="218">
        <v>0</v>
      </c>
      <c r="BN54" s="218">
        <v>0</v>
      </c>
      <c r="BO54" s="218">
        <v>0</v>
      </c>
      <c r="BP54" s="218">
        <v>0</v>
      </c>
      <c r="BQ54" s="218">
        <v>0</v>
      </c>
      <c r="BR54" s="218">
        <v>0</v>
      </c>
      <c r="BS54" s="218">
        <v>0</v>
      </c>
      <c r="BT54" s="218">
        <v>0</v>
      </c>
      <c r="BU54" s="218">
        <v>0</v>
      </c>
      <c r="BV54" s="218">
        <v>0</v>
      </c>
      <c r="BW54" s="218">
        <v>0</v>
      </c>
      <c r="BX54" s="218">
        <v>0</v>
      </c>
      <c r="BY54" s="218">
        <v>0</v>
      </c>
      <c r="BZ54" s="218">
        <v>195984.32640000002</v>
      </c>
      <c r="CA54" s="218">
        <v>195984.32640000002</v>
      </c>
      <c r="CB54" s="218">
        <v>0</v>
      </c>
      <c r="CC54" s="218">
        <v>0</v>
      </c>
      <c r="CD54" s="218">
        <v>0</v>
      </c>
      <c r="CE54" s="218">
        <v>0</v>
      </c>
      <c r="CF54" s="218">
        <v>195984.32640000002</v>
      </c>
      <c r="CG54" s="219">
        <v>195984.32640000002</v>
      </c>
      <c r="CH54" s="220">
        <v>18280223.484528001</v>
      </c>
      <c r="CI54" s="220">
        <v>18280223.484528001</v>
      </c>
      <c r="CJ54" s="220">
        <v>19999650.445944</v>
      </c>
      <c r="CK54" s="221" t="s">
        <v>530</v>
      </c>
      <c r="CL54" s="222">
        <v>4.04</v>
      </c>
      <c r="CM54" s="223">
        <v>4.04</v>
      </c>
      <c r="CN54" s="224">
        <v>4.42</v>
      </c>
      <c r="CO54" s="253"/>
      <c r="CP54" s="253"/>
      <c r="CQ54" s="253"/>
      <c r="CR54" s="225"/>
      <c r="CS54" s="254">
        <v>52.530237955202303</v>
      </c>
      <c r="CT54" s="255">
        <v>52.530237955202303</v>
      </c>
      <c r="CU54" s="256">
        <v>0.4655327338595146</v>
      </c>
      <c r="CV54" s="257">
        <v>0.4655327338595146</v>
      </c>
      <c r="CW54" s="245" t="s">
        <v>618</v>
      </c>
      <c r="CX54" s="258"/>
      <c r="CY54" s="253"/>
      <c r="CZ54" s="253"/>
      <c r="DA54" s="259"/>
      <c r="DB54" s="260"/>
      <c r="DC54" s="261">
        <v>267076</v>
      </c>
      <c r="DD54" s="262">
        <v>0</v>
      </c>
      <c r="DE54" s="263">
        <v>0</v>
      </c>
      <c r="DF54" s="111">
        <v>89025.333333333328</v>
      </c>
    </row>
    <row r="55" spans="1:110" ht="35.25" customHeight="1" x14ac:dyDescent="0.25">
      <c r="A55" s="237" t="s">
        <v>541</v>
      </c>
      <c r="B55" s="238" t="s">
        <v>14</v>
      </c>
      <c r="C55" s="238" t="s">
        <v>27</v>
      </c>
      <c r="D55" s="60" t="s">
        <v>193</v>
      </c>
      <c r="E55" s="60" t="s">
        <v>194</v>
      </c>
      <c r="F55" s="60" t="s">
        <v>619</v>
      </c>
      <c r="G55" s="61" t="s">
        <v>194</v>
      </c>
      <c r="H55" s="211" t="s">
        <v>533</v>
      </c>
      <c r="I55" s="60" t="s">
        <v>608</v>
      </c>
      <c r="J55" s="212">
        <v>11.783834464214101</v>
      </c>
      <c r="K55" s="212">
        <v>33.161174173449005</v>
      </c>
      <c r="L55" s="213">
        <v>3540.3</v>
      </c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>
        <v>111</v>
      </c>
      <c r="AD55" s="214">
        <v>111</v>
      </c>
      <c r="AE55" s="214"/>
      <c r="AF55" s="214"/>
      <c r="AG55" s="215"/>
      <c r="AH55" s="214"/>
      <c r="AI55" s="214">
        <f t="shared" si="1"/>
        <v>111</v>
      </c>
      <c r="AJ55" s="214">
        <f t="shared" si="1"/>
        <v>111</v>
      </c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>
        <v>761.39</v>
      </c>
      <c r="BB55" s="214">
        <v>761.39</v>
      </c>
      <c r="BC55" s="214"/>
      <c r="BD55" s="214"/>
      <c r="BE55" s="214"/>
      <c r="BF55" s="214"/>
      <c r="BG55" s="216">
        <f t="shared" si="2"/>
        <v>761.39</v>
      </c>
      <c r="BH55" s="72">
        <f t="shared" si="2"/>
        <v>761.39</v>
      </c>
      <c r="BI55" s="217">
        <f t="shared" si="0"/>
        <v>8.2669923995656883E-2</v>
      </c>
      <c r="BJ55" s="218">
        <v>0</v>
      </c>
      <c r="BK55" s="218">
        <v>0</v>
      </c>
      <c r="BL55" s="218">
        <v>0</v>
      </c>
      <c r="BM55" s="218">
        <v>0</v>
      </c>
      <c r="BN55" s="218">
        <v>0</v>
      </c>
      <c r="BO55" s="218">
        <v>0</v>
      </c>
      <c r="BP55" s="218">
        <v>0</v>
      </c>
      <c r="BQ55" s="218">
        <v>0</v>
      </c>
      <c r="BR55" s="218">
        <v>0</v>
      </c>
      <c r="BS55" s="218">
        <v>0</v>
      </c>
      <c r="BT55" s="218">
        <v>0</v>
      </c>
      <c r="BU55" s="218">
        <v>0</v>
      </c>
      <c r="BV55" s="218">
        <v>0</v>
      </c>
      <c r="BW55" s="218">
        <v>0</v>
      </c>
      <c r="BX55" s="218">
        <v>0</v>
      </c>
      <c r="BY55" s="218">
        <v>0</v>
      </c>
      <c r="BZ55" s="218">
        <v>893750.03759999992</v>
      </c>
      <c r="CA55" s="218">
        <v>893750.03759999992</v>
      </c>
      <c r="CB55" s="218">
        <v>0</v>
      </c>
      <c r="CC55" s="218">
        <v>0</v>
      </c>
      <c r="CD55" s="218">
        <v>0</v>
      </c>
      <c r="CE55" s="218">
        <v>0</v>
      </c>
      <c r="CF55" s="218">
        <v>893750.03759999992</v>
      </c>
      <c r="CG55" s="219">
        <v>893750.03759999992</v>
      </c>
      <c r="CH55" s="220">
        <v>37987638.641106002</v>
      </c>
      <c r="CI55" s="220">
        <v>37987638.641106002</v>
      </c>
      <c r="CJ55" s="220">
        <v>41306511.438558005</v>
      </c>
      <c r="CK55" s="221" t="s">
        <v>530</v>
      </c>
      <c r="CL55" s="222">
        <v>8.4700000000000006</v>
      </c>
      <c r="CM55" s="223">
        <v>8.4700000000000006</v>
      </c>
      <c r="CN55" s="224">
        <v>9.2100000000000009</v>
      </c>
      <c r="CO55" s="253"/>
      <c r="CP55" s="253"/>
      <c r="CQ55" s="253"/>
      <c r="CR55" s="225"/>
      <c r="CS55" s="254">
        <v>109.41256938750873</v>
      </c>
      <c r="CT55" s="255">
        <v>109.36116179876944</v>
      </c>
      <c r="CU55" s="256">
        <v>1.2283276464270281</v>
      </c>
      <c r="CV55" s="257">
        <v>1.2270095031260206</v>
      </c>
      <c r="CW55" s="245" t="s">
        <v>616</v>
      </c>
      <c r="CX55" s="258"/>
      <c r="CY55" s="253"/>
      <c r="CZ55" s="253"/>
      <c r="DA55" s="259"/>
      <c r="DB55" s="260"/>
      <c r="DC55" s="261">
        <v>35010</v>
      </c>
      <c r="DD55" s="262">
        <v>520515</v>
      </c>
      <c r="DE55" s="263">
        <v>230742</v>
      </c>
      <c r="DF55" s="111">
        <v>262089</v>
      </c>
    </row>
    <row r="56" spans="1:110" ht="35.25" customHeight="1" x14ac:dyDescent="0.25">
      <c r="A56" s="237" t="s">
        <v>541</v>
      </c>
      <c r="B56" s="238" t="s">
        <v>14</v>
      </c>
      <c r="C56" s="238" t="s">
        <v>27</v>
      </c>
      <c r="D56" s="60" t="s">
        <v>193</v>
      </c>
      <c r="E56" s="60" t="s">
        <v>194</v>
      </c>
      <c r="F56" s="60" t="s">
        <v>620</v>
      </c>
      <c r="G56" s="61" t="s">
        <v>621</v>
      </c>
      <c r="H56" s="211" t="s">
        <v>543</v>
      </c>
      <c r="I56" s="60" t="s">
        <v>608</v>
      </c>
      <c r="J56" s="212">
        <v>12.190173583669758</v>
      </c>
      <c r="K56" s="212">
        <v>11.652462096975</v>
      </c>
      <c r="L56" s="213">
        <v>746.9</v>
      </c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>
        <v>38</v>
      </c>
      <c r="AD56" s="214">
        <v>38</v>
      </c>
      <c r="AE56" s="214"/>
      <c r="AF56" s="214"/>
      <c r="AG56" s="215"/>
      <c r="AH56" s="214"/>
      <c r="AI56" s="214">
        <f t="shared" si="1"/>
        <v>38</v>
      </c>
      <c r="AJ56" s="214">
        <f t="shared" si="1"/>
        <v>38</v>
      </c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>
        <v>1689.89</v>
      </c>
      <c r="BB56" s="214">
        <v>1689.89</v>
      </c>
      <c r="BC56" s="214"/>
      <c r="BD56" s="214"/>
      <c r="BE56" s="214"/>
      <c r="BF56" s="214"/>
      <c r="BG56" s="216">
        <f t="shared" si="2"/>
        <v>1689.89</v>
      </c>
      <c r="BH56" s="72">
        <f t="shared" si="2"/>
        <v>1689.89</v>
      </c>
      <c r="BI56" s="217">
        <f t="shared" si="0"/>
        <v>0.24526705370101598</v>
      </c>
      <c r="BJ56" s="218">
        <v>0</v>
      </c>
      <c r="BK56" s="218">
        <v>0</v>
      </c>
      <c r="BL56" s="218">
        <v>0</v>
      </c>
      <c r="BM56" s="218">
        <v>0</v>
      </c>
      <c r="BN56" s="218">
        <v>0</v>
      </c>
      <c r="BO56" s="218">
        <v>0</v>
      </c>
      <c r="BP56" s="218">
        <v>0</v>
      </c>
      <c r="BQ56" s="218">
        <v>0</v>
      </c>
      <c r="BR56" s="218">
        <v>0</v>
      </c>
      <c r="BS56" s="218">
        <v>0</v>
      </c>
      <c r="BT56" s="218">
        <v>0</v>
      </c>
      <c r="BU56" s="218">
        <v>0</v>
      </c>
      <c r="BV56" s="218">
        <v>0</v>
      </c>
      <c r="BW56" s="218">
        <v>0</v>
      </c>
      <c r="BX56" s="218">
        <v>0</v>
      </c>
      <c r="BY56" s="218">
        <v>0</v>
      </c>
      <c r="BZ56" s="218">
        <v>1983660.4776000001</v>
      </c>
      <c r="CA56" s="218">
        <v>1983660.4776000001</v>
      </c>
      <c r="CB56" s="218">
        <v>0</v>
      </c>
      <c r="CC56" s="218">
        <v>0</v>
      </c>
      <c r="CD56" s="218">
        <v>0</v>
      </c>
      <c r="CE56" s="218">
        <v>0</v>
      </c>
      <c r="CF56" s="218">
        <v>1983660.4776000001</v>
      </c>
      <c r="CG56" s="219">
        <v>1983660.4776000001</v>
      </c>
      <c r="CH56" s="220">
        <v>44356619.274580799</v>
      </c>
      <c r="CI56" s="220">
        <v>44356619.274580799</v>
      </c>
      <c r="CJ56" s="220">
        <v>25725345.690392397</v>
      </c>
      <c r="CK56" s="221" t="s">
        <v>530</v>
      </c>
      <c r="CL56" s="222">
        <v>11.88</v>
      </c>
      <c r="CM56" s="223">
        <v>11.88</v>
      </c>
      <c r="CN56" s="224">
        <v>6.89</v>
      </c>
      <c r="CO56" s="253"/>
      <c r="CP56" s="253"/>
      <c r="CQ56" s="253"/>
      <c r="CR56" s="225"/>
      <c r="CS56" s="254">
        <v>54.932717371966852</v>
      </c>
      <c r="CT56" s="255">
        <v>26.467848370512844</v>
      </c>
      <c r="CU56" s="256">
        <v>0.42601201699046132</v>
      </c>
      <c r="CV56" s="257">
        <v>0.4025325588762943</v>
      </c>
      <c r="CW56" s="245" t="s">
        <v>616</v>
      </c>
      <c r="CX56" s="258"/>
      <c r="CY56" s="253"/>
      <c r="CZ56" s="253"/>
      <c r="DA56" s="259"/>
      <c r="DB56" s="260"/>
      <c r="DC56" s="261">
        <v>0</v>
      </c>
      <c r="DD56" s="262">
        <v>20626</v>
      </c>
      <c r="DE56" s="263">
        <v>8177</v>
      </c>
      <c r="DF56" s="111">
        <v>9601</v>
      </c>
    </row>
    <row r="57" spans="1:110" ht="35.25" customHeight="1" x14ac:dyDescent="0.25">
      <c r="A57" s="237" t="s">
        <v>541</v>
      </c>
      <c r="B57" s="238" t="s">
        <v>14</v>
      </c>
      <c r="C57" s="238" t="s">
        <v>27</v>
      </c>
      <c r="D57" s="60" t="s">
        <v>193</v>
      </c>
      <c r="E57" s="60" t="s">
        <v>194</v>
      </c>
      <c r="F57" s="60" t="s">
        <v>622</v>
      </c>
      <c r="G57" s="61" t="s">
        <v>194</v>
      </c>
      <c r="H57" s="211" t="s">
        <v>543</v>
      </c>
      <c r="I57" s="60" t="s">
        <v>608</v>
      </c>
      <c r="J57" s="212">
        <v>11.783834464214101</v>
      </c>
      <c r="K57" s="212">
        <v>8.6356060426439996</v>
      </c>
      <c r="L57" s="213">
        <v>1420.3</v>
      </c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>
        <v>10</v>
      </c>
      <c r="AD57" s="214">
        <v>10</v>
      </c>
      <c r="AE57" s="214"/>
      <c r="AF57" s="214"/>
      <c r="AG57" s="215"/>
      <c r="AH57" s="214"/>
      <c r="AI57" s="214">
        <f t="shared" si="1"/>
        <v>10</v>
      </c>
      <c r="AJ57" s="214">
        <f t="shared" si="1"/>
        <v>10</v>
      </c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>
        <v>76.650000000000006</v>
      </c>
      <c r="BB57" s="214">
        <v>76.650000000000006</v>
      </c>
      <c r="BC57" s="214"/>
      <c r="BD57" s="214"/>
      <c r="BE57" s="214"/>
      <c r="BF57" s="214"/>
      <c r="BG57" s="216">
        <f t="shared" si="2"/>
        <v>76.650000000000006</v>
      </c>
      <c r="BH57" s="72">
        <f t="shared" si="2"/>
        <v>76.650000000000006</v>
      </c>
      <c r="BI57" s="217">
        <f t="shared" si="0"/>
        <v>9.1467780429594272E-3</v>
      </c>
      <c r="BJ57" s="218">
        <v>0</v>
      </c>
      <c r="BK57" s="218">
        <v>0</v>
      </c>
      <c r="BL57" s="218">
        <v>0</v>
      </c>
      <c r="BM57" s="218">
        <v>0</v>
      </c>
      <c r="BN57" s="218">
        <v>0</v>
      </c>
      <c r="BO57" s="218">
        <v>0</v>
      </c>
      <c r="BP57" s="218">
        <v>0</v>
      </c>
      <c r="BQ57" s="218">
        <v>0</v>
      </c>
      <c r="BR57" s="218">
        <v>0</v>
      </c>
      <c r="BS57" s="218">
        <v>0</v>
      </c>
      <c r="BT57" s="218">
        <v>0</v>
      </c>
      <c r="BU57" s="218">
        <v>0</v>
      </c>
      <c r="BV57" s="218">
        <v>0</v>
      </c>
      <c r="BW57" s="218">
        <v>0</v>
      </c>
      <c r="BX57" s="218">
        <v>0</v>
      </c>
      <c r="BY57" s="218">
        <v>0</v>
      </c>
      <c r="BZ57" s="218">
        <v>89974.83600000001</v>
      </c>
      <c r="CA57" s="218">
        <v>89974.83600000001</v>
      </c>
      <c r="CB57" s="218">
        <v>0</v>
      </c>
      <c r="CC57" s="218">
        <v>0</v>
      </c>
      <c r="CD57" s="218">
        <v>0</v>
      </c>
      <c r="CE57" s="218">
        <v>0</v>
      </c>
      <c r="CF57" s="218">
        <v>89974.83600000001</v>
      </c>
      <c r="CG57" s="219">
        <v>89974.83600000001</v>
      </c>
      <c r="CH57" s="220">
        <v>32855181.519852005</v>
      </c>
      <c r="CI57" s="220">
        <v>32855181.519852005</v>
      </c>
      <c r="CJ57" s="220">
        <v>39053393.068987206</v>
      </c>
      <c r="CK57" s="221" t="s">
        <v>530</v>
      </c>
      <c r="CL57" s="222">
        <v>7.05</v>
      </c>
      <c r="CM57" s="223">
        <v>7.05</v>
      </c>
      <c r="CN57" s="224">
        <v>8.3800000000000008</v>
      </c>
      <c r="CO57" s="253"/>
      <c r="CP57" s="253"/>
      <c r="CQ57" s="253"/>
      <c r="CR57" s="225"/>
      <c r="CS57" s="254">
        <v>29.923206700515468</v>
      </c>
      <c r="CT57" s="255">
        <v>29.923206700515468</v>
      </c>
      <c r="CU57" s="256">
        <v>0.36566577386922083</v>
      </c>
      <c r="CV57" s="257">
        <v>0.36566577386922083</v>
      </c>
      <c r="CW57" s="245" t="s">
        <v>548</v>
      </c>
      <c r="CX57" s="258"/>
      <c r="CY57" s="253"/>
      <c r="CZ57" s="253"/>
      <c r="DA57" s="259"/>
      <c r="DB57" s="260"/>
      <c r="DC57" s="261">
        <v>118469</v>
      </c>
      <c r="DD57" s="262">
        <v>0</v>
      </c>
      <c r="DE57" s="263">
        <v>0</v>
      </c>
      <c r="DF57" s="111">
        <v>39489.666666666664</v>
      </c>
    </row>
    <row r="58" spans="1:110" ht="35.25" customHeight="1" x14ac:dyDescent="0.25">
      <c r="A58" s="237" t="s">
        <v>541</v>
      </c>
      <c r="B58" s="238" t="s">
        <v>14</v>
      </c>
      <c r="C58" s="238" t="s">
        <v>27</v>
      </c>
      <c r="D58" s="60" t="s">
        <v>193</v>
      </c>
      <c r="E58" s="60" t="s">
        <v>194</v>
      </c>
      <c r="F58" s="60" t="s">
        <v>623</v>
      </c>
      <c r="G58" s="61" t="s">
        <v>194</v>
      </c>
      <c r="H58" s="211" t="s">
        <v>533</v>
      </c>
      <c r="I58" s="60" t="s">
        <v>608</v>
      </c>
      <c r="J58" s="212">
        <v>11.783834464214101</v>
      </c>
      <c r="K58" s="212">
        <v>31.336363571184002</v>
      </c>
      <c r="L58" s="213">
        <v>2679.1</v>
      </c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>
        <v>1</v>
      </c>
      <c r="Z58" s="214">
        <v>1</v>
      </c>
      <c r="AA58" s="214"/>
      <c r="AB58" s="214"/>
      <c r="AC58" s="214">
        <v>153</v>
      </c>
      <c r="AD58" s="214">
        <v>153</v>
      </c>
      <c r="AE58" s="214"/>
      <c r="AF58" s="214"/>
      <c r="AG58" s="215"/>
      <c r="AH58" s="214"/>
      <c r="AI58" s="214">
        <f t="shared" si="1"/>
        <v>154</v>
      </c>
      <c r="AJ58" s="214">
        <f t="shared" si="1"/>
        <v>154</v>
      </c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>
        <v>1.2</v>
      </c>
      <c r="AX58" s="214">
        <v>1.2</v>
      </c>
      <c r="AY58" s="214"/>
      <c r="AZ58" s="214"/>
      <c r="BA58" s="214">
        <v>1070.26</v>
      </c>
      <c r="BB58" s="214">
        <v>1070.26</v>
      </c>
      <c r="BC58" s="214"/>
      <c r="BD58" s="214"/>
      <c r="BE58" s="214"/>
      <c r="BF58" s="214"/>
      <c r="BG58" s="216">
        <f t="shared" si="2"/>
        <v>1071.46</v>
      </c>
      <c r="BH58" s="72">
        <f t="shared" si="2"/>
        <v>1071.46</v>
      </c>
      <c r="BI58" s="217">
        <f t="shared" si="0"/>
        <v>0.1509098591549296</v>
      </c>
      <c r="BJ58" s="218">
        <v>0</v>
      </c>
      <c r="BK58" s="218">
        <v>0</v>
      </c>
      <c r="BL58" s="218">
        <v>0</v>
      </c>
      <c r="BM58" s="218">
        <v>0</v>
      </c>
      <c r="BN58" s="218">
        <v>0</v>
      </c>
      <c r="BO58" s="218">
        <v>0</v>
      </c>
      <c r="BP58" s="218">
        <v>0</v>
      </c>
      <c r="BQ58" s="218">
        <v>0</v>
      </c>
      <c r="BR58" s="218">
        <v>0</v>
      </c>
      <c r="BS58" s="218">
        <v>0</v>
      </c>
      <c r="BT58" s="218">
        <v>0</v>
      </c>
      <c r="BU58" s="218">
        <v>0</v>
      </c>
      <c r="BV58" s="218">
        <v>6054.9119999999994</v>
      </c>
      <c r="BW58" s="218">
        <v>6054.9119999999994</v>
      </c>
      <c r="BX58" s="218">
        <v>0</v>
      </c>
      <c r="BY58" s="218">
        <v>0</v>
      </c>
      <c r="BZ58" s="218">
        <v>1256313.9983999999</v>
      </c>
      <c r="CA58" s="218">
        <v>1256313.9983999999</v>
      </c>
      <c r="CB58" s="218">
        <v>0</v>
      </c>
      <c r="CC58" s="218">
        <v>0</v>
      </c>
      <c r="CD58" s="218">
        <v>0</v>
      </c>
      <c r="CE58" s="218">
        <v>0</v>
      </c>
      <c r="CF58" s="218">
        <v>1262368.9103999999</v>
      </c>
      <c r="CG58" s="219">
        <v>1262368.9103999999</v>
      </c>
      <c r="CH58" s="220">
        <v>21535798.517595597</v>
      </c>
      <c r="CI58" s="220">
        <v>21535798.517595597</v>
      </c>
      <c r="CJ58" s="220">
        <v>23632792.809108</v>
      </c>
      <c r="CK58" s="221" t="s">
        <v>530</v>
      </c>
      <c r="CL58" s="222">
        <v>6.47</v>
      </c>
      <c r="CM58" s="223">
        <v>6.47</v>
      </c>
      <c r="CN58" s="224">
        <v>7.1</v>
      </c>
      <c r="CO58" s="253"/>
      <c r="CP58" s="253"/>
      <c r="CQ58" s="253"/>
      <c r="CR58" s="225"/>
      <c r="CS58" s="254">
        <v>83.609723290533907</v>
      </c>
      <c r="CT58" s="255">
        <v>82.518955276133454</v>
      </c>
      <c r="CU58" s="256">
        <v>0.59651901802937013</v>
      </c>
      <c r="CV58" s="257">
        <v>0.58953601997471528</v>
      </c>
      <c r="CW58" s="245" t="s">
        <v>616</v>
      </c>
      <c r="CX58" s="258"/>
      <c r="CY58" s="253"/>
      <c r="CZ58" s="253"/>
      <c r="DA58" s="259"/>
      <c r="DB58" s="260"/>
      <c r="DC58" s="261">
        <v>0</v>
      </c>
      <c r="DD58" s="262">
        <v>422603</v>
      </c>
      <c r="DE58" s="263">
        <v>0</v>
      </c>
      <c r="DF58" s="111">
        <v>140867.66666666666</v>
      </c>
    </row>
    <row r="59" spans="1:110" ht="35.25" customHeight="1" x14ac:dyDescent="0.25">
      <c r="A59" s="237" t="s">
        <v>541</v>
      </c>
      <c r="B59" s="238" t="s">
        <v>14</v>
      </c>
      <c r="C59" s="238" t="s">
        <v>27</v>
      </c>
      <c r="D59" s="60" t="s">
        <v>106</v>
      </c>
      <c r="E59" s="60" t="s">
        <v>107</v>
      </c>
      <c r="F59" s="60" t="s">
        <v>624</v>
      </c>
      <c r="G59" s="61" t="s">
        <v>625</v>
      </c>
      <c r="H59" s="211" t="s">
        <v>533</v>
      </c>
      <c r="I59" s="60" t="s">
        <v>529</v>
      </c>
      <c r="J59" s="212">
        <v>7.887759377668667</v>
      </c>
      <c r="K59" s="212">
        <v>62.556060475944001</v>
      </c>
      <c r="L59" s="213">
        <v>1806.8</v>
      </c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>
        <v>127</v>
      </c>
      <c r="AD59" s="214">
        <v>127</v>
      </c>
      <c r="AE59" s="214"/>
      <c r="AF59" s="214"/>
      <c r="AG59" s="215"/>
      <c r="AH59" s="214"/>
      <c r="AI59" s="214">
        <f t="shared" si="1"/>
        <v>127</v>
      </c>
      <c r="AJ59" s="214">
        <f t="shared" si="1"/>
        <v>127</v>
      </c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>
        <v>4052.98</v>
      </c>
      <c r="BB59" s="214">
        <v>4052.98</v>
      </c>
      <c r="BC59" s="214"/>
      <c r="BD59" s="214"/>
      <c r="BE59" s="214"/>
      <c r="BF59" s="214"/>
      <c r="BG59" s="216">
        <f t="shared" si="2"/>
        <v>4052.98</v>
      </c>
      <c r="BH59" s="72">
        <f t="shared" si="2"/>
        <v>4052.98</v>
      </c>
      <c r="BI59" s="217">
        <f t="shared" si="0"/>
        <v>0.66442295081967218</v>
      </c>
      <c r="BJ59" s="218">
        <v>0</v>
      </c>
      <c r="BK59" s="218">
        <v>0</v>
      </c>
      <c r="BL59" s="218">
        <v>0</v>
      </c>
      <c r="BM59" s="218">
        <v>0</v>
      </c>
      <c r="BN59" s="218">
        <v>0</v>
      </c>
      <c r="BO59" s="218">
        <v>0</v>
      </c>
      <c r="BP59" s="218">
        <v>0</v>
      </c>
      <c r="BQ59" s="218">
        <v>0</v>
      </c>
      <c r="BR59" s="218">
        <v>0</v>
      </c>
      <c r="BS59" s="218">
        <v>0</v>
      </c>
      <c r="BT59" s="218">
        <v>0</v>
      </c>
      <c r="BU59" s="218">
        <v>0</v>
      </c>
      <c r="BV59" s="218">
        <v>0</v>
      </c>
      <c r="BW59" s="218">
        <v>0</v>
      </c>
      <c r="BX59" s="218">
        <v>0</v>
      </c>
      <c r="BY59" s="218">
        <v>0</v>
      </c>
      <c r="BZ59" s="218">
        <v>4757550.0432000002</v>
      </c>
      <c r="CA59" s="218">
        <v>4757550.0432000002</v>
      </c>
      <c r="CB59" s="218">
        <v>0</v>
      </c>
      <c r="CC59" s="218">
        <v>0</v>
      </c>
      <c r="CD59" s="218">
        <v>0</v>
      </c>
      <c r="CE59" s="218">
        <v>0</v>
      </c>
      <c r="CF59" s="218">
        <v>4757550.0432000002</v>
      </c>
      <c r="CG59" s="219">
        <v>4757550.0432000002</v>
      </c>
      <c r="CH59" s="220">
        <v>20077920.000000004</v>
      </c>
      <c r="CI59" s="220">
        <v>20077920.000000004</v>
      </c>
      <c r="CJ59" s="220">
        <v>21374399.999999996</v>
      </c>
      <c r="CK59" s="221" t="s">
        <v>530</v>
      </c>
      <c r="CL59" s="222">
        <v>5.73</v>
      </c>
      <c r="CM59" s="223">
        <v>5.73</v>
      </c>
      <c r="CN59" s="224">
        <v>6.1</v>
      </c>
      <c r="CO59" s="253"/>
      <c r="CP59" s="253"/>
      <c r="CQ59" s="253"/>
      <c r="CR59" s="225"/>
      <c r="CS59" s="254">
        <v>354.76693776397997</v>
      </c>
      <c r="CT59" s="255">
        <v>82.597211723946273</v>
      </c>
      <c r="CU59" s="256">
        <v>0.69854997891191017</v>
      </c>
      <c r="CV59" s="257">
        <v>0.56793472201678952</v>
      </c>
      <c r="CW59" s="245" t="s">
        <v>626</v>
      </c>
      <c r="CX59" s="258"/>
      <c r="CY59" s="253"/>
      <c r="CZ59" s="253"/>
      <c r="DA59" s="259"/>
      <c r="DB59" s="260"/>
      <c r="DC59" s="261">
        <v>0</v>
      </c>
      <c r="DD59" s="262">
        <v>127763</v>
      </c>
      <c r="DE59" s="263">
        <v>0</v>
      </c>
      <c r="DF59" s="111">
        <v>42587.666666666664</v>
      </c>
    </row>
    <row r="60" spans="1:110" ht="35.25" customHeight="1" x14ac:dyDescent="0.25">
      <c r="A60" s="237" t="s">
        <v>541</v>
      </c>
      <c r="B60" s="238" t="s">
        <v>14</v>
      </c>
      <c r="C60" s="238" t="s">
        <v>27</v>
      </c>
      <c r="D60" s="60" t="s">
        <v>145</v>
      </c>
      <c r="E60" s="60" t="s">
        <v>146</v>
      </c>
      <c r="F60" s="60" t="s">
        <v>627</v>
      </c>
      <c r="G60" s="61" t="s">
        <v>146</v>
      </c>
      <c r="H60" s="211" t="s">
        <v>543</v>
      </c>
      <c r="I60" s="60" t="s">
        <v>608</v>
      </c>
      <c r="J60" s="212">
        <v>11.783834464214101</v>
      </c>
      <c r="K60" s="212">
        <v>10.075568160861</v>
      </c>
      <c r="L60" s="213">
        <v>1092.5999999999999</v>
      </c>
      <c r="M60" s="214"/>
      <c r="N60" s="214"/>
      <c r="O60" s="214"/>
      <c r="P60" s="214"/>
      <c r="Q60" s="214"/>
      <c r="R60" s="214"/>
      <c r="S60" s="214">
        <v>1</v>
      </c>
      <c r="T60" s="214">
        <v>1</v>
      </c>
      <c r="U60" s="214"/>
      <c r="V60" s="214"/>
      <c r="W60" s="214"/>
      <c r="X60" s="214"/>
      <c r="Y60" s="214"/>
      <c r="Z60" s="214"/>
      <c r="AA60" s="214"/>
      <c r="AB60" s="214"/>
      <c r="AC60" s="214">
        <v>25</v>
      </c>
      <c r="AD60" s="214">
        <v>25</v>
      </c>
      <c r="AE60" s="214"/>
      <c r="AF60" s="214"/>
      <c r="AG60" s="215"/>
      <c r="AH60" s="214"/>
      <c r="AI60" s="214">
        <f t="shared" si="1"/>
        <v>26</v>
      </c>
      <c r="AJ60" s="214">
        <f t="shared" si="1"/>
        <v>26</v>
      </c>
      <c r="AK60" s="214"/>
      <c r="AL60" s="214"/>
      <c r="AM60" s="214"/>
      <c r="AN60" s="214"/>
      <c r="AO60" s="214"/>
      <c r="AP60" s="214"/>
      <c r="AQ60" s="214">
        <v>690</v>
      </c>
      <c r="AR60" s="214">
        <v>690</v>
      </c>
      <c r="AS60" s="214"/>
      <c r="AT60" s="214"/>
      <c r="AU60" s="214"/>
      <c r="AV60" s="214"/>
      <c r="AW60" s="214"/>
      <c r="AX60" s="214"/>
      <c r="AY60" s="214"/>
      <c r="AZ60" s="214"/>
      <c r="BA60" s="214">
        <v>148.99</v>
      </c>
      <c r="BB60" s="214">
        <v>148.99</v>
      </c>
      <c r="BC60" s="214"/>
      <c r="BD60" s="214"/>
      <c r="BE60" s="214"/>
      <c r="BF60" s="214"/>
      <c r="BG60" s="216">
        <f t="shared" si="2"/>
        <v>838.99</v>
      </c>
      <c r="BH60" s="72">
        <f t="shared" si="2"/>
        <v>838.99</v>
      </c>
      <c r="BI60" s="217">
        <f t="shared" si="0"/>
        <v>9.917139479905436E-2</v>
      </c>
      <c r="BJ60" s="218">
        <v>0</v>
      </c>
      <c r="BK60" s="218">
        <v>0</v>
      </c>
      <c r="BL60" s="218">
        <v>0</v>
      </c>
      <c r="BM60" s="218">
        <v>0</v>
      </c>
      <c r="BN60" s="218">
        <v>0</v>
      </c>
      <c r="BO60" s="218">
        <v>0</v>
      </c>
      <c r="BP60" s="218">
        <v>2260605.6</v>
      </c>
      <c r="BQ60" s="218">
        <v>2260605.6</v>
      </c>
      <c r="BR60" s="218">
        <v>0</v>
      </c>
      <c r="BS60" s="218">
        <v>0</v>
      </c>
      <c r="BT60" s="218">
        <v>0</v>
      </c>
      <c r="BU60" s="218">
        <v>0</v>
      </c>
      <c r="BV60" s="218">
        <v>0</v>
      </c>
      <c r="BW60" s="218">
        <v>0</v>
      </c>
      <c r="BX60" s="218">
        <v>0</v>
      </c>
      <c r="BY60" s="218">
        <v>0</v>
      </c>
      <c r="BZ60" s="218">
        <v>174890.42160000003</v>
      </c>
      <c r="CA60" s="218">
        <v>174890.42160000003</v>
      </c>
      <c r="CB60" s="218">
        <v>0</v>
      </c>
      <c r="CC60" s="218">
        <v>0</v>
      </c>
      <c r="CD60" s="218">
        <v>0</v>
      </c>
      <c r="CE60" s="218">
        <v>0</v>
      </c>
      <c r="CF60" s="218">
        <v>2435496.0216000001</v>
      </c>
      <c r="CG60" s="219">
        <v>2435496.0216000001</v>
      </c>
      <c r="CH60" s="220">
        <v>33988799.999999993</v>
      </c>
      <c r="CI60" s="220">
        <v>33988799.999999993</v>
      </c>
      <c r="CJ60" s="220">
        <v>29643840.000000004</v>
      </c>
      <c r="CK60" s="221" t="s">
        <v>530</v>
      </c>
      <c r="CL60" s="222">
        <v>9.6999999999999993</v>
      </c>
      <c r="CM60" s="223">
        <v>9.6999999999999993</v>
      </c>
      <c r="CN60" s="224">
        <v>8.4600000000000009</v>
      </c>
      <c r="CO60" s="253"/>
      <c r="CP60" s="253"/>
      <c r="CQ60" s="253"/>
      <c r="CR60" s="225"/>
      <c r="CS60" s="254">
        <v>11.583152855646583</v>
      </c>
      <c r="CT60" s="255">
        <v>11.249387315260647</v>
      </c>
      <c r="CU60" s="256">
        <v>0.13605915080906147</v>
      </c>
      <c r="CV60" s="257">
        <v>0.13575406347781291</v>
      </c>
      <c r="CW60" s="245" t="s">
        <v>628</v>
      </c>
      <c r="CX60" s="258"/>
      <c r="CY60" s="253"/>
      <c r="CZ60" s="253"/>
      <c r="DA60" s="259"/>
      <c r="DB60" s="260"/>
      <c r="DC60" s="261">
        <v>278</v>
      </c>
      <c r="DD60" s="262">
        <v>4523</v>
      </c>
      <c r="DE60" s="263">
        <v>0</v>
      </c>
      <c r="DF60" s="111">
        <v>1600.3333333333333</v>
      </c>
    </row>
    <row r="61" spans="1:110" ht="35.25" customHeight="1" x14ac:dyDescent="0.25">
      <c r="A61" s="237" t="s">
        <v>541</v>
      </c>
      <c r="B61" s="238" t="s">
        <v>14</v>
      </c>
      <c r="C61" s="238" t="s">
        <v>27</v>
      </c>
      <c r="D61" s="60" t="s">
        <v>145</v>
      </c>
      <c r="E61" s="60" t="s">
        <v>146</v>
      </c>
      <c r="F61" s="60" t="s">
        <v>629</v>
      </c>
      <c r="G61" s="61" t="s">
        <v>146</v>
      </c>
      <c r="H61" s="211" t="s">
        <v>543</v>
      </c>
      <c r="I61" s="60" t="s">
        <v>608</v>
      </c>
      <c r="J61" s="212">
        <v>11.783834464214101</v>
      </c>
      <c r="K61" s="212">
        <v>10.103598463833</v>
      </c>
      <c r="L61" s="213">
        <v>1084.5999999999999</v>
      </c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>
        <v>17</v>
      </c>
      <c r="AD61" s="214">
        <v>17</v>
      </c>
      <c r="AE61" s="214"/>
      <c r="AF61" s="214"/>
      <c r="AG61" s="215"/>
      <c r="AH61" s="214"/>
      <c r="AI61" s="214">
        <f t="shared" si="1"/>
        <v>17</v>
      </c>
      <c r="AJ61" s="214">
        <f t="shared" si="1"/>
        <v>17</v>
      </c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>
        <v>288.48</v>
      </c>
      <c r="BB61" s="214">
        <v>288.48</v>
      </c>
      <c r="BC61" s="214"/>
      <c r="BD61" s="214"/>
      <c r="BE61" s="214"/>
      <c r="BF61" s="214"/>
      <c r="BG61" s="216">
        <f t="shared" si="2"/>
        <v>288.48</v>
      </c>
      <c r="BH61" s="72">
        <f t="shared" si="2"/>
        <v>288.48</v>
      </c>
      <c r="BI61" s="217">
        <f t="shared" si="0"/>
        <v>5.1698924731182795E-2</v>
      </c>
      <c r="BJ61" s="218">
        <v>0</v>
      </c>
      <c r="BK61" s="218">
        <v>0</v>
      </c>
      <c r="BL61" s="218">
        <v>0</v>
      </c>
      <c r="BM61" s="218">
        <v>0</v>
      </c>
      <c r="BN61" s="218">
        <v>0</v>
      </c>
      <c r="BO61" s="218">
        <v>0</v>
      </c>
      <c r="BP61" s="218">
        <v>0</v>
      </c>
      <c r="BQ61" s="218">
        <v>0</v>
      </c>
      <c r="BR61" s="218">
        <v>0</v>
      </c>
      <c r="BS61" s="218">
        <v>0</v>
      </c>
      <c r="BT61" s="218">
        <v>0</v>
      </c>
      <c r="BU61" s="218">
        <v>0</v>
      </c>
      <c r="BV61" s="218">
        <v>0</v>
      </c>
      <c r="BW61" s="218">
        <v>0</v>
      </c>
      <c r="BX61" s="218">
        <v>0</v>
      </c>
      <c r="BY61" s="218">
        <v>0</v>
      </c>
      <c r="BZ61" s="218">
        <v>338629.36320000008</v>
      </c>
      <c r="CA61" s="218">
        <v>338629.36320000008</v>
      </c>
      <c r="CB61" s="218">
        <v>0</v>
      </c>
      <c r="CC61" s="218">
        <v>0</v>
      </c>
      <c r="CD61" s="218">
        <v>0</v>
      </c>
      <c r="CE61" s="218">
        <v>0</v>
      </c>
      <c r="CF61" s="218">
        <v>338629.36320000008</v>
      </c>
      <c r="CG61" s="219">
        <v>338629.36320000008</v>
      </c>
      <c r="CH61" s="220">
        <v>18711360</v>
      </c>
      <c r="CI61" s="220">
        <v>18711360</v>
      </c>
      <c r="CJ61" s="220">
        <v>19552320.000000004</v>
      </c>
      <c r="CK61" s="221" t="s">
        <v>530</v>
      </c>
      <c r="CL61" s="222">
        <v>5.34</v>
      </c>
      <c r="CM61" s="223">
        <v>5.34</v>
      </c>
      <c r="CN61" s="224">
        <v>5.58</v>
      </c>
      <c r="CO61" s="253"/>
      <c r="CP61" s="253"/>
      <c r="CQ61" s="253"/>
      <c r="CR61" s="225"/>
      <c r="CS61" s="254">
        <v>62.258110557556641</v>
      </c>
      <c r="CT61" s="255">
        <v>61.369289965931586</v>
      </c>
      <c r="CU61" s="256">
        <v>0.38376152950716391</v>
      </c>
      <c r="CV61" s="257">
        <v>0.38345419181988</v>
      </c>
      <c r="CW61" s="245" t="s">
        <v>584</v>
      </c>
      <c r="CX61" s="258"/>
      <c r="CY61" s="253"/>
      <c r="CZ61" s="253"/>
      <c r="DA61" s="259"/>
      <c r="DB61" s="260"/>
      <c r="DC61" s="261">
        <v>0</v>
      </c>
      <c r="DD61" s="262">
        <v>178606</v>
      </c>
      <c r="DE61" s="263">
        <v>0</v>
      </c>
      <c r="DF61" s="111">
        <v>59535.333333333336</v>
      </c>
    </row>
    <row r="62" spans="1:110" ht="35.25" customHeight="1" x14ac:dyDescent="0.25">
      <c r="A62" s="237" t="s">
        <v>541</v>
      </c>
      <c r="B62" s="238" t="s">
        <v>14</v>
      </c>
      <c r="C62" s="238" t="s">
        <v>27</v>
      </c>
      <c r="D62" s="60" t="s">
        <v>145</v>
      </c>
      <c r="E62" s="60" t="s">
        <v>146</v>
      </c>
      <c r="F62" s="60" t="s">
        <v>630</v>
      </c>
      <c r="G62" s="61" t="s">
        <v>631</v>
      </c>
      <c r="H62" s="211" t="s">
        <v>533</v>
      </c>
      <c r="I62" s="60" t="s">
        <v>608</v>
      </c>
      <c r="J62" s="212">
        <v>11.783834464214101</v>
      </c>
      <c r="K62" s="212">
        <v>22.654924195302002</v>
      </c>
      <c r="L62" s="213">
        <v>1709.8</v>
      </c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>
        <v>93</v>
      </c>
      <c r="AD62" s="214">
        <v>93</v>
      </c>
      <c r="AE62" s="214"/>
      <c r="AF62" s="214"/>
      <c r="AG62" s="215"/>
      <c r="AH62" s="214"/>
      <c r="AI62" s="214">
        <f t="shared" si="1"/>
        <v>93</v>
      </c>
      <c r="AJ62" s="214">
        <f t="shared" si="1"/>
        <v>93</v>
      </c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>
        <v>2565.8200000000002</v>
      </c>
      <c r="BB62" s="214">
        <v>2565.8200000000002</v>
      </c>
      <c r="BC62" s="214"/>
      <c r="BD62" s="214"/>
      <c r="BE62" s="214"/>
      <c r="BF62" s="214"/>
      <c r="BG62" s="216">
        <f t="shared" si="2"/>
        <v>2565.8200000000002</v>
      </c>
      <c r="BH62" s="72">
        <f t="shared" si="2"/>
        <v>2565.8200000000002</v>
      </c>
      <c r="BI62" s="217">
        <f t="shared" si="0"/>
        <v>0.43636394557823127</v>
      </c>
      <c r="BJ62" s="218">
        <v>0</v>
      </c>
      <c r="BK62" s="218">
        <v>0</v>
      </c>
      <c r="BL62" s="218">
        <v>0</v>
      </c>
      <c r="BM62" s="218">
        <v>0</v>
      </c>
      <c r="BN62" s="218">
        <v>0</v>
      </c>
      <c r="BO62" s="218">
        <v>0</v>
      </c>
      <c r="BP62" s="218">
        <v>0</v>
      </c>
      <c r="BQ62" s="218">
        <v>0</v>
      </c>
      <c r="BR62" s="218">
        <v>0</v>
      </c>
      <c r="BS62" s="218">
        <v>0</v>
      </c>
      <c r="BT62" s="218">
        <v>0</v>
      </c>
      <c r="BU62" s="218">
        <v>0</v>
      </c>
      <c r="BV62" s="218">
        <v>0</v>
      </c>
      <c r="BW62" s="218">
        <v>0</v>
      </c>
      <c r="BX62" s="218">
        <v>0</v>
      </c>
      <c r="BY62" s="218">
        <v>0</v>
      </c>
      <c r="BZ62" s="218">
        <v>3011862.1488000005</v>
      </c>
      <c r="CA62" s="218">
        <v>3011862.1488000005</v>
      </c>
      <c r="CB62" s="218">
        <v>0</v>
      </c>
      <c r="CC62" s="218">
        <v>0</v>
      </c>
      <c r="CD62" s="218">
        <v>0</v>
      </c>
      <c r="CE62" s="218">
        <v>0</v>
      </c>
      <c r="CF62" s="218">
        <v>3011862.1488000005</v>
      </c>
      <c r="CG62" s="219">
        <v>3011862.1488000005</v>
      </c>
      <c r="CH62" s="220">
        <v>17975520</v>
      </c>
      <c r="CI62" s="220">
        <v>17975520</v>
      </c>
      <c r="CJ62" s="220">
        <v>20603520</v>
      </c>
      <c r="CK62" s="221" t="s">
        <v>530</v>
      </c>
      <c r="CL62" s="222">
        <v>5.13</v>
      </c>
      <c r="CM62" s="223">
        <v>5.13</v>
      </c>
      <c r="CN62" s="224">
        <v>5.88</v>
      </c>
      <c r="CO62" s="253"/>
      <c r="CP62" s="253"/>
      <c r="CQ62" s="253"/>
      <c r="CR62" s="225"/>
      <c r="CS62" s="254">
        <v>99.568444746464465</v>
      </c>
      <c r="CT62" s="255">
        <v>99.568444746464465</v>
      </c>
      <c r="CU62" s="256">
        <v>0.6425586474258056</v>
      </c>
      <c r="CV62" s="257">
        <v>0.6425586474258056</v>
      </c>
      <c r="CW62" s="245" t="s">
        <v>616</v>
      </c>
      <c r="CX62" s="258"/>
      <c r="CY62" s="253"/>
      <c r="CZ62" s="253"/>
      <c r="DA62" s="259"/>
      <c r="DB62" s="260"/>
      <c r="DC62" s="261">
        <v>238280</v>
      </c>
      <c r="DD62" s="262">
        <v>748</v>
      </c>
      <c r="DE62" s="263">
        <v>190400</v>
      </c>
      <c r="DF62" s="111">
        <v>143142.66666666666</v>
      </c>
    </row>
    <row r="63" spans="1:110" ht="35.25" customHeight="1" x14ac:dyDescent="0.25">
      <c r="A63" s="237" t="s">
        <v>541</v>
      </c>
      <c r="B63" s="238" t="s">
        <v>14</v>
      </c>
      <c r="C63" s="238" t="s">
        <v>27</v>
      </c>
      <c r="D63" s="60" t="s">
        <v>145</v>
      </c>
      <c r="E63" s="60" t="s">
        <v>146</v>
      </c>
      <c r="F63" s="60" t="s">
        <v>632</v>
      </c>
      <c r="G63" s="61" t="s">
        <v>633</v>
      </c>
      <c r="H63" s="211" t="s">
        <v>533</v>
      </c>
      <c r="I63" s="60" t="s">
        <v>608</v>
      </c>
      <c r="J63" s="212">
        <v>11.783834464214101</v>
      </c>
      <c r="K63" s="212">
        <v>23.024242376351999</v>
      </c>
      <c r="L63" s="213">
        <v>1335</v>
      </c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>
        <v>71</v>
      </c>
      <c r="AD63" s="214">
        <v>71</v>
      </c>
      <c r="AE63" s="214"/>
      <c r="AF63" s="214"/>
      <c r="AG63" s="215"/>
      <c r="AH63" s="214"/>
      <c r="AI63" s="214">
        <f t="shared" si="1"/>
        <v>71</v>
      </c>
      <c r="AJ63" s="214">
        <f t="shared" si="1"/>
        <v>71</v>
      </c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>
        <v>516.77</v>
      </c>
      <c r="BB63" s="214">
        <v>516.77</v>
      </c>
      <c r="BC63" s="214"/>
      <c r="BD63" s="214"/>
      <c r="BE63" s="214"/>
      <c r="BF63" s="214"/>
      <c r="BG63" s="216">
        <f t="shared" si="2"/>
        <v>516.77</v>
      </c>
      <c r="BH63" s="72">
        <f t="shared" si="2"/>
        <v>516.77</v>
      </c>
      <c r="BI63" s="217">
        <f t="shared" si="0"/>
        <v>9.5345018450184491E-2</v>
      </c>
      <c r="BJ63" s="218">
        <v>0</v>
      </c>
      <c r="BK63" s="218">
        <v>0</v>
      </c>
      <c r="BL63" s="218">
        <v>0</v>
      </c>
      <c r="BM63" s="218">
        <v>0</v>
      </c>
      <c r="BN63" s="218">
        <v>0</v>
      </c>
      <c r="BO63" s="218">
        <v>0</v>
      </c>
      <c r="BP63" s="218">
        <v>0</v>
      </c>
      <c r="BQ63" s="218">
        <v>0</v>
      </c>
      <c r="BR63" s="218">
        <v>0</v>
      </c>
      <c r="BS63" s="218">
        <v>0</v>
      </c>
      <c r="BT63" s="218">
        <v>0</v>
      </c>
      <c r="BU63" s="218">
        <v>0</v>
      </c>
      <c r="BV63" s="218">
        <v>0</v>
      </c>
      <c r="BW63" s="218">
        <v>0</v>
      </c>
      <c r="BX63" s="218">
        <v>0</v>
      </c>
      <c r="BY63" s="218">
        <v>0</v>
      </c>
      <c r="BZ63" s="218">
        <v>606605.29680000001</v>
      </c>
      <c r="CA63" s="218">
        <v>606605.29680000001</v>
      </c>
      <c r="CB63" s="218">
        <v>0</v>
      </c>
      <c r="CC63" s="218">
        <v>0</v>
      </c>
      <c r="CD63" s="218">
        <v>0</v>
      </c>
      <c r="CE63" s="218">
        <v>0</v>
      </c>
      <c r="CF63" s="218">
        <v>606605.29680000001</v>
      </c>
      <c r="CG63" s="219">
        <v>606605.29680000001</v>
      </c>
      <c r="CH63" s="220">
        <v>9048429.2824091986</v>
      </c>
      <c r="CI63" s="220">
        <v>9048429.2824091986</v>
      </c>
      <c r="CJ63" s="220">
        <v>10029138.3866376</v>
      </c>
      <c r="CK63" s="221" t="s">
        <v>530</v>
      </c>
      <c r="CL63" s="222">
        <v>4.8899999999999997</v>
      </c>
      <c r="CM63" s="223">
        <v>4.8899999999999997</v>
      </c>
      <c r="CN63" s="224">
        <v>5.42</v>
      </c>
      <c r="CO63" s="253"/>
      <c r="CP63" s="253"/>
      <c r="CQ63" s="253"/>
      <c r="CR63" s="225"/>
      <c r="CS63" s="254">
        <v>164.32052544315508</v>
      </c>
      <c r="CT63" s="255">
        <v>163.78844054927242</v>
      </c>
      <c r="CU63" s="256">
        <v>1.9361813055134667</v>
      </c>
      <c r="CV63" s="257">
        <v>1.9359316176233294</v>
      </c>
      <c r="CW63" s="245" t="s">
        <v>609</v>
      </c>
      <c r="CX63" s="258"/>
      <c r="CY63" s="253"/>
      <c r="CZ63" s="253"/>
      <c r="DA63" s="259"/>
      <c r="DB63" s="260"/>
      <c r="DC63" s="261">
        <v>357508</v>
      </c>
      <c r="DD63" s="262">
        <v>186609</v>
      </c>
      <c r="DE63" s="263">
        <v>47328</v>
      </c>
      <c r="DF63" s="111">
        <v>197148.33333333334</v>
      </c>
    </row>
    <row r="64" spans="1:110" ht="35.25" customHeight="1" x14ac:dyDescent="0.25">
      <c r="A64" s="237" t="s">
        <v>541</v>
      </c>
      <c r="B64" s="238" t="s">
        <v>14</v>
      </c>
      <c r="C64" s="238" t="s">
        <v>27</v>
      </c>
      <c r="D64" s="60" t="s">
        <v>145</v>
      </c>
      <c r="E64" s="60" t="s">
        <v>146</v>
      </c>
      <c r="F64" s="60" t="s">
        <v>634</v>
      </c>
      <c r="G64" s="61" t="s">
        <v>635</v>
      </c>
      <c r="H64" s="211" t="s">
        <v>533</v>
      </c>
      <c r="I64" s="60" t="s">
        <v>608</v>
      </c>
      <c r="J64" s="212">
        <v>11.783834464214101</v>
      </c>
      <c r="K64" s="212">
        <v>18.477083294901</v>
      </c>
      <c r="L64" s="213">
        <v>3093.8</v>
      </c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>
        <v>69</v>
      </c>
      <c r="AD64" s="214">
        <v>69</v>
      </c>
      <c r="AE64" s="214"/>
      <c r="AF64" s="214"/>
      <c r="AG64" s="215"/>
      <c r="AH64" s="214"/>
      <c r="AI64" s="214">
        <f t="shared" si="1"/>
        <v>69</v>
      </c>
      <c r="AJ64" s="214">
        <f t="shared" si="1"/>
        <v>69</v>
      </c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>
        <v>502.22</v>
      </c>
      <c r="BB64" s="214">
        <v>502.22</v>
      </c>
      <c r="BC64" s="214"/>
      <c r="BD64" s="214"/>
      <c r="BE64" s="214"/>
      <c r="BF64" s="214"/>
      <c r="BG64" s="216">
        <f t="shared" si="2"/>
        <v>502.22</v>
      </c>
      <c r="BH64" s="72">
        <f t="shared" si="2"/>
        <v>502.22</v>
      </c>
      <c r="BI64" s="217">
        <f t="shared" si="0"/>
        <v>8.087278582930757E-2</v>
      </c>
      <c r="BJ64" s="218">
        <v>0</v>
      </c>
      <c r="BK64" s="218">
        <v>0</v>
      </c>
      <c r="BL64" s="218">
        <v>0</v>
      </c>
      <c r="BM64" s="218">
        <v>0</v>
      </c>
      <c r="BN64" s="218">
        <v>0</v>
      </c>
      <c r="BO64" s="218">
        <v>0</v>
      </c>
      <c r="BP64" s="218">
        <v>0</v>
      </c>
      <c r="BQ64" s="218">
        <v>0</v>
      </c>
      <c r="BR64" s="218">
        <v>0</v>
      </c>
      <c r="BS64" s="218">
        <v>0</v>
      </c>
      <c r="BT64" s="218">
        <v>0</v>
      </c>
      <c r="BU64" s="218">
        <v>0</v>
      </c>
      <c r="BV64" s="218">
        <v>0</v>
      </c>
      <c r="BW64" s="218">
        <v>0</v>
      </c>
      <c r="BX64" s="218">
        <v>0</v>
      </c>
      <c r="BY64" s="218">
        <v>0</v>
      </c>
      <c r="BZ64" s="218">
        <v>589525.92480000004</v>
      </c>
      <c r="CA64" s="218">
        <v>589525.92480000004</v>
      </c>
      <c r="CB64" s="218">
        <v>0</v>
      </c>
      <c r="CC64" s="218">
        <v>0</v>
      </c>
      <c r="CD64" s="218">
        <v>0</v>
      </c>
      <c r="CE64" s="218">
        <v>0</v>
      </c>
      <c r="CF64" s="218">
        <v>589525.92480000004</v>
      </c>
      <c r="CG64" s="219">
        <v>589525.92480000004</v>
      </c>
      <c r="CH64" s="220">
        <v>21248399.881598398</v>
      </c>
      <c r="CI64" s="220">
        <v>21248399.881598398</v>
      </c>
      <c r="CJ64" s="220">
        <v>16535408.930416798</v>
      </c>
      <c r="CK64" s="221" t="s">
        <v>530</v>
      </c>
      <c r="CL64" s="222">
        <v>7.98</v>
      </c>
      <c r="CM64" s="223">
        <v>7.98</v>
      </c>
      <c r="CN64" s="224">
        <v>6.21</v>
      </c>
      <c r="CO64" s="253"/>
      <c r="CP64" s="253"/>
      <c r="CQ64" s="253"/>
      <c r="CR64" s="225"/>
      <c r="CS64" s="254">
        <v>69.987819642126652</v>
      </c>
      <c r="CT64" s="255">
        <v>67.037757690933418</v>
      </c>
      <c r="CU64" s="256">
        <v>0.46906923238396625</v>
      </c>
      <c r="CV64" s="257">
        <v>0.46809956153334942</v>
      </c>
      <c r="CW64" s="245" t="s">
        <v>636</v>
      </c>
      <c r="CX64" s="258"/>
      <c r="CY64" s="253"/>
      <c r="CZ64" s="253"/>
      <c r="DA64" s="259"/>
      <c r="DB64" s="260"/>
      <c r="DC64" s="261">
        <v>0</v>
      </c>
      <c r="DD64" s="262">
        <v>244696</v>
      </c>
      <c r="DE64" s="263">
        <v>122829</v>
      </c>
      <c r="DF64" s="111">
        <v>122508.33333333333</v>
      </c>
    </row>
    <row r="65" spans="1:110" ht="35.25" customHeight="1" x14ac:dyDescent="0.25">
      <c r="A65" s="237" t="s">
        <v>541</v>
      </c>
      <c r="B65" s="238" t="s">
        <v>14</v>
      </c>
      <c r="C65" s="238" t="s">
        <v>27</v>
      </c>
      <c r="D65" s="60" t="s">
        <v>145</v>
      </c>
      <c r="E65" s="60" t="s">
        <v>146</v>
      </c>
      <c r="F65" s="60" t="s">
        <v>637</v>
      </c>
      <c r="G65" s="61" t="s">
        <v>638</v>
      </c>
      <c r="H65" s="211" t="s">
        <v>533</v>
      </c>
      <c r="I65" s="60" t="s">
        <v>608</v>
      </c>
      <c r="J65" s="212">
        <v>11.783834464214101</v>
      </c>
      <c r="K65" s="212">
        <v>48.861552928671003</v>
      </c>
      <c r="L65" s="213">
        <v>1343</v>
      </c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>
        <v>1</v>
      </c>
      <c r="AB65" s="214">
        <v>1</v>
      </c>
      <c r="AC65" s="214">
        <v>85</v>
      </c>
      <c r="AD65" s="214">
        <v>85</v>
      </c>
      <c r="AE65" s="214"/>
      <c r="AF65" s="214"/>
      <c r="AG65" s="215"/>
      <c r="AH65" s="214"/>
      <c r="AI65" s="214">
        <f t="shared" si="1"/>
        <v>86</v>
      </c>
      <c r="AJ65" s="214">
        <f t="shared" si="1"/>
        <v>86</v>
      </c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>
        <v>5</v>
      </c>
      <c r="AZ65" s="214">
        <v>5</v>
      </c>
      <c r="BA65" s="214">
        <v>1561.2550000000001</v>
      </c>
      <c r="BB65" s="214">
        <v>1561.2550000000001</v>
      </c>
      <c r="BC65" s="214"/>
      <c r="BD65" s="214"/>
      <c r="BE65" s="214"/>
      <c r="BF65" s="214"/>
      <c r="BG65" s="216">
        <f t="shared" si="2"/>
        <v>1566.2550000000001</v>
      </c>
      <c r="BH65" s="72">
        <f t="shared" si="2"/>
        <v>1566.2550000000001</v>
      </c>
      <c r="BI65" s="217">
        <f t="shared" si="0"/>
        <v>0.2733429319371728</v>
      </c>
      <c r="BJ65" s="218">
        <v>0</v>
      </c>
      <c r="BK65" s="218">
        <v>0</v>
      </c>
      <c r="BL65" s="218">
        <v>0</v>
      </c>
      <c r="BM65" s="218">
        <v>0</v>
      </c>
      <c r="BN65" s="218">
        <v>0</v>
      </c>
      <c r="BO65" s="218">
        <v>0</v>
      </c>
      <c r="BP65" s="218">
        <v>0</v>
      </c>
      <c r="BQ65" s="218">
        <v>0</v>
      </c>
      <c r="BR65" s="218">
        <v>0</v>
      </c>
      <c r="BS65" s="218">
        <v>0</v>
      </c>
      <c r="BT65" s="218">
        <v>0</v>
      </c>
      <c r="BU65" s="218">
        <v>0</v>
      </c>
      <c r="BV65" s="218">
        <v>0</v>
      </c>
      <c r="BW65" s="218">
        <v>0</v>
      </c>
      <c r="BX65" s="218">
        <v>25228.799999999999</v>
      </c>
      <c r="BY65" s="218">
        <v>25228.799999999999</v>
      </c>
      <c r="BZ65" s="218">
        <v>1832663.5692000003</v>
      </c>
      <c r="CA65" s="218">
        <v>1832663.5692000003</v>
      </c>
      <c r="CB65" s="218">
        <v>0</v>
      </c>
      <c r="CC65" s="218">
        <v>0</v>
      </c>
      <c r="CD65" s="218">
        <v>0</v>
      </c>
      <c r="CE65" s="218">
        <v>0</v>
      </c>
      <c r="CF65" s="218">
        <v>1857892.3692000003</v>
      </c>
      <c r="CG65" s="219">
        <v>1857892.3692000003</v>
      </c>
      <c r="CH65" s="220">
        <v>28137120</v>
      </c>
      <c r="CI65" s="220">
        <v>28137120</v>
      </c>
      <c r="CJ65" s="220">
        <v>20077920.000000004</v>
      </c>
      <c r="CK65" s="221" t="s">
        <v>530</v>
      </c>
      <c r="CL65" s="222">
        <v>8.0299999999999994</v>
      </c>
      <c r="CM65" s="223">
        <v>8.0299999999999994</v>
      </c>
      <c r="CN65" s="224">
        <v>5.73</v>
      </c>
      <c r="CO65" s="253"/>
      <c r="CP65" s="253"/>
      <c r="CQ65" s="253"/>
      <c r="CR65" s="225"/>
      <c r="CS65" s="254">
        <v>121.34125603257853</v>
      </c>
      <c r="CT65" s="255">
        <v>106.87488720656711</v>
      </c>
      <c r="CU65" s="256">
        <v>0.55913566843269369</v>
      </c>
      <c r="CV65" s="257">
        <v>0.54399543512418047</v>
      </c>
      <c r="CW65" s="245" t="s">
        <v>639</v>
      </c>
      <c r="CX65" s="258"/>
      <c r="CY65" s="253"/>
      <c r="CZ65" s="253"/>
      <c r="DA65" s="259"/>
      <c r="DB65" s="260"/>
      <c r="DC65" s="261">
        <v>0</v>
      </c>
      <c r="DD65" s="262">
        <v>45768</v>
      </c>
      <c r="DE65" s="263">
        <v>255218</v>
      </c>
      <c r="DF65" s="111">
        <v>100328.66666666667</v>
      </c>
    </row>
    <row r="66" spans="1:110" ht="35.25" customHeight="1" x14ac:dyDescent="0.25">
      <c r="A66" s="237" t="s">
        <v>541</v>
      </c>
      <c r="B66" s="238" t="s">
        <v>14</v>
      </c>
      <c r="C66" s="238" t="s">
        <v>27</v>
      </c>
      <c r="D66" s="60" t="s">
        <v>277</v>
      </c>
      <c r="E66" s="60" t="s">
        <v>194</v>
      </c>
      <c r="F66" s="60" t="s">
        <v>640</v>
      </c>
      <c r="G66" s="61" t="s">
        <v>194</v>
      </c>
      <c r="H66" s="211" t="s">
        <v>543</v>
      </c>
      <c r="I66" s="60" t="s">
        <v>608</v>
      </c>
      <c r="J66" s="212">
        <v>10.158477986391464</v>
      </c>
      <c r="K66" s="212">
        <v>3.3469696900080002</v>
      </c>
      <c r="L66" s="213">
        <v>271.3</v>
      </c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>
        <v>1</v>
      </c>
      <c r="AD66" s="214">
        <v>1</v>
      </c>
      <c r="AE66" s="214"/>
      <c r="AF66" s="214"/>
      <c r="AG66" s="215"/>
      <c r="AH66" s="214"/>
      <c r="AI66" s="214">
        <f t="shared" si="1"/>
        <v>1</v>
      </c>
      <c r="AJ66" s="214">
        <f t="shared" si="1"/>
        <v>1</v>
      </c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>
        <v>7.53</v>
      </c>
      <c r="BB66" s="214">
        <v>7.53</v>
      </c>
      <c r="BC66" s="214"/>
      <c r="BD66" s="214"/>
      <c r="BE66" s="214"/>
      <c r="BF66" s="214"/>
      <c r="BG66" s="216">
        <f t="shared" si="2"/>
        <v>7.53</v>
      </c>
      <c r="BH66" s="72">
        <f t="shared" si="2"/>
        <v>7.53</v>
      </c>
      <c r="BI66" s="217">
        <f t="shared" si="0"/>
        <v>9.5558375634517776E-4</v>
      </c>
      <c r="BJ66" s="218">
        <v>0</v>
      </c>
      <c r="BK66" s="218">
        <v>0</v>
      </c>
      <c r="BL66" s="218">
        <v>0</v>
      </c>
      <c r="BM66" s="218">
        <v>0</v>
      </c>
      <c r="BN66" s="218">
        <v>0</v>
      </c>
      <c r="BO66" s="218">
        <v>0</v>
      </c>
      <c r="BP66" s="218">
        <v>0</v>
      </c>
      <c r="BQ66" s="218">
        <v>0</v>
      </c>
      <c r="BR66" s="218">
        <v>0</v>
      </c>
      <c r="BS66" s="218">
        <v>0</v>
      </c>
      <c r="BT66" s="218">
        <v>0</v>
      </c>
      <c r="BU66" s="218">
        <v>0</v>
      </c>
      <c r="BV66" s="218">
        <v>0</v>
      </c>
      <c r="BW66" s="218">
        <v>0</v>
      </c>
      <c r="BX66" s="218">
        <v>0</v>
      </c>
      <c r="BY66" s="218">
        <v>0</v>
      </c>
      <c r="BZ66" s="218">
        <v>8839.0152000000016</v>
      </c>
      <c r="CA66" s="218">
        <v>8839.0152000000016</v>
      </c>
      <c r="CB66" s="218">
        <v>0</v>
      </c>
      <c r="CC66" s="218">
        <v>0</v>
      </c>
      <c r="CD66" s="218">
        <v>0</v>
      </c>
      <c r="CE66" s="218">
        <v>0</v>
      </c>
      <c r="CF66" s="218">
        <v>8839.0152000000016</v>
      </c>
      <c r="CG66" s="219">
        <v>8839.0152000000016</v>
      </c>
      <c r="CH66" s="220">
        <v>27296160</v>
      </c>
      <c r="CI66" s="220">
        <v>27296160</v>
      </c>
      <c r="CJ66" s="220">
        <v>27611520</v>
      </c>
      <c r="CK66" s="221" t="s">
        <v>530</v>
      </c>
      <c r="CL66" s="222">
        <v>7.79</v>
      </c>
      <c r="CM66" s="223">
        <v>7.79</v>
      </c>
      <c r="CN66" s="224">
        <v>7.88</v>
      </c>
      <c r="CO66" s="253"/>
      <c r="CP66" s="253"/>
      <c r="CQ66" s="253"/>
      <c r="CR66" s="225"/>
      <c r="CS66" s="254">
        <v>59.725913893105826</v>
      </c>
      <c r="CT66" s="255">
        <v>59.725913893105826</v>
      </c>
      <c r="CU66" s="256">
        <v>1.1056981017388348</v>
      </c>
      <c r="CV66" s="257">
        <v>1.1056981017388348</v>
      </c>
      <c r="CW66" s="245" t="s">
        <v>641</v>
      </c>
      <c r="CX66" s="258"/>
      <c r="CY66" s="253"/>
      <c r="CZ66" s="253"/>
      <c r="DA66" s="259"/>
      <c r="DB66" s="260"/>
      <c r="DC66" s="261">
        <v>0</v>
      </c>
      <c r="DD66" s="262">
        <v>0</v>
      </c>
      <c r="DE66" s="263">
        <v>21416</v>
      </c>
      <c r="DF66" s="111">
        <v>7138.666666666667</v>
      </c>
    </row>
    <row r="67" spans="1:110" ht="35.25" customHeight="1" x14ac:dyDescent="0.25">
      <c r="A67" s="237" t="s">
        <v>541</v>
      </c>
      <c r="B67" s="238" t="s">
        <v>14</v>
      </c>
      <c r="C67" s="238" t="s">
        <v>27</v>
      </c>
      <c r="D67" s="60" t="s">
        <v>277</v>
      </c>
      <c r="E67" s="60" t="s">
        <v>194</v>
      </c>
      <c r="F67" s="60" t="s">
        <v>642</v>
      </c>
      <c r="G67" s="61" t="s">
        <v>643</v>
      </c>
      <c r="H67" s="211" t="s">
        <v>543</v>
      </c>
      <c r="I67" s="60" t="s">
        <v>608</v>
      </c>
      <c r="J67" s="212">
        <v>11.783834464214101</v>
      </c>
      <c r="K67" s="212">
        <v>22.779166619285999</v>
      </c>
      <c r="L67" s="213">
        <v>2378.5</v>
      </c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>
        <v>1</v>
      </c>
      <c r="Z67" s="214">
        <v>1</v>
      </c>
      <c r="AA67" s="214"/>
      <c r="AB67" s="214"/>
      <c r="AC67" s="214">
        <v>122</v>
      </c>
      <c r="AD67" s="214">
        <v>122</v>
      </c>
      <c r="AE67" s="214"/>
      <c r="AF67" s="214"/>
      <c r="AG67" s="215"/>
      <c r="AH67" s="214"/>
      <c r="AI67" s="214">
        <f t="shared" si="1"/>
        <v>123</v>
      </c>
      <c r="AJ67" s="214">
        <f t="shared" si="1"/>
        <v>123</v>
      </c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>
        <v>1.2</v>
      </c>
      <c r="AX67" s="214">
        <v>1.2</v>
      </c>
      <c r="AY67" s="214"/>
      <c r="AZ67" s="214"/>
      <c r="BA67" s="214">
        <v>3029.86</v>
      </c>
      <c r="BB67" s="214">
        <v>3029.86</v>
      </c>
      <c r="BC67" s="214"/>
      <c r="BD67" s="214"/>
      <c r="BE67" s="214"/>
      <c r="BF67" s="214"/>
      <c r="BG67" s="216">
        <f t="shared" si="2"/>
        <v>3031.06</v>
      </c>
      <c r="BH67" s="72">
        <f t="shared" si="2"/>
        <v>3031.06</v>
      </c>
      <c r="BI67" s="217">
        <f t="shared" si="0"/>
        <v>0.34404767309875139</v>
      </c>
      <c r="BJ67" s="218">
        <v>0</v>
      </c>
      <c r="BK67" s="218">
        <v>0</v>
      </c>
      <c r="BL67" s="218">
        <v>0</v>
      </c>
      <c r="BM67" s="218">
        <v>0</v>
      </c>
      <c r="BN67" s="218">
        <v>0</v>
      </c>
      <c r="BO67" s="218">
        <v>0</v>
      </c>
      <c r="BP67" s="218">
        <v>0</v>
      </c>
      <c r="BQ67" s="218">
        <v>0</v>
      </c>
      <c r="BR67" s="218">
        <v>0</v>
      </c>
      <c r="BS67" s="218">
        <v>0</v>
      </c>
      <c r="BT67" s="218">
        <v>0</v>
      </c>
      <c r="BU67" s="218">
        <v>0</v>
      </c>
      <c r="BV67" s="218">
        <v>6054.9119999999994</v>
      </c>
      <c r="BW67" s="218">
        <v>6054.9119999999994</v>
      </c>
      <c r="BX67" s="218">
        <v>0</v>
      </c>
      <c r="BY67" s="218">
        <v>0</v>
      </c>
      <c r="BZ67" s="218">
        <v>3556570.8624000004</v>
      </c>
      <c r="CA67" s="218">
        <v>3556570.8624000004</v>
      </c>
      <c r="CB67" s="218">
        <v>0</v>
      </c>
      <c r="CC67" s="218">
        <v>0</v>
      </c>
      <c r="CD67" s="218">
        <v>0</v>
      </c>
      <c r="CE67" s="218">
        <v>0</v>
      </c>
      <c r="CF67" s="218">
        <v>3562625.7744000005</v>
      </c>
      <c r="CG67" s="219">
        <v>3562625.7744000005</v>
      </c>
      <c r="CH67" s="220">
        <v>24708167.933532</v>
      </c>
      <c r="CI67" s="220">
        <v>24708167.933532</v>
      </c>
      <c r="CJ67" s="220">
        <v>36894738.897358805</v>
      </c>
      <c r="CK67" s="221" t="s">
        <v>530</v>
      </c>
      <c r="CL67" s="222">
        <v>5.9</v>
      </c>
      <c r="CM67" s="223">
        <v>5.9</v>
      </c>
      <c r="CN67" s="224">
        <v>8.81</v>
      </c>
      <c r="CO67" s="253"/>
      <c r="CP67" s="253"/>
      <c r="CQ67" s="253"/>
      <c r="CR67" s="225"/>
      <c r="CS67" s="254">
        <v>122.90683493293955</v>
      </c>
      <c r="CT67" s="255">
        <v>122.90683493293955</v>
      </c>
      <c r="CU67" s="256">
        <v>0.59688789622992544</v>
      </c>
      <c r="CV67" s="257">
        <v>0.59688789622992544</v>
      </c>
      <c r="CW67" s="245" t="s">
        <v>616</v>
      </c>
      <c r="CX67" s="258"/>
      <c r="CY67" s="253"/>
      <c r="CZ67" s="253"/>
      <c r="DA67" s="259"/>
      <c r="DB67" s="260"/>
      <c r="DC67" s="261">
        <v>0</v>
      </c>
      <c r="DD67" s="262">
        <v>207810</v>
      </c>
      <c r="DE67" s="263">
        <v>0</v>
      </c>
      <c r="DF67" s="111">
        <v>69270</v>
      </c>
    </row>
    <row r="68" spans="1:110" ht="35.25" customHeight="1" x14ac:dyDescent="0.25">
      <c r="A68" s="237" t="s">
        <v>541</v>
      </c>
      <c r="B68" s="238" t="s">
        <v>14</v>
      </c>
      <c r="C68" s="238" t="s">
        <v>27</v>
      </c>
      <c r="D68" s="60" t="s">
        <v>277</v>
      </c>
      <c r="E68" s="60" t="s">
        <v>194</v>
      </c>
      <c r="F68" s="60" t="s">
        <v>644</v>
      </c>
      <c r="G68" s="61" t="s">
        <v>194</v>
      </c>
      <c r="H68" s="211" t="s">
        <v>533</v>
      </c>
      <c r="I68" s="60" t="s">
        <v>608</v>
      </c>
      <c r="J68" s="212">
        <v>11.783834464214101</v>
      </c>
      <c r="K68" s="212">
        <v>6.5723484711780005</v>
      </c>
      <c r="L68" s="213">
        <v>476.8</v>
      </c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>
        <v>10</v>
      </c>
      <c r="AD68" s="214">
        <v>10</v>
      </c>
      <c r="AE68" s="214"/>
      <c r="AF68" s="214"/>
      <c r="AG68" s="215"/>
      <c r="AH68" s="214"/>
      <c r="AI68" s="214">
        <f t="shared" si="1"/>
        <v>10</v>
      </c>
      <c r="AJ68" s="214">
        <f t="shared" si="1"/>
        <v>10</v>
      </c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>
        <v>324.20999999999998</v>
      </c>
      <c r="BB68" s="214">
        <v>324.20999999999998</v>
      </c>
      <c r="BC68" s="214"/>
      <c r="BD68" s="214"/>
      <c r="BE68" s="214"/>
      <c r="BF68" s="214"/>
      <c r="BG68" s="216">
        <f t="shared" si="2"/>
        <v>324.20999999999998</v>
      </c>
      <c r="BH68" s="72">
        <f t="shared" si="2"/>
        <v>324.20999999999998</v>
      </c>
      <c r="BI68" s="217">
        <f t="shared" si="0"/>
        <v>4.9422256097560978E-2</v>
      </c>
      <c r="BJ68" s="218">
        <v>0</v>
      </c>
      <c r="BK68" s="218">
        <v>0</v>
      </c>
      <c r="BL68" s="218">
        <v>0</v>
      </c>
      <c r="BM68" s="218">
        <v>0</v>
      </c>
      <c r="BN68" s="218">
        <v>0</v>
      </c>
      <c r="BO68" s="218">
        <v>0</v>
      </c>
      <c r="BP68" s="218">
        <v>0</v>
      </c>
      <c r="BQ68" s="218">
        <v>0</v>
      </c>
      <c r="BR68" s="218">
        <v>0</v>
      </c>
      <c r="BS68" s="218">
        <v>0</v>
      </c>
      <c r="BT68" s="218">
        <v>0</v>
      </c>
      <c r="BU68" s="218">
        <v>0</v>
      </c>
      <c r="BV68" s="218">
        <v>0</v>
      </c>
      <c r="BW68" s="218">
        <v>0</v>
      </c>
      <c r="BX68" s="218">
        <v>0</v>
      </c>
      <c r="BY68" s="218">
        <v>0</v>
      </c>
      <c r="BZ68" s="218">
        <v>380570.66639999999</v>
      </c>
      <c r="CA68" s="218">
        <v>380570.66639999999</v>
      </c>
      <c r="CB68" s="218">
        <v>0</v>
      </c>
      <c r="CC68" s="218">
        <v>0</v>
      </c>
      <c r="CD68" s="218">
        <v>0</v>
      </c>
      <c r="CE68" s="218">
        <v>0</v>
      </c>
      <c r="CF68" s="218">
        <v>380570.66639999999</v>
      </c>
      <c r="CG68" s="219">
        <v>380570.66639999999</v>
      </c>
      <c r="CH68" s="220">
        <v>28623578.828434806</v>
      </c>
      <c r="CI68" s="220">
        <v>28623578.828434806</v>
      </c>
      <c r="CJ68" s="220">
        <v>28407061.590700798</v>
      </c>
      <c r="CK68" s="221" t="s">
        <v>530</v>
      </c>
      <c r="CL68" s="222">
        <v>6.61</v>
      </c>
      <c r="CM68" s="223">
        <v>6.61</v>
      </c>
      <c r="CN68" s="224">
        <v>6.56</v>
      </c>
      <c r="CO68" s="253"/>
      <c r="CP68" s="253"/>
      <c r="CQ68" s="253"/>
      <c r="CR68" s="225"/>
      <c r="CS68" s="254">
        <v>141.66779860678281</v>
      </c>
      <c r="CT68" s="255">
        <v>141.66779860678281</v>
      </c>
      <c r="CU68" s="256">
        <v>1.2360180625354584</v>
      </c>
      <c r="CV68" s="257">
        <v>1.2360180625354584</v>
      </c>
      <c r="CW68" s="245" t="s">
        <v>584</v>
      </c>
      <c r="CX68" s="258"/>
      <c r="CY68" s="253"/>
      <c r="CZ68" s="253"/>
      <c r="DA68" s="259"/>
      <c r="DB68" s="260"/>
      <c r="DC68" s="261">
        <v>0</v>
      </c>
      <c r="DD68" s="262">
        <v>153953</v>
      </c>
      <c r="DE68" s="263">
        <v>8568</v>
      </c>
      <c r="DF68" s="111">
        <v>54173.666666666664</v>
      </c>
    </row>
    <row r="69" spans="1:110" ht="35.25" customHeight="1" x14ac:dyDescent="0.25">
      <c r="A69" s="237" t="s">
        <v>541</v>
      </c>
      <c r="B69" s="238" t="s">
        <v>14</v>
      </c>
      <c r="C69" s="238" t="s">
        <v>27</v>
      </c>
      <c r="D69" s="60" t="s">
        <v>277</v>
      </c>
      <c r="E69" s="60" t="s">
        <v>194</v>
      </c>
      <c r="F69" s="60" t="s">
        <v>645</v>
      </c>
      <c r="G69" s="61" t="s">
        <v>646</v>
      </c>
      <c r="H69" s="211" t="s">
        <v>533</v>
      </c>
      <c r="I69" s="60" t="s">
        <v>608</v>
      </c>
      <c r="J69" s="212">
        <v>11.783834464214101</v>
      </c>
      <c r="K69" s="212">
        <v>17.886931780977001</v>
      </c>
      <c r="L69" s="213">
        <v>1405.3</v>
      </c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>
        <v>37</v>
      </c>
      <c r="AD69" s="214">
        <v>37</v>
      </c>
      <c r="AE69" s="214"/>
      <c r="AF69" s="214"/>
      <c r="AG69" s="215"/>
      <c r="AH69" s="214"/>
      <c r="AI69" s="214">
        <f t="shared" si="1"/>
        <v>37</v>
      </c>
      <c r="AJ69" s="214">
        <f t="shared" si="1"/>
        <v>37</v>
      </c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>
        <v>737.14</v>
      </c>
      <c r="BB69" s="214">
        <v>737.14</v>
      </c>
      <c r="BC69" s="214"/>
      <c r="BD69" s="214"/>
      <c r="BE69" s="214"/>
      <c r="BF69" s="214"/>
      <c r="BG69" s="216">
        <f t="shared" si="2"/>
        <v>737.14</v>
      </c>
      <c r="BH69" s="72">
        <f t="shared" si="2"/>
        <v>737.14</v>
      </c>
      <c r="BI69" s="217">
        <f t="shared" si="0"/>
        <v>9.2027465667915115E-2</v>
      </c>
      <c r="BJ69" s="218">
        <v>0</v>
      </c>
      <c r="BK69" s="218">
        <v>0</v>
      </c>
      <c r="BL69" s="218">
        <v>0</v>
      </c>
      <c r="BM69" s="218">
        <v>0</v>
      </c>
      <c r="BN69" s="218">
        <v>0</v>
      </c>
      <c r="BO69" s="218">
        <v>0</v>
      </c>
      <c r="BP69" s="218">
        <v>0</v>
      </c>
      <c r="BQ69" s="218">
        <v>0</v>
      </c>
      <c r="BR69" s="218">
        <v>0</v>
      </c>
      <c r="BS69" s="218">
        <v>0</v>
      </c>
      <c r="BT69" s="218">
        <v>0</v>
      </c>
      <c r="BU69" s="218">
        <v>0</v>
      </c>
      <c r="BV69" s="218">
        <v>0</v>
      </c>
      <c r="BW69" s="218">
        <v>0</v>
      </c>
      <c r="BX69" s="218">
        <v>0</v>
      </c>
      <c r="BY69" s="218">
        <v>0</v>
      </c>
      <c r="BZ69" s="218">
        <v>865284.41759999993</v>
      </c>
      <c r="CA69" s="218">
        <v>865284.41759999993</v>
      </c>
      <c r="CB69" s="218">
        <v>0</v>
      </c>
      <c r="CC69" s="218">
        <v>0</v>
      </c>
      <c r="CD69" s="218">
        <v>0</v>
      </c>
      <c r="CE69" s="218">
        <v>0</v>
      </c>
      <c r="CF69" s="218">
        <v>865284.41759999993</v>
      </c>
      <c r="CG69" s="219">
        <v>865284.41759999993</v>
      </c>
      <c r="CH69" s="220">
        <v>29517969.0565584</v>
      </c>
      <c r="CI69" s="220">
        <v>29517969.0565584</v>
      </c>
      <c r="CJ69" s="220">
        <v>31151374.458897598</v>
      </c>
      <c r="CK69" s="221" t="s">
        <v>530</v>
      </c>
      <c r="CL69" s="222">
        <v>7.59</v>
      </c>
      <c r="CM69" s="223">
        <v>7.59</v>
      </c>
      <c r="CN69" s="224">
        <v>8.01</v>
      </c>
      <c r="CO69" s="253"/>
      <c r="CP69" s="253"/>
      <c r="CQ69" s="253"/>
      <c r="CR69" s="225"/>
      <c r="CS69" s="254">
        <v>37.988870189784315</v>
      </c>
      <c r="CT69" s="255">
        <v>37.988870189784315</v>
      </c>
      <c r="CU69" s="256">
        <v>0.29566168178277213</v>
      </c>
      <c r="CV69" s="257">
        <v>0.29566168178277213</v>
      </c>
      <c r="CW69" s="245" t="s">
        <v>616</v>
      </c>
      <c r="CX69" s="258"/>
      <c r="CY69" s="253"/>
      <c r="CZ69" s="253"/>
      <c r="DA69" s="259"/>
      <c r="DB69" s="260"/>
      <c r="DC69" s="261">
        <v>0</v>
      </c>
      <c r="DD69" s="262">
        <v>17395</v>
      </c>
      <c r="DE69" s="263">
        <v>112903</v>
      </c>
      <c r="DF69" s="111">
        <v>43432.666666666664</v>
      </c>
    </row>
    <row r="70" spans="1:110" ht="35.25" customHeight="1" x14ac:dyDescent="0.25">
      <c r="A70" s="237" t="s">
        <v>541</v>
      </c>
      <c r="B70" s="238" t="s">
        <v>14</v>
      </c>
      <c r="C70" s="238" t="s">
        <v>27</v>
      </c>
      <c r="D70" s="60" t="s">
        <v>277</v>
      </c>
      <c r="E70" s="60" t="s">
        <v>194</v>
      </c>
      <c r="F70" s="60" t="s">
        <v>647</v>
      </c>
      <c r="G70" s="61" t="s">
        <v>643</v>
      </c>
      <c r="H70" s="211" t="s">
        <v>533</v>
      </c>
      <c r="I70" s="60" t="s">
        <v>608</v>
      </c>
      <c r="J70" s="212">
        <v>10.158477986391464</v>
      </c>
      <c r="K70" s="212">
        <v>14.537689363701002</v>
      </c>
      <c r="L70" s="213">
        <v>851.1</v>
      </c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>
        <v>58</v>
      </c>
      <c r="AD70" s="214">
        <v>58</v>
      </c>
      <c r="AE70" s="214"/>
      <c r="AF70" s="214"/>
      <c r="AG70" s="215"/>
      <c r="AH70" s="214"/>
      <c r="AI70" s="214">
        <f t="shared" si="1"/>
        <v>58</v>
      </c>
      <c r="AJ70" s="214">
        <f t="shared" si="1"/>
        <v>58</v>
      </c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>
        <v>385.05</v>
      </c>
      <c r="BB70" s="214">
        <v>385.05</v>
      </c>
      <c r="BC70" s="214"/>
      <c r="BD70" s="214"/>
      <c r="BE70" s="214"/>
      <c r="BF70" s="214"/>
      <c r="BG70" s="216">
        <f t="shared" si="2"/>
        <v>385.05</v>
      </c>
      <c r="BH70" s="72">
        <f t="shared" si="2"/>
        <v>385.05</v>
      </c>
      <c r="BI70" s="217">
        <f t="shared" si="0"/>
        <v>6.2711726384364827E-2</v>
      </c>
      <c r="BJ70" s="218">
        <v>0</v>
      </c>
      <c r="BK70" s="218">
        <v>0</v>
      </c>
      <c r="BL70" s="218">
        <v>0</v>
      </c>
      <c r="BM70" s="218">
        <v>0</v>
      </c>
      <c r="BN70" s="218">
        <v>0</v>
      </c>
      <c r="BO70" s="218">
        <v>0</v>
      </c>
      <c r="BP70" s="218">
        <v>0</v>
      </c>
      <c r="BQ70" s="218">
        <v>0</v>
      </c>
      <c r="BR70" s="218">
        <v>0</v>
      </c>
      <c r="BS70" s="218">
        <v>0</v>
      </c>
      <c r="BT70" s="218">
        <v>0</v>
      </c>
      <c r="BU70" s="218">
        <v>0</v>
      </c>
      <c r="BV70" s="218">
        <v>0</v>
      </c>
      <c r="BW70" s="218">
        <v>0</v>
      </c>
      <c r="BX70" s="218">
        <v>0</v>
      </c>
      <c r="BY70" s="218">
        <v>0</v>
      </c>
      <c r="BZ70" s="218">
        <v>451987.092</v>
      </c>
      <c r="CA70" s="218">
        <v>451987.092</v>
      </c>
      <c r="CB70" s="218">
        <v>0</v>
      </c>
      <c r="CC70" s="218">
        <v>0</v>
      </c>
      <c r="CD70" s="218">
        <v>0</v>
      </c>
      <c r="CE70" s="218">
        <v>0</v>
      </c>
      <c r="CF70" s="218">
        <v>451987.092</v>
      </c>
      <c r="CG70" s="219">
        <v>451987.092</v>
      </c>
      <c r="CH70" s="220">
        <v>26253914.439412802</v>
      </c>
      <c r="CI70" s="220">
        <v>26253914.439412802</v>
      </c>
      <c r="CJ70" s="220">
        <v>27745100.6296032</v>
      </c>
      <c r="CK70" s="221" t="s">
        <v>530</v>
      </c>
      <c r="CL70" s="222">
        <v>5.81</v>
      </c>
      <c r="CM70" s="223">
        <v>5.81</v>
      </c>
      <c r="CN70" s="224">
        <v>6.14</v>
      </c>
      <c r="CO70" s="253"/>
      <c r="CP70" s="253"/>
      <c r="CQ70" s="253"/>
      <c r="CR70" s="225"/>
      <c r="CS70" s="254">
        <v>32.263204652547522</v>
      </c>
      <c r="CT70" s="255">
        <v>29.824743867273849</v>
      </c>
      <c r="CU70" s="256">
        <v>0.32734088940308198</v>
      </c>
      <c r="CV70" s="257">
        <v>0.3265575740207261</v>
      </c>
      <c r="CW70" s="245" t="s">
        <v>616</v>
      </c>
      <c r="CX70" s="258"/>
      <c r="CY70" s="253"/>
      <c r="CZ70" s="253"/>
      <c r="DA70" s="259"/>
      <c r="DB70" s="260"/>
      <c r="DC70" s="261">
        <v>0</v>
      </c>
      <c r="DD70" s="262">
        <v>0</v>
      </c>
      <c r="DE70" s="263">
        <v>35203</v>
      </c>
      <c r="DF70" s="111">
        <v>11734.333333333334</v>
      </c>
    </row>
    <row r="71" spans="1:110" ht="35.25" customHeight="1" x14ac:dyDescent="0.25">
      <c r="A71" s="237" t="s">
        <v>541</v>
      </c>
      <c r="B71" s="238" t="s">
        <v>14</v>
      </c>
      <c r="C71" s="238" t="s">
        <v>27</v>
      </c>
      <c r="D71" s="60" t="s">
        <v>277</v>
      </c>
      <c r="E71" s="60" t="s">
        <v>194</v>
      </c>
      <c r="F71" s="60" t="s">
        <v>648</v>
      </c>
      <c r="G71" s="61" t="s">
        <v>194</v>
      </c>
      <c r="H71" s="211" t="s">
        <v>543</v>
      </c>
      <c r="I71" s="60" t="s">
        <v>608</v>
      </c>
      <c r="J71" s="212">
        <v>9.2023859406134445</v>
      </c>
      <c r="K71" s="212">
        <v>9.2562499807470004</v>
      </c>
      <c r="L71" s="213">
        <v>1343.4</v>
      </c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>
        <v>22</v>
      </c>
      <c r="AD71" s="214">
        <v>22</v>
      </c>
      <c r="AE71" s="214"/>
      <c r="AF71" s="214"/>
      <c r="AG71" s="215"/>
      <c r="AH71" s="214"/>
      <c r="AI71" s="214">
        <f t="shared" si="1"/>
        <v>22</v>
      </c>
      <c r="AJ71" s="214">
        <f t="shared" si="1"/>
        <v>22</v>
      </c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>
        <v>135.05000000000001</v>
      </c>
      <c r="BB71" s="214">
        <v>135.05000000000001</v>
      </c>
      <c r="BC71" s="214"/>
      <c r="BD71" s="214"/>
      <c r="BE71" s="214"/>
      <c r="BF71" s="214"/>
      <c r="BG71" s="216">
        <f t="shared" si="2"/>
        <v>135.05000000000001</v>
      </c>
      <c r="BH71" s="72">
        <f t="shared" si="2"/>
        <v>135.05000000000001</v>
      </c>
      <c r="BI71" s="217">
        <f t="shared" si="0"/>
        <v>2.2066993464052286E-2</v>
      </c>
      <c r="BJ71" s="218">
        <v>0</v>
      </c>
      <c r="BK71" s="218">
        <v>0</v>
      </c>
      <c r="BL71" s="218">
        <v>0</v>
      </c>
      <c r="BM71" s="218">
        <v>0</v>
      </c>
      <c r="BN71" s="218">
        <v>0</v>
      </c>
      <c r="BO71" s="218">
        <v>0</v>
      </c>
      <c r="BP71" s="218">
        <v>0</v>
      </c>
      <c r="BQ71" s="218">
        <v>0</v>
      </c>
      <c r="BR71" s="218">
        <v>0</v>
      </c>
      <c r="BS71" s="218">
        <v>0</v>
      </c>
      <c r="BT71" s="218">
        <v>0</v>
      </c>
      <c r="BU71" s="218">
        <v>0</v>
      </c>
      <c r="BV71" s="218">
        <v>0</v>
      </c>
      <c r="BW71" s="218">
        <v>0</v>
      </c>
      <c r="BX71" s="218">
        <v>0</v>
      </c>
      <c r="BY71" s="218">
        <v>0</v>
      </c>
      <c r="BZ71" s="218">
        <v>158527.092</v>
      </c>
      <c r="CA71" s="218">
        <v>158527.092</v>
      </c>
      <c r="CB71" s="218">
        <v>0</v>
      </c>
      <c r="CC71" s="218">
        <v>0</v>
      </c>
      <c r="CD71" s="218">
        <v>0</v>
      </c>
      <c r="CE71" s="218">
        <v>0</v>
      </c>
      <c r="CF71" s="218">
        <v>158527.092</v>
      </c>
      <c r="CG71" s="219">
        <v>158527.092</v>
      </c>
      <c r="CH71" s="220">
        <v>11046791.816754</v>
      </c>
      <c r="CI71" s="220">
        <v>11046791.816754</v>
      </c>
      <c r="CJ71" s="220">
        <v>11881610.881992001</v>
      </c>
      <c r="CK71" s="221" t="s">
        <v>530</v>
      </c>
      <c r="CL71" s="222">
        <v>5.69</v>
      </c>
      <c r="CM71" s="223">
        <v>5.69</v>
      </c>
      <c r="CN71" s="224">
        <v>6.12</v>
      </c>
      <c r="CO71" s="253"/>
      <c r="CP71" s="253"/>
      <c r="CQ71" s="253"/>
      <c r="CR71" s="225"/>
      <c r="CS71" s="254">
        <v>114.90113910136085</v>
      </c>
      <c r="CT71" s="255">
        <v>114.90113910136085</v>
      </c>
      <c r="CU71" s="256">
        <v>0.38030962411651709</v>
      </c>
      <c r="CV71" s="257">
        <v>0.38030962411651709</v>
      </c>
      <c r="CW71" s="245" t="s">
        <v>649</v>
      </c>
      <c r="CX71" s="258"/>
      <c r="CY71" s="253"/>
      <c r="CZ71" s="253"/>
      <c r="DA71" s="259"/>
      <c r="DB71" s="260"/>
      <c r="DC71" s="261">
        <v>18876</v>
      </c>
      <c r="DD71" s="262">
        <v>10444</v>
      </c>
      <c r="DE71" s="263">
        <v>0</v>
      </c>
      <c r="DF71" s="111">
        <v>9773.3333333333339</v>
      </c>
    </row>
    <row r="72" spans="1:110" ht="35.25" customHeight="1" x14ac:dyDescent="0.25">
      <c r="A72" s="237" t="s">
        <v>541</v>
      </c>
      <c r="B72" s="238" t="s">
        <v>14</v>
      </c>
      <c r="C72" s="238" t="s">
        <v>27</v>
      </c>
      <c r="D72" s="60" t="s">
        <v>187</v>
      </c>
      <c r="E72" s="60" t="s">
        <v>188</v>
      </c>
      <c r="F72" s="60" t="s">
        <v>650</v>
      </c>
      <c r="G72" s="61" t="s">
        <v>651</v>
      </c>
      <c r="H72" s="211" t="s">
        <v>543</v>
      </c>
      <c r="I72" s="60" t="s">
        <v>608</v>
      </c>
      <c r="J72" s="212">
        <v>7.1945926444796022</v>
      </c>
      <c r="K72" s="212">
        <v>38.014015072446</v>
      </c>
      <c r="L72" s="213">
        <v>2172.8000000000002</v>
      </c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>
        <v>85</v>
      </c>
      <c r="AD72" s="214">
        <v>84</v>
      </c>
      <c r="AE72" s="214"/>
      <c r="AF72" s="214"/>
      <c r="AG72" s="215"/>
      <c r="AH72" s="214"/>
      <c r="AI72" s="214">
        <f t="shared" si="1"/>
        <v>85</v>
      </c>
      <c r="AJ72" s="214">
        <f t="shared" si="1"/>
        <v>84</v>
      </c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>
        <v>2844.18</v>
      </c>
      <c r="BB72" s="214">
        <v>2194.4</v>
      </c>
      <c r="BC72" s="214"/>
      <c r="BD72" s="214"/>
      <c r="BE72" s="214"/>
      <c r="BF72" s="214"/>
      <c r="BG72" s="216">
        <f t="shared" si="2"/>
        <v>2844.18</v>
      </c>
      <c r="BH72" s="72">
        <f t="shared" si="2"/>
        <v>2194.4</v>
      </c>
      <c r="BI72" s="217">
        <f t="shared" si="0"/>
        <v>0.48288285229202033</v>
      </c>
      <c r="BJ72" s="218">
        <v>0</v>
      </c>
      <c r="BK72" s="218">
        <v>0</v>
      </c>
      <c r="BL72" s="218">
        <v>0</v>
      </c>
      <c r="BM72" s="218">
        <v>0</v>
      </c>
      <c r="BN72" s="218">
        <v>0</v>
      </c>
      <c r="BO72" s="218">
        <v>0</v>
      </c>
      <c r="BP72" s="218">
        <v>0</v>
      </c>
      <c r="BQ72" s="218">
        <v>0</v>
      </c>
      <c r="BR72" s="218">
        <v>0</v>
      </c>
      <c r="BS72" s="218">
        <v>0</v>
      </c>
      <c r="BT72" s="218">
        <v>0</v>
      </c>
      <c r="BU72" s="218">
        <v>0</v>
      </c>
      <c r="BV72" s="218">
        <v>0</v>
      </c>
      <c r="BW72" s="218">
        <v>0</v>
      </c>
      <c r="BX72" s="218">
        <v>0</v>
      </c>
      <c r="BY72" s="218">
        <v>0</v>
      </c>
      <c r="BZ72" s="218">
        <v>3338612.2511999998</v>
      </c>
      <c r="CA72" s="218">
        <v>2575874.4960000003</v>
      </c>
      <c r="CB72" s="218">
        <v>0</v>
      </c>
      <c r="CC72" s="218">
        <v>0</v>
      </c>
      <c r="CD72" s="218">
        <v>0</v>
      </c>
      <c r="CE72" s="218">
        <v>0</v>
      </c>
      <c r="CF72" s="218">
        <v>3338612.2511999998</v>
      </c>
      <c r="CG72" s="219">
        <v>2575874.4960000003</v>
      </c>
      <c r="CH72" s="220">
        <v>10179481.3281</v>
      </c>
      <c r="CI72" s="220">
        <v>10179481.3281</v>
      </c>
      <c r="CJ72" s="220">
        <v>11756302.945589997</v>
      </c>
      <c r="CK72" s="221" t="s">
        <v>530</v>
      </c>
      <c r="CL72" s="222">
        <v>5.0999999999999996</v>
      </c>
      <c r="CM72" s="223">
        <v>5.0999999999999996</v>
      </c>
      <c r="CN72" s="224">
        <v>5.89</v>
      </c>
      <c r="CO72" s="253"/>
      <c r="CP72" s="253"/>
      <c r="CQ72" s="253"/>
      <c r="CR72" s="225"/>
      <c r="CS72" s="254">
        <v>76.259655216947806</v>
      </c>
      <c r="CT72" s="255">
        <v>75.907566849671312</v>
      </c>
      <c r="CU72" s="256">
        <v>0.70056519065125222</v>
      </c>
      <c r="CV72" s="257">
        <v>0.70025835983009621</v>
      </c>
      <c r="CW72" s="245" t="s">
        <v>616</v>
      </c>
      <c r="CX72" s="258"/>
      <c r="CY72" s="253"/>
      <c r="CZ72" s="253"/>
      <c r="DA72" s="259"/>
      <c r="DB72" s="260"/>
      <c r="DC72" s="261">
        <v>106084</v>
      </c>
      <c r="DD72" s="262">
        <v>56334</v>
      </c>
      <c r="DE72" s="263">
        <v>0</v>
      </c>
      <c r="DF72" s="111">
        <v>54139.333333333336</v>
      </c>
    </row>
    <row r="73" spans="1:110" ht="35.25" customHeight="1" x14ac:dyDescent="0.25">
      <c r="A73" s="237" t="s">
        <v>541</v>
      </c>
      <c r="B73" s="238" t="s">
        <v>14</v>
      </c>
      <c r="C73" s="238" t="s">
        <v>27</v>
      </c>
      <c r="D73" s="60" t="s">
        <v>187</v>
      </c>
      <c r="E73" s="60" t="s">
        <v>188</v>
      </c>
      <c r="F73" s="60" t="s">
        <v>652</v>
      </c>
      <c r="G73" s="61" t="s">
        <v>653</v>
      </c>
      <c r="H73" s="211" t="s">
        <v>543</v>
      </c>
      <c r="I73" s="60" t="s">
        <v>608</v>
      </c>
      <c r="J73" s="212">
        <v>7.9594662811020189</v>
      </c>
      <c r="K73" s="212">
        <v>51.624242316863999</v>
      </c>
      <c r="L73" s="213">
        <v>2104.8000000000002</v>
      </c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5"/>
      <c r="AH73" s="214"/>
      <c r="AI73" s="214">
        <f t="shared" si="1"/>
        <v>0</v>
      </c>
      <c r="AJ73" s="214">
        <f t="shared" si="1"/>
        <v>0</v>
      </c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6">
        <f t="shared" si="2"/>
        <v>0</v>
      </c>
      <c r="BH73" s="72">
        <f t="shared" si="2"/>
        <v>0</v>
      </c>
      <c r="BI73" s="217">
        <f t="shared" ref="BI73:BI136" si="5">IF(CN73=0,0,BG73/1000/CN73)</f>
        <v>0</v>
      </c>
      <c r="BJ73" s="218">
        <v>0</v>
      </c>
      <c r="BK73" s="218">
        <v>0</v>
      </c>
      <c r="BL73" s="218">
        <v>0</v>
      </c>
      <c r="BM73" s="218">
        <v>0</v>
      </c>
      <c r="BN73" s="218">
        <v>0</v>
      </c>
      <c r="BO73" s="218">
        <v>0</v>
      </c>
      <c r="BP73" s="218">
        <v>0</v>
      </c>
      <c r="BQ73" s="218">
        <v>0</v>
      </c>
      <c r="BR73" s="218">
        <v>0</v>
      </c>
      <c r="BS73" s="218">
        <v>0</v>
      </c>
      <c r="BT73" s="218">
        <v>0</v>
      </c>
      <c r="BU73" s="218">
        <v>0</v>
      </c>
      <c r="BV73" s="218">
        <v>0</v>
      </c>
      <c r="BW73" s="218">
        <v>0</v>
      </c>
      <c r="BX73" s="218">
        <v>0</v>
      </c>
      <c r="BY73" s="218">
        <v>0</v>
      </c>
      <c r="BZ73" s="218">
        <v>0</v>
      </c>
      <c r="CA73" s="218">
        <v>0</v>
      </c>
      <c r="CB73" s="218">
        <v>0</v>
      </c>
      <c r="CC73" s="218">
        <v>0</v>
      </c>
      <c r="CD73" s="218">
        <v>0</v>
      </c>
      <c r="CE73" s="218">
        <v>0</v>
      </c>
      <c r="CF73" s="218">
        <v>0</v>
      </c>
      <c r="CG73" s="219">
        <v>0</v>
      </c>
      <c r="CH73" s="220">
        <v>17123560.461236399</v>
      </c>
      <c r="CI73" s="220">
        <v>17123560.461236399</v>
      </c>
      <c r="CJ73" s="220">
        <v>19640817.0807648</v>
      </c>
      <c r="CK73" s="221" t="s">
        <v>530</v>
      </c>
      <c r="CL73" s="222">
        <v>5.51</v>
      </c>
      <c r="CM73" s="223">
        <v>5.51</v>
      </c>
      <c r="CN73" s="224">
        <v>6.32</v>
      </c>
      <c r="CO73" s="253"/>
      <c r="CP73" s="253"/>
      <c r="CQ73" s="253"/>
      <c r="CR73" s="225"/>
      <c r="CS73" s="254">
        <v>177.60510774426413</v>
      </c>
      <c r="CT73" s="255">
        <v>174.27143958390457</v>
      </c>
      <c r="CU73" s="256">
        <v>1.7100597940334321</v>
      </c>
      <c r="CV73" s="257">
        <v>1.7063982092614516</v>
      </c>
      <c r="CW73" s="245" t="s">
        <v>616</v>
      </c>
      <c r="CX73" s="258"/>
      <c r="CY73" s="253"/>
      <c r="CZ73" s="253"/>
      <c r="DA73" s="259"/>
      <c r="DB73" s="260"/>
      <c r="DC73" s="261">
        <v>121988</v>
      </c>
      <c r="DD73" s="262">
        <v>140566</v>
      </c>
      <c r="DE73" s="263">
        <v>368904</v>
      </c>
      <c r="DF73" s="111">
        <v>210486</v>
      </c>
    </row>
    <row r="74" spans="1:110" ht="35.25" customHeight="1" x14ac:dyDescent="0.25">
      <c r="A74" s="237" t="s">
        <v>541</v>
      </c>
      <c r="B74" s="238" t="s">
        <v>14</v>
      </c>
      <c r="C74" s="238" t="s">
        <v>27</v>
      </c>
      <c r="D74" s="60" t="s">
        <v>275</v>
      </c>
      <c r="E74" s="60" t="s">
        <v>276</v>
      </c>
      <c r="F74" s="60" t="s">
        <v>654</v>
      </c>
      <c r="G74" s="61" t="s">
        <v>655</v>
      </c>
      <c r="H74" s="211" t="s">
        <v>533</v>
      </c>
      <c r="I74" s="60" t="s">
        <v>608</v>
      </c>
      <c r="J74" s="212">
        <v>10.158477986391464</v>
      </c>
      <c r="K74" s="212">
        <v>58.414015030013999</v>
      </c>
      <c r="L74" s="213">
        <v>1688</v>
      </c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>
        <v>102</v>
      </c>
      <c r="AD74" s="214">
        <v>102</v>
      </c>
      <c r="AE74" s="214"/>
      <c r="AF74" s="214"/>
      <c r="AG74" s="215"/>
      <c r="AH74" s="214"/>
      <c r="AI74" s="214">
        <f t="shared" ref="AI74:AJ137" si="6">SUM(M74,O74,Q74,S74,U74,W74,Y74,AA74,AC74,AE74,AG74)</f>
        <v>102</v>
      </c>
      <c r="AJ74" s="214">
        <f t="shared" si="6"/>
        <v>102</v>
      </c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>
        <v>7800.2</v>
      </c>
      <c r="BB74" s="214">
        <v>7800.2</v>
      </c>
      <c r="BC74" s="214"/>
      <c r="BD74" s="214"/>
      <c r="BE74" s="214"/>
      <c r="BF74" s="214"/>
      <c r="BG74" s="216">
        <f t="shared" ref="BG74:BH137" si="7">SUM(AK74,AM74,AO74,AQ74,AS74,AU74,AW74,AY74,BA74,BC74,BE74)</f>
        <v>7800.2</v>
      </c>
      <c r="BH74" s="72">
        <f t="shared" si="7"/>
        <v>7800.2</v>
      </c>
      <c r="BI74" s="217">
        <f t="shared" si="5"/>
        <v>1.1836418816388468</v>
      </c>
      <c r="BJ74" s="218">
        <v>0</v>
      </c>
      <c r="BK74" s="218">
        <v>0</v>
      </c>
      <c r="BL74" s="218">
        <v>0</v>
      </c>
      <c r="BM74" s="218">
        <v>0</v>
      </c>
      <c r="BN74" s="218">
        <v>0</v>
      </c>
      <c r="BO74" s="218">
        <v>0</v>
      </c>
      <c r="BP74" s="218">
        <v>0</v>
      </c>
      <c r="BQ74" s="218">
        <v>0</v>
      </c>
      <c r="BR74" s="218">
        <v>0</v>
      </c>
      <c r="BS74" s="218">
        <v>0</v>
      </c>
      <c r="BT74" s="218">
        <v>0</v>
      </c>
      <c r="BU74" s="218">
        <v>0</v>
      </c>
      <c r="BV74" s="218">
        <v>0</v>
      </c>
      <c r="BW74" s="218">
        <v>0</v>
      </c>
      <c r="BX74" s="218">
        <v>0</v>
      </c>
      <c r="BY74" s="218">
        <v>0</v>
      </c>
      <c r="BZ74" s="218">
        <v>9156186.7680000011</v>
      </c>
      <c r="CA74" s="218">
        <v>9156186.7680000011</v>
      </c>
      <c r="CB74" s="218">
        <v>0</v>
      </c>
      <c r="CC74" s="218">
        <v>0</v>
      </c>
      <c r="CD74" s="218">
        <v>0</v>
      </c>
      <c r="CE74" s="218">
        <v>0</v>
      </c>
      <c r="CF74" s="218">
        <v>9156186.7680000011</v>
      </c>
      <c r="CG74" s="219">
        <v>9156186.7680000011</v>
      </c>
      <c r="CH74" s="220">
        <v>13025027.039328</v>
      </c>
      <c r="CI74" s="220">
        <v>13025027.039328</v>
      </c>
      <c r="CJ74" s="220">
        <v>12548966.109528</v>
      </c>
      <c r="CK74" s="221" t="s">
        <v>530</v>
      </c>
      <c r="CL74" s="222">
        <v>6.84</v>
      </c>
      <c r="CM74" s="223">
        <v>6.84</v>
      </c>
      <c r="CN74" s="224">
        <v>6.59</v>
      </c>
      <c r="CO74" s="253"/>
      <c r="CP74" s="253"/>
      <c r="CQ74" s="253"/>
      <c r="CR74" s="225"/>
      <c r="CS74" s="254">
        <v>192.79456281158346</v>
      </c>
      <c r="CT74" s="255">
        <v>191.51118998377936</v>
      </c>
      <c r="CU74" s="256">
        <v>1.4177208900922782</v>
      </c>
      <c r="CV74" s="257">
        <v>1.414561332430351</v>
      </c>
      <c r="CW74" s="245" t="s">
        <v>609</v>
      </c>
      <c r="CX74" s="258"/>
      <c r="CY74" s="253"/>
      <c r="CZ74" s="253"/>
      <c r="DA74" s="259"/>
      <c r="DB74" s="260"/>
      <c r="DC74" s="261">
        <v>83825</v>
      </c>
      <c r="DD74" s="262">
        <v>485970</v>
      </c>
      <c r="DE74" s="263">
        <v>104919</v>
      </c>
      <c r="DF74" s="111">
        <v>224904.66666666666</v>
      </c>
    </row>
    <row r="75" spans="1:110" ht="35.25" customHeight="1" x14ac:dyDescent="0.25">
      <c r="A75" s="237" t="s">
        <v>541</v>
      </c>
      <c r="B75" s="238" t="s">
        <v>14</v>
      </c>
      <c r="C75" s="238" t="s">
        <v>27</v>
      </c>
      <c r="D75" s="60" t="s">
        <v>275</v>
      </c>
      <c r="E75" s="60" t="s">
        <v>276</v>
      </c>
      <c r="F75" s="60" t="s">
        <v>656</v>
      </c>
      <c r="G75" s="61" t="s">
        <v>657</v>
      </c>
      <c r="H75" s="211" t="s">
        <v>543</v>
      </c>
      <c r="I75" s="60" t="s">
        <v>608</v>
      </c>
      <c r="J75" s="212">
        <v>11.592616055058496</v>
      </c>
      <c r="K75" s="212">
        <v>24.382765100798999</v>
      </c>
      <c r="L75" s="213">
        <v>1642</v>
      </c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>
        <v>78</v>
      </c>
      <c r="AD75" s="214">
        <v>78</v>
      </c>
      <c r="AE75" s="214"/>
      <c r="AF75" s="214"/>
      <c r="AG75" s="215"/>
      <c r="AH75" s="214"/>
      <c r="AI75" s="214">
        <f t="shared" si="6"/>
        <v>78</v>
      </c>
      <c r="AJ75" s="214">
        <f t="shared" si="6"/>
        <v>78</v>
      </c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>
        <v>3865.72</v>
      </c>
      <c r="BB75" s="214">
        <v>3865.72</v>
      </c>
      <c r="BC75" s="214"/>
      <c r="BD75" s="214"/>
      <c r="BE75" s="214"/>
      <c r="BF75" s="214"/>
      <c r="BG75" s="216">
        <f t="shared" si="7"/>
        <v>3865.72</v>
      </c>
      <c r="BH75" s="72">
        <f t="shared" si="7"/>
        <v>3865.72</v>
      </c>
      <c r="BI75" s="217">
        <f t="shared" si="5"/>
        <v>0.3681638095238095</v>
      </c>
      <c r="BJ75" s="218">
        <v>0</v>
      </c>
      <c r="BK75" s="218">
        <v>0</v>
      </c>
      <c r="BL75" s="218">
        <v>0</v>
      </c>
      <c r="BM75" s="218">
        <v>0</v>
      </c>
      <c r="BN75" s="218">
        <v>0</v>
      </c>
      <c r="BO75" s="218">
        <v>0</v>
      </c>
      <c r="BP75" s="218">
        <v>0</v>
      </c>
      <c r="BQ75" s="218">
        <v>0</v>
      </c>
      <c r="BR75" s="218">
        <v>0</v>
      </c>
      <c r="BS75" s="218">
        <v>0</v>
      </c>
      <c r="BT75" s="218">
        <v>0</v>
      </c>
      <c r="BU75" s="218">
        <v>0</v>
      </c>
      <c r="BV75" s="218">
        <v>0</v>
      </c>
      <c r="BW75" s="218">
        <v>0</v>
      </c>
      <c r="BX75" s="218">
        <v>0</v>
      </c>
      <c r="BY75" s="218">
        <v>0</v>
      </c>
      <c r="BZ75" s="218">
        <v>4537736.7648</v>
      </c>
      <c r="CA75" s="218">
        <v>4537736.7648</v>
      </c>
      <c r="CB75" s="218">
        <v>0</v>
      </c>
      <c r="CC75" s="218">
        <v>0</v>
      </c>
      <c r="CD75" s="218">
        <v>0</v>
      </c>
      <c r="CE75" s="218">
        <v>0</v>
      </c>
      <c r="CF75" s="218">
        <v>4537736.7648</v>
      </c>
      <c r="CG75" s="219">
        <v>4537736.7648</v>
      </c>
      <c r="CH75" s="220">
        <v>34234080</v>
      </c>
      <c r="CI75" s="220">
        <v>34234080</v>
      </c>
      <c r="CJ75" s="220">
        <v>36792000</v>
      </c>
      <c r="CK75" s="221" t="s">
        <v>530</v>
      </c>
      <c r="CL75" s="222">
        <v>9.77</v>
      </c>
      <c r="CM75" s="223">
        <v>9.77</v>
      </c>
      <c r="CN75" s="224">
        <v>10.5</v>
      </c>
      <c r="CO75" s="253"/>
      <c r="CP75" s="253"/>
      <c r="CQ75" s="253"/>
      <c r="CR75" s="225"/>
      <c r="CS75" s="254">
        <v>47.12129711543151</v>
      </c>
      <c r="CT75" s="255">
        <v>47.12129711543151</v>
      </c>
      <c r="CU75" s="256">
        <v>0.58380643005838373</v>
      </c>
      <c r="CV75" s="257">
        <v>0.58380643005838373</v>
      </c>
      <c r="CW75" s="245" t="s">
        <v>616</v>
      </c>
      <c r="CX75" s="258"/>
      <c r="CY75" s="253"/>
      <c r="CZ75" s="253"/>
      <c r="DA75" s="259"/>
      <c r="DB75" s="260"/>
      <c r="DC75" s="261">
        <v>11787</v>
      </c>
      <c r="DD75" s="262">
        <v>56213</v>
      </c>
      <c r="DE75" s="263">
        <v>98777</v>
      </c>
      <c r="DF75" s="111">
        <v>55592.333333333336</v>
      </c>
    </row>
    <row r="76" spans="1:110" ht="35.25" customHeight="1" x14ac:dyDescent="0.25">
      <c r="A76" s="237" t="s">
        <v>541</v>
      </c>
      <c r="B76" s="238" t="s">
        <v>14</v>
      </c>
      <c r="C76" s="238" t="s">
        <v>27</v>
      </c>
      <c r="D76" s="60" t="s">
        <v>275</v>
      </c>
      <c r="E76" s="60" t="s">
        <v>276</v>
      </c>
      <c r="F76" s="60" t="s">
        <v>658</v>
      </c>
      <c r="G76" s="61" t="s">
        <v>659</v>
      </c>
      <c r="H76" s="211" t="s">
        <v>533</v>
      </c>
      <c r="I76" s="60" t="s">
        <v>608</v>
      </c>
      <c r="J76" s="212">
        <v>11.783834464214101</v>
      </c>
      <c r="K76" s="212">
        <v>10.284659069517001</v>
      </c>
      <c r="L76" s="213">
        <v>528.29999999999995</v>
      </c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>
        <v>61</v>
      </c>
      <c r="AD76" s="214">
        <v>61</v>
      </c>
      <c r="AE76" s="214"/>
      <c r="AF76" s="214"/>
      <c r="AG76" s="215"/>
      <c r="AH76" s="214"/>
      <c r="AI76" s="214">
        <f t="shared" si="6"/>
        <v>61</v>
      </c>
      <c r="AJ76" s="214">
        <f t="shared" si="6"/>
        <v>61</v>
      </c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>
        <v>454.02</v>
      </c>
      <c r="BB76" s="214">
        <v>454.02</v>
      </c>
      <c r="BC76" s="214"/>
      <c r="BD76" s="214"/>
      <c r="BE76" s="214"/>
      <c r="BF76" s="214"/>
      <c r="BG76" s="216">
        <f t="shared" si="7"/>
        <v>454.02</v>
      </c>
      <c r="BH76" s="72">
        <f t="shared" si="7"/>
        <v>454.02</v>
      </c>
      <c r="BI76" s="217">
        <f t="shared" si="5"/>
        <v>4.1087782805429858E-2</v>
      </c>
      <c r="BJ76" s="218">
        <v>0</v>
      </c>
      <c r="BK76" s="218">
        <v>0</v>
      </c>
      <c r="BL76" s="218">
        <v>0</v>
      </c>
      <c r="BM76" s="218">
        <v>0</v>
      </c>
      <c r="BN76" s="218">
        <v>0</v>
      </c>
      <c r="BO76" s="218">
        <v>0</v>
      </c>
      <c r="BP76" s="218">
        <v>0</v>
      </c>
      <c r="BQ76" s="218">
        <v>0</v>
      </c>
      <c r="BR76" s="218">
        <v>0</v>
      </c>
      <c r="BS76" s="218">
        <v>0</v>
      </c>
      <c r="BT76" s="218">
        <v>0</v>
      </c>
      <c r="BU76" s="218">
        <v>0</v>
      </c>
      <c r="BV76" s="218">
        <v>0</v>
      </c>
      <c r="BW76" s="218">
        <v>0</v>
      </c>
      <c r="BX76" s="218">
        <v>0</v>
      </c>
      <c r="BY76" s="218">
        <v>0</v>
      </c>
      <c r="BZ76" s="218">
        <v>532946.83680000005</v>
      </c>
      <c r="CA76" s="218">
        <v>532946.83680000005</v>
      </c>
      <c r="CB76" s="218">
        <v>0</v>
      </c>
      <c r="CC76" s="218">
        <v>0</v>
      </c>
      <c r="CD76" s="218">
        <v>0</v>
      </c>
      <c r="CE76" s="218">
        <v>0</v>
      </c>
      <c r="CF76" s="218">
        <v>532946.83680000005</v>
      </c>
      <c r="CG76" s="219">
        <v>532946.83680000005</v>
      </c>
      <c r="CH76" s="220">
        <v>30975360</v>
      </c>
      <c r="CI76" s="220">
        <v>30975360</v>
      </c>
      <c r="CJ76" s="220">
        <v>38719200.000000007</v>
      </c>
      <c r="CK76" s="221" t="s">
        <v>530</v>
      </c>
      <c r="CL76" s="222">
        <v>8.84</v>
      </c>
      <c r="CM76" s="223">
        <v>8.84</v>
      </c>
      <c r="CN76" s="224">
        <v>11.05</v>
      </c>
      <c r="CO76" s="253"/>
      <c r="CP76" s="253"/>
      <c r="CQ76" s="253"/>
      <c r="CR76" s="225"/>
      <c r="CS76" s="254">
        <v>256.06208594166026</v>
      </c>
      <c r="CT76" s="255">
        <v>60.305871939763584</v>
      </c>
      <c r="CU76" s="256">
        <v>0.86367873748415136</v>
      </c>
      <c r="CV76" s="257">
        <v>0.66048258322186981</v>
      </c>
      <c r="CW76" s="245" t="s">
        <v>548</v>
      </c>
      <c r="CX76" s="258"/>
      <c r="CY76" s="253"/>
      <c r="CZ76" s="253"/>
      <c r="DA76" s="259"/>
      <c r="DB76" s="260"/>
      <c r="DC76" s="261">
        <v>16100</v>
      </c>
      <c r="DD76" s="262">
        <v>33075</v>
      </c>
      <c r="DE76" s="263">
        <v>2292</v>
      </c>
      <c r="DF76" s="111">
        <v>17155.666666666668</v>
      </c>
    </row>
    <row r="77" spans="1:110" ht="35.25" customHeight="1" x14ac:dyDescent="0.25">
      <c r="A77" s="237" t="s">
        <v>541</v>
      </c>
      <c r="B77" s="238" t="s">
        <v>14</v>
      </c>
      <c r="C77" s="238" t="s">
        <v>27</v>
      </c>
      <c r="D77" s="60" t="s">
        <v>161</v>
      </c>
      <c r="E77" s="60" t="s">
        <v>162</v>
      </c>
      <c r="F77" s="60" t="s">
        <v>660</v>
      </c>
      <c r="G77" s="61" t="s">
        <v>661</v>
      </c>
      <c r="H77" s="211" t="s">
        <v>533</v>
      </c>
      <c r="I77" s="60" t="s">
        <v>529</v>
      </c>
      <c r="J77" s="212">
        <v>13.992199243864418</v>
      </c>
      <c r="K77" s="212">
        <v>45.467992329669002</v>
      </c>
      <c r="L77" s="213">
        <v>1627.7</v>
      </c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>
        <v>97</v>
      </c>
      <c r="AD77" s="214">
        <v>97</v>
      </c>
      <c r="AE77" s="214"/>
      <c r="AF77" s="214"/>
      <c r="AG77" s="215"/>
      <c r="AH77" s="214"/>
      <c r="AI77" s="214">
        <f t="shared" si="6"/>
        <v>97</v>
      </c>
      <c r="AJ77" s="214">
        <f t="shared" si="6"/>
        <v>97</v>
      </c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>
        <v>1671.15</v>
      </c>
      <c r="BB77" s="214">
        <v>1671.15</v>
      </c>
      <c r="BC77" s="214"/>
      <c r="BD77" s="214"/>
      <c r="BE77" s="214"/>
      <c r="BF77" s="214"/>
      <c r="BG77" s="216">
        <f t="shared" si="7"/>
        <v>1671.15</v>
      </c>
      <c r="BH77" s="72">
        <f t="shared" si="7"/>
        <v>1671.15</v>
      </c>
      <c r="BI77" s="217">
        <f t="shared" si="5"/>
        <v>0.32576023391812869</v>
      </c>
      <c r="BJ77" s="218">
        <v>0</v>
      </c>
      <c r="BK77" s="218">
        <v>0</v>
      </c>
      <c r="BL77" s="218">
        <v>0</v>
      </c>
      <c r="BM77" s="218">
        <v>0</v>
      </c>
      <c r="BN77" s="218">
        <v>0</v>
      </c>
      <c r="BO77" s="218">
        <v>0</v>
      </c>
      <c r="BP77" s="218">
        <v>0</v>
      </c>
      <c r="BQ77" s="218">
        <v>0</v>
      </c>
      <c r="BR77" s="218">
        <v>0</v>
      </c>
      <c r="BS77" s="218">
        <v>0</v>
      </c>
      <c r="BT77" s="218">
        <v>0</v>
      </c>
      <c r="BU77" s="218">
        <v>0</v>
      </c>
      <c r="BV77" s="218">
        <v>0</v>
      </c>
      <c r="BW77" s="218">
        <v>0</v>
      </c>
      <c r="BX77" s="218">
        <v>0</v>
      </c>
      <c r="BY77" s="218">
        <v>0</v>
      </c>
      <c r="BZ77" s="218">
        <v>1961662.716</v>
      </c>
      <c r="CA77" s="218">
        <v>1961662.716</v>
      </c>
      <c r="CB77" s="218">
        <v>0</v>
      </c>
      <c r="CC77" s="218">
        <v>0</v>
      </c>
      <c r="CD77" s="218">
        <v>0</v>
      </c>
      <c r="CE77" s="218">
        <v>0</v>
      </c>
      <c r="CF77" s="218">
        <v>1961662.716</v>
      </c>
      <c r="CG77" s="219">
        <v>1961662.716</v>
      </c>
      <c r="CH77" s="220">
        <v>17414880</v>
      </c>
      <c r="CI77" s="220">
        <v>17414880</v>
      </c>
      <c r="CJ77" s="220">
        <v>17975520</v>
      </c>
      <c r="CK77" s="221" t="s">
        <v>530</v>
      </c>
      <c r="CL77" s="222">
        <v>4.97</v>
      </c>
      <c r="CM77" s="223">
        <v>4.97</v>
      </c>
      <c r="CN77" s="224">
        <v>5.13</v>
      </c>
      <c r="CO77" s="253"/>
      <c r="CP77" s="253"/>
      <c r="CQ77" s="253"/>
      <c r="CR77" s="225"/>
      <c r="CS77" s="254">
        <v>154.29338477901911</v>
      </c>
      <c r="CT77" s="255">
        <v>115.15883634567901</v>
      </c>
      <c r="CU77" s="256">
        <v>0.72521927859174884</v>
      </c>
      <c r="CV77" s="257">
        <v>0.70965507625711854</v>
      </c>
      <c r="CW77" s="245" t="s">
        <v>609</v>
      </c>
      <c r="CX77" s="258"/>
      <c r="CY77" s="253"/>
      <c r="CZ77" s="253"/>
      <c r="DA77" s="259"/>
      <c r="DB77" s="260"/>
      <c r="DC77" s="261">
        <v>0</v>
      </c>
      <c r="DD77" s="262">
        <v>67896</v>
      </c>
      <c r="DE77" s="263">
        <v>101875</v>
      </c>
      <c r="DF77" s="111">
        <v>56590.333333333336</v>
      </c>
    </row>
    <row r="78" spans="1:110" ht="35.25" customHeight="1" x14ac:dyDescent="0.25">
      <c r="A78" s="237" t="s">
        <v>541</v>
      </c>
      <c r="B78" s="238" t="s">
        <v>14</v>
      </c>
      <c r="C78" s="238" t="s">
        <v>27</v>
      </c>
      <c r="D78" s="60" t="s">
        <v>161</v>
      </c>
      <c r="E78" s="60" t="s">
        <v>162</v>
      </c>
      <c r="F78" s="60" t="s">
        <v>662</v>
      </c>
      <c r="G78" s="61" t="s">
        <v>162</v>
      </c>
      <c r="H78" s="211" t="s">
        <v>543</v>
      </c>
      <c r="I78" s="60" t="s">
        <v>529</v>
      </c>
      <c r="J78" s="212">
        <v>13.992199243864418</v>
      </c>
      <c r="K78" s="212">
        <v>71.253408942701995</v>
      </c>
      <c r="L78" s="213">
        <v>3075.3</v>
      </c>
      <c r="M78" s="214"/>
      <c r="N78" s="214"/>
      <c r="O78" s="214"/>
      <c r="P78" s="214"/>
      <c r="Q78" s="214"/>
      <c r="R78" s="214"/>
      <c r="S78" s="214">
        <v>1</v>
      </c>
      <c r="T78" s="214">
        <v>1</v>
      </c>
      <c r="U78" s="214"/>
      <c r="V78" s="214"/>
      <c r="W78" s="214"/>
      <c r="X78" s="214"/>
      <c r="Y78" s="214"/>
      <c r="Z78" s="214"/>
      <c r="AA78" s="214"/>
      <c r="AB78" s="214"/>
      <c r="AC78" s="214">
        <v>139</v>
      </c>
      <c r="AD78" s="214">
        <v>139</v>
      </c>
      <c r="AE78" s="214"/>
      <c r="AF78" s="214"/>
      <c r="AG78" s="215"/>
      <c r="AH78" s="214"/>
      <c r="AI78" s="214">
        <f t="shared" si="6"/>
        <v>140</v>
      </c>
      <c r="AJ78" s="214">
        <f t="shared" si="6"/>
        <v>140</v>
      </c>
      <c r="AK78" s="214"/>
      <c r="AL78" s="214"/>
      <c r="AM78" s="214"/>
      <c r="AN78" s="214"/>
      <c r="AO78" s="214"/>
      <c r="AP78" s="214"/>
      <c r="AQ78" s="214">
        <v>1920</v>
      </c>
      <c r="AR78" s="214">
        <v>1920</v>
      </c>
      <c r="AS78" s="214"/>
      <c r="AT78" s="214"/>
      <c r="AU78" s="214"/>
      <c r="AV78" s="214"/>
      <c r="AW78" s="214"/>
      <c r="AX78" s="214"/>
      <c r="AY78" s="214"/>
      <c r="AZ78" s="214"/>
      <c r="BA78" s="214">
        <v>972.49</v>
      </c>
      <c r="BB78" s="214">
        <v>972.49</v>
      </c>
      <c r="BC78" s="214"/>
      <c r="BD78" s="214"/>
      <c r="BE78" s="214"/>
      <c r="BF78" s="214"/>
      <c r="BG78" s="216">
        <f t="shared" si="7"/>
        <v>2892.49</v>
      </c>
      <c r="BH78" s="72">
        <f t="shared" si="7"/>
        <v>2892.49</v>
      </c>
      <c r="BI78" s="217">
        <f t="shared" si="5"/>
        <v>0.35490674846625758</v>
      </c>
      <c r="BJ78" s="218">
        <v>0</v>
      </c>
      <c r="BK78" s="218">
        <v>0</v>
      </c>
      <c r="BL78" s="218">
        <v>0</v>
      </c>
      <c r="BM78" s="218">
        <v>0</v>
      </c>
      <c r="BN78" s="218">
        <v>0</v>
      </c>
      <c r="BO78" s="218">
        <v>0</v>
      </c>
      <c r="BP78" s="218">
        <v>6290380.7999999998</v>
      </c>
      <c r="BQ78" s="218">
        <v>6290380.7999999998</v>
      </c>
      <c r="BR78" s="218">
        <v>0</v>
      </c>
      <c r="BS78" s="218">
        <v>0</v>
      </c>
      <c r="BT78" s="218">
        <v>0</v>
      </c>
      <c r="BU78" s="218">
        <v>0</v>
      </c>
      <c r="BV78" s="218">
        <v>0</v>
      </c>
      <c r="BW78" s="218">
        <v>0</v>
      </c>
      <c r="BX78" s="218">
        <v>0</v>
      </c>
      <c r="BY78" s="218">
        <v>0</v>
      </c>
      <c r="BZ78" s="218">
        <v>1141547.6616000002</v>
      </c>
      <c r="CA78" s="218">
        <v>1141547.6616000002</v>
      </c>
      <c r="CB78" s="218">
        <v>0</v>
      </c>
      <c r="CC78" s="218">
        <v>0</v>
      </c>
      <c r="CD78" s="218">
        <v>0</v>
      </c>
      <c r="CE78" s="218">
        <v>0</v>
      </c>
      <c r="CF78" s="218">
        <v>7431928.4616</v>
      </c>
      <c r="CG78" s="219">
        <v>7431928.4616</v>
      </c>
      <c r="CH78" s="220">
        <v>27576480</v>
      </c>
      <c r="CI78" s="220">
        <v>27576480</v>
      </c>
      <c r="CJ78" s="220">
        <v>28557600.000000004</v>
      </c>
      <c r="CK78" s="221" t="s">
        <v>530</v>
      </c>
      <c r="CL78" s="222">
        <v>7.87</v>
      </c>
      <c r="CM78" s="223">
        <v>7.87</v>
      </c>
      <c r="CN78" s="224">
        <v>8.15</v>
      </c>
      <c r="CO78" s="253"/>
      <c r="CP78" s="253"/>
      <c r="CQ78" s="253"/>
      <c r="CR78" s="225"/>
      <c r="CS78" s="254">
        <v>195.07789950246396</v>
      </c>
      <c r="CT78" s="255">
        <v>82.315652433261718</v>
      </c>
      <c r="CU78" s="256">
        <v>0.55712751137856131</v>
      </c>
      <c r="CV78" s="257">
        <v>0.44992269302328652</v>
      </c>
      <c r="CW78" s="245" t="s">
        <v>609</v>
      </c>
      <c r="CX78" s="258"/>
      <c r="CY78" s="253"/>
      <c r="CZ78" s="253"/>
      <c r="DA78" s="259"/>
      <c r="DB78" s="260"/>
      <c r="DC78" s="261">
        <v>0</v>
      </c>
      <c r="DD78" s="262">
        <v>133932</v>
      </c>
      <c r="DE78" s="263">
        <v>91464</v>
      </c>
      <c r="DF78" s="111">
        <v>75132</v>
      </c>
    </row>
    <row r="79" spans="1:110" ht="35.25" customHeight="1" x14ac:dyDescent="0.25">
      <c r="A79" s="237" t="s">
        <v>541</v>
      </c>
      <c r="B79" s="238" t="s">
        <v>14</v>
      </c>
      <c r="C79" s="238" t="s">
        <v>27</v>
      </c>
      <c r="D79" s="60" t="s">
        <v>181</v>
      </c>
      <c r="E79" s="60" t="s">
        <v>182</v>
      </c>
      <c r="F79" s="60" t="s">
        <v>663</v>
      </c>
      <c r="G79" s="61" t="s">
        <v>664</v>
      </c>
      <c r="H79" s="211" t="s">
        <v>533</v>
      </c>
      <c r="I79" s="60" t="s">
        <v>608</v>
      </c>
      <c r="J79" s="212">
        <v>11.8</v>
      </c>
      <c r="K79" s="212">
        <v>37.863825678819005</v>
      </c>
      <c r="L79" s="213">
        <v>1427.8</v>
      </c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>
        <v>54</v>
      </c>
      <c r="AD79" s="214">
        <v>54</v>
      </c>
      <c r="AE79" s="214"/>
      <c r="AF79" s="214"/>
      <c r="AG79" s="215"/>
      <c r="AH79" s="214"/>
      <c r="AI79" s="214">
        <f t="shared" si="6"/>
        <v>54</v>
      </c>
      <c r="AJ79" s="214">
        <f t="shared" si="6"/>
        <v>54</v>
      </c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>
        <v>7246.61</v>
      </c>
      <c r="BB79" s="214">
        <v>7246.61</v>
      </c>
      <c r="BC79" s="214"/>
      <c r="BD79" s="214"/>
      <c r="BE79" s="214"/>
      <c r="BF79" s="214"/>
      <c r="BG79" s="216">
        <f t="shared" si="7"/>
        <v>7246.61</v>
      </c>
      <c r="BH79" s="72">
        <f t="shared" si="7"/>
        <v>7246.61</v>
      </c>
      <c r="BI79" s="217">
        <f t="shared" si="5"/>
        <v>0.95350131578947372</v>
      </c>
      <c r="BJ79" s="218">
        <v>0</v>
      </c>
      <c r="BK79" s="218">
        <v>0</v>
      </c>
      <c r="BL79" s="218">
        <v>0</v>
      </c>
      <c r="BM79" s="218">
        <v>0</v>
      </c>
      <c r="BN79" s="218">
        <v>0</v>
      </c>
      <c r="BO79" s="218">
        <v>0</v>
      </c>
      <c r="BP79" s="218">
        <v>0</v>
      </c>
      <c r="BQ79" s="218">
        <v>0</v>
      </c>
      <c r="BR79" s="218">
        <v>0</v>
      </c>
      <c r="BS79" s="218">
        <v>0</v>
      </c>
      <c r="BT79" s="218">
        <v>0</v>
      </c>
      <c r="BU79" s="218">
        <v>0</v>
      </c>
      <c r="BV79" s="218">
        <v>0</v>
      </c>
      <c r="BW79" s="218">
        <v>0</v>
      </c>
      <c r="BX79" s="218">
        <v>0</v>
      </c>
      <c r="BY79" s="218">
        <v>0</v>
      </c>
      <c r="BZ79" s="218">
        <v>8506360.6823999994</v>
      </c>
      <c r="CA79" s="218">
        <v>8506360.6823999994</v>
      </c>
      <c r="CB79" s="218">
        <v>0</v>
      </c>
      <c r="CC79" s="218">
        <v>0</v>
      </c>
      <c r="CD79" s="218">
        <v>0</v>
      </c>
      <c r="CE79" s="218">
        <v>0</v>
      </c>
      <c r="CF79" s="218">
        <v>8506360.6823999994</v>
      </c>
      <c r="CG79" s="219">
        <v>8506360.6823999994</v>
      </c>
      <c r="CH79" s="220">
        <v>15094221.611876402</v>
      </c>
      <c r="CI79" s="220">
        <v>15094221.611876402</v>
      </c>
      <c r="CJ79" s="220">
        <v>16894857.768816002</v>
      </c>
      <c r="CK79" s="221" t="s">
        <v>530</v>
      </c>
      <c r="CL79" s="222">
        <v>6.79</v>
      </c>
      <c r="CM79" s="223">
        <v>6.79</v>
      </c>
      <c r="CN79" s="224">
        <v>7.6</v>
      </c>
      <c r="CO79" s="253"/>
      <c r="CP79" s="253"/>
      <c r="CQ79" s="253"/>
      <c r="CR79" s="225"/>
      <c r="CS79" s="254">
        <v>153.69599137106113</v>
      </c>
      <c r="CT79" s="255">
        <v>40.133647424605655</v>
      </c>
      <c r="CU79" s="256">
        <v>0.34540975443519706</v>
      </c>
      <c r="CV79" s="257">
        <v>0.16981937067180117</v>
      </c>
      <c r="CW79" s="245" t="s">
        <v>616</v>
      </c>
      <c r="CX79" s="258"/>
      <c r="CY79" s="253"/>
      <c r="CZ79" s="253"/>
      <c r="DA79" s="259"/>
      <c r="DB79" s="260"/>
      <c r="DC79" s="261">
        <v>0</v>
      </c>
      <c r="DD79" s="262">
        <v>0</v>
      </c>
      <c r="DE79" s="263">
        <v>0</v>
      </c>
      <c r="DF79" s="111">
        <v>0</v>
      </c>
    </row>
    <row r="80" spans="1:110" ht="35.25" customHeight="1" x14ac:dyDescent="0.25">
      <c r="A80" s="237" t="s">
        <v>541</v>
      </c>
      <c r="B80" s="238" t="s">
        <v>14</v>
      </c>
      <c r="C80" s="238" t="s">
        <v>27</v>
      </c>
      <c r="D80" s="60" t="s">
        <v>181</v>
      </c>
      <c r="E80" s="60" t="s">
        <v>182</v>
      </c>
      <c r="F80" s="60" t="s">
        <v>665</v>
      </c>
      <c r="G80" s="61" t="s">
        <v>666</v>
      </c>
      <c r="H80" s="211" t="s">
        <v>543</v>
      </c>
      <c r="I80" s="60" t="s">
        <v>608</v>
      </c>
      <c r="J80" s="212">
        <v>11.8</v>
      </c>
      <c r="K80" s="212">
        <v>46.049431722399007</v>
      </c>
      <c r="L80" s="213">
        <v>1871.1</v>
      </c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>
        <v>104</v>
      </c>
      <c r="AD80" s="214">
        <v>102</v>
      </c>
      <c r="AE80" s="214"/>
      <c r="AF80" s="214"/>
      <c r="AG80" s="215"/>
      <c r="AH80" s="214"/>
      <c r="AI80" s="214">
        <f t="shared" si="6"/>
        <v>104</v>
      </c>
      <c r="AJ80" s="214">
        <f t="shared" si="6"/>
        <v>102</v>
      </c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>
        <v>3568.68</v>
      </c>
      <c r="BB80" s="214">
        <v>1077.0999999999999</v>
      </c>
      <c r="BC80" s="214"/>
      <c r="BD80" s="214"/>
      <c r="BE80" s="214"/>
      <c r="BF80" s="214"/>
      <c r="BG80" s="216">
        <f t="shared" si="7"/>
        <v>3568.68</v>
      </c>
      <c r="BH80" s="72">
        <f t="shared" si="7"/>
        <v>1077.0999999999999</v>
      </c>
      <c r="BI80" s="217">
        <f t="shared" si="5"/>
        <v>0.37565052631578943</v>
      </c>
      <c r="BJ80" s="218">
        <v>0</v>
      </c>
      <c r="BK80" s="218">
        <v>0</v>
      </c>
      <c r="BL80" s="218">
        <v>0</v>
      </c>
      <c r="BM80" s="218">
        <v>0</v>
      </c>
      <c r="BN80" s="218">
        <v>0</v>
      </c>
      <c r="BO80" s="218">
        <v>0</v>
      </c>
      <c r="BP80" s="218">
        <v>0</v>
      </c>
      <c r="BQ80" s="218">
        <v>0</v>
      </c>
      <c r="BR80" s="218">
        <v>0</v>
      </c>
      <c r="BS80" s="218">
        <v>0</v>
      </c>
      <c r="BT80" s="218">
        <v>0</v>
      </c>
      <c r="BU80" s="218">
        <v>0</v>
      </c>
      <c r="BV80" s="218">
        <v>0</v>
      </c>
      <c r="BW80" s="218">
        <v>0</v>
      </c>
      <c r="BX80" s="218">
        <v>0</v>
      </c>
      <c r="BY80" s="218">
        <v>0</v>
      </c>
      <c r="BZ80" s="218">
        <v>4189059.3311999999</v>
      </c>
      <c r="CA80" s="218">
        <v>1264343.064</v>
      </c>
      <c r="CB80" s="218">
        <v>0</v>
      </c>
      <c r="CC80" s="218">
        <v>0</v>
      </c>
      <c r="CD80" s="218">
        <v>0</v>
      </c>
      <c r="CE80" s="218">
        <v>0</v>
      </c>
      <c r="CF80" s="218">
        <v>4189059.3311999999</v>
      </c>
      <c r="CG80" s="219">
        <v>1264343.064</v>
      </c>
      <c r="CH80" s="220">
        <v>37255478.358384006</v>
      </c>
      <c r="CI80" s="220">
        <v>37255478.358384006</v>
      </c>
      <c r="CJ80" s="220">
        <v>41250238.275600001</v>
      </c>
      <c r="CK80" s="221" t="s">
        <v>530</v>
      </c>
      <c r="CL80" s="222">
        <v>8.58</v>
      </c>
      <c r="CM80" s="223">
        <v>8.58</v>
      </c>
      <c r="CN80" s="224">
        <v>9.5</v>
      </c>
      <c r="CO80" s="253"/>
      <c r="CP80" s="253"/>
      <c r="CQ80" s="253"/>
      <c r="CR80" s="225"/>
      <c r="CS80" s="254">
        <v>60.859544711593173</v>
      </c>
      <c r="CT80" s="255">
        <v>60.776170552238078</v>
      </c>
      <c r="CU80" s="256">
        <v>0.27374567568462999</v>
      </c>
      <c r="CV80" s="257">
        <v>0.27214232646626274</v>
      </c>
      <c r="CW80" s="245" t="s">
        <v>616</v>
      </c>
      <c r="CX80" s="258"/>
      <c r="CY80" s="253"/>
      <c r="CZ80" s="253"/>
      <c r="DA80" s="259"/>
      <c r="DB80" s="260"/>
      <c r="DC80" s="261">
        <v>0</v>
      </c>
      <c r="DD80" s="262">
        <v>0</v>
      </c>
      <c r="DE80" s="263">
        <v>68028</v>
      </c>
      <c r="DF80" s="111">
        <v>22676</v>
      </c>
    </row>
    <row r="81" spans="1:110" ht="35.25" customHeight="1" x14ac:dyDescent="0.25">
      <c r="A81" s="237" t="s">
        <v>541</v>
      </c>
      <c r="B81" s="238" t="s">
        <v>14</v>
      </c>
      <c r="C81" s="238" t="s">
        <v>27</v>
      </c>
      <c r="D81" s="60" t="s">
        <v>92</v>
      </c>
      <c r="E81" s="60" t="s">
        <v>38</v>
      </c>
      <c r="F81" s="60" t="s">
        <v>667</v>
      </c>
      <c r="G81" s="61" t="s">
        <v>38</v>
      </c>
      <c r="H81" s="211" t="s">
        <v>533</v>
      </c>
      <c r="I81" s="60" t="s">
        <v>608</v>
      </c>
      <c r="J81" s="212">
        <v>9.7521388669358053</v>
      </c>
      <c r="K81" s="212">
        <v>16.298484814584</v>
      </c>
      <c r="L81" s="213">
        <v>874.2</v>
      </c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>
        <v>23</v>
      </c>
      <c r="AD81" s="214">
        <v>23</v>
      </c>
      <c r="AE81" s="214"/>
      <c r="AF81" s="214"/>
      <c r="AG81" s="215"/>
      <c r="AH81" s="214"/>
      <c r="AI81" s="214">
        <f t="shared" si="6"/>
        <v>23</v>
      </c>
      <c r="AJ81" s="214">
        <f t="shared" si="6"/>
        <v>23</v>
      </c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>
        <v>132.51</v>
      </c>
      <c r="BB81" s="214">
        <v>132.51</v>
      </c>
      <c r="BC81" s="214"/>
      <c r="BD81" s="214"/>
      <c r="BE81" s="214"/>
      <c r="BF81" s="214"/>
      <c r="BG81" s="216">
        <f t="shared" si="7"/>
        <v>132.51</v>
      </c>
      <c r="BH81" s="72">
        <f t="shared" si="7"/>
        <v>132.51</v>
      </c>
      <c r="BI81" s="217">
        <f t="shared" si="5"/>
        <v>2.3125654450261775E-2</v>
      </c>
      <c r="BJ81" s="218">
        <v>0</v>
      </c>
      <c r="BK81" s="218">
        <v>0</v>
      </c>
      <c r="BL81" s="218">
        <v>0</v>
      </c>
      <c r="BM81" s="218">
        <v>0</v>
      </c>
      <c r="BN81" s="218">
        <v>0</v>
      </c>
      <c r="BO81" s="218">
        <v>0</v>
      </c>
      <c r="BP81" s="218">
        <v>0</v>
      </c>
      <c r="BQ81" s="218">
        <v>0</v>
      </c>
      <c r="BR81" s="218">
        <v>0</v>
      </c>
      <c r="BS81" s="218">
        <v>0</v>
      </c>
      <c r="BT81" s="218">
        <v>0</v>
      </c>
      <c r="BU81" s="218">
        <v>0</v>
      </c>
      <c r="BV81" s="218">
        <v>0</v>
      </c>
      <c r="BW81" s="218">
        <v>0</v>
      </c>
      <c r="BX81" s="218">
        <v>0</v>
      </c>
      <c r="BY81" s="218">
        <v>0</v>
      </c>
      <c r="BZ81" s="218">
        <v>155545.53839999999</v>
      </c>
      <c r="CA81" s="218">
        <v>155545.53839999999</v>
      </c>
      <c r="CB81" s="218">
        <v>0</v>
      </c>
      <c r="CC81" s="218">
        <v>0</v>
      </c>
      <c r="CD81" s="218">
        <v>0</v>
      </c>
      <c r="CE81" s="218">
        <v>0</v>
      </c>
      <c r="CF81" s="218">
        <v>155545.53839999999</v>
      </c>
      <c r="CG81" s="219">
        <v>155545.53839999999</v>
      </c>
      <c r="CH81" s="220">
        <v>14892000.000000002</v>
      </c>
      <c r="CI81" s="220">
        <v>14892000.000000002</v>
      </c>
      <c r="CJ81" s="220">
        <v>20077920.000000004</v>
      </c>
      <c r="CK81" s="221" t="s">
        <v>530</v>
      </c>
      <c r="CL81" s="222">
        <v>4.25</v>
      </c>
      <c r="CM81" s="223">
        <v>4.25</v>
      </c>
      <c r="CN81" s="224">
        <v>5.73</v>
      </c>
      <c r="CO81" s="253"/>
      <c r="CP81" s="253"/>
      <c r="CQ81" s="253"/>
      <c r="CR81" s="225"/>
      <c r="CS81" s="254">
        <v>49.541928723097406</v>
      </c>
      <c r="CT81" s="255">
        <v>49.541928723097406</v>
      </c>
      <c r="CU81" s="256">
        <v>0.25506251934253188</v>
      </c>
      <c r="CV81" s="257">
        <v>0.25506251934253188</v>
      </c>
      <c r="CW81" s="245" t="s">
        <v>628</v>
      </c>
      <c r="CX81" s="258"/>
      <c r="CY81" s="253"/>
      <c r="CZ81" s="253"/>
      <c r="DA81" s="259"/>
      <c r="DB81" s="260"/>
      <c r="DC81" s="261">
        <v>0</v>
      </c>
      <c r="DD81" s="262">
        <v>6142</v>
      </c>
      <c r="DE81" s="263">
        <v>0</v>
      </c>
      <c r="DF81" s="111">
        <v>2047.3333333333333</v>
      </c>
    </row>
    <row r="82" spans="1:110" ht="35.25" customHeight="1" x14ac:dyDescent="0.25">
      <c r="A82" s="237" t="s">
        <v>541</v>
      </c>
      <c r="B82" s="238" t="s">
        <v>14</v>
      </c>
      <c r="C82" s="238" t="s">
        <v>27</v>
      </c>
      <c r="D82" s="60" t="s">
        <v>92</v>
      </c>
      <c r="E82" s="60" t="s">
        <v>38</v>
      </c>
      <c r="F82" s="60" t="s">
        <v>668</v>
      </c>
      <c r="G82" s="61" t="s">
        <v>38</v>
      </c>
      <c r="H82" s="211" t="s">
        <v>533</v>
      </c>
      <c r="I82" s="60" t="s">
        <v>608</v>
      </c>
      <c r="J82" s="212">
        <v>11.783834464214101</v>
      </c>
      <c r="K82" s="212">
        <v>16.342802996309999</v>
      </c>
      <c r="L82" s="213">
        <v>1226.5</v>
      </c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>
        <v>31</v>
      </c>
      <c r="AD82" s="214">
        <v>31</v>
      </c>
      <c r="AE82" s="214"/>
      <c r="AF82" s="214"/>
      <c r="AG82" s="215"/>
      <c r="AH82" s="214"/>
      <c r="AI82" s="214">
        <f t="shared" si="6"/>
        <v>31</v>
      </c>
      <c r="AJ82" s="214">
        <f t="shared" si="6"/>
        <v>31</v>
      </c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>
        <v>286.31</v>
      </c>
      <c r="BB82" s="214">
        <v>286.31</v>
      </c>
      <c r="BC82" s="214"/>
      <c r="BD82" s="214"/>
      <c r="BE82" s="214"/>
      <c r="BF82" s="214"/>
      <c r="BG82" s="216">
        <f t="shared" si="7"/>
        <v>286.31</v>
      </c>
      <c r="BH82" s="72">
        <f t="shared" si="7"/>
        <v>286.31</v>
      </c>
      <c r="BI82" s="217">
        <f t="shared" si="5"/>
        <v>4.0843081312410844E-2</v>
      </c>
      <c r="BJ82" s="218">
        <v>0</v>
      </c>
      <c r="BK82" s="218">
        <v>0</v>
      </c>
      <c r="BL82" s="218">
        <v>0</v>
      </c>
      <c r="BM82" s="218">
        <v>0</v>
      </c>
      <c r="BN82" s="218">
        <v>0</v>
      </c>
      <c r="BO82" s="218">
        <v>0</v>
      </c>
      <c r="BP82" s="218">
        <v>0</v>
      </c>
      <c r="BQ82" s="218">
        <v>0</v>
      </c>
      <c r="BR82" s="218">
        <v>0</v>
      </c>
      <c r="BS82" s="218">
        <v>0</v>
      </c>
      <c r="BT82" s="218">
        <v>0</v>
      </c>
      <c r="BU82" s="218">
        <v>0</v>
      </c>
      <c r="BV82" s="218">
        <v>0</v>
      </c>
      <c r="BW82" s="218">
        <v>0</v>
      </c>
      <c r="BX82" s="218">
        <v>0</v>
      </c>
      <c r="BY82" s="218">
        <v>0</v>
      </c>
      <c r="BZ82" s="218">
        <v>336082.13040000002</v>
      </c>
      <c r="CA82" s="218">
        <v>336082.13040000002</v>
      </c>
      <c r="CB82" s="218">
        <v>0</v>
      </c>
      <c r="CC82" s="218">
        <v>0</v>
      </c>
      <c r="CD82" s="218">
        <v>0</v>
      </c>
      <c r="CE82" s="218">
        <v>0</v>
      </c>
      <c r="CF82" s="218">
        <v>336082.13040000002</v>
      </c>
      <c r="CG82" s="219">
        <v>336082.13040000002</v>
      </c>
      <c r="CH82" s="220">
        <v>22425600.000000007</v>
      </c>
      <c r="CI82" s="220">
        <v>22425600.000000007</v>
      </c>
      <c r="CJ82" s="220">
        <v>24563040</v>
      </c>
      <c r="CK82" s="221" t="s">
        <v>530</v>
      </c>
      <c r="CL82" s="222">
        <v>6.4</v>
      </c>
      <c r="CM82" s="223">
        <v>6.4</v>
      </c>
      <c r="CN82" s="224">
        <v>7.01</v>
      </c>
      <c r="CO82" s="253"/>
      <c r="CP82" s="253"/>
      <c r="CQ82" s="253"/>
      <c r="CR82" s="225"/>
      <c r="CS82" s="254">
        <v>40.598458938561031</v>
      </c>
      <c r="CT82" s="255">
        <v>34.17928163323824</v>
      </c>
      <c r="CU82" s="256">
        <v>1.3014786199673811</v>
      </c>
      <c r="CV82" s="257">
        <v>1.29052714942767</v>
      </c>
      <c r="CW82" s="245" t="s">
        <v>636</v>
      </c>
      <c r="CX82" s="258"/>
      <c r="CY82" s="253"/>
      <c r="CZ82" s="253"/>
      <c r="DA82" s="259"/>
      <c r="DB82" s="260"/>
      <c r="DC82" s="261">
        <v>0</v>
      </c>
      <c r="DD82" s="262">
        <v>74330</v>
      </c>
      <c r="DE82" s="263">
        <v>9268</v>
      </c>
      <c r="DF82" s="111">
        <v>27866</v>
      </c>
    </row>
    <row r="83" spans="1:110" ht="35.25" customHeight="1" x14ac:dyDescent="0.25">
      <c r="A83" s="237" t="s">
        <v>541</v>
      </c>
      <c r="B83" s="238" t="s">
        <v>14</v>
      </c>
      <c r="C83" s="238" t="s">
        <v>27</v>
      </c>
      <c r="D83" s="60" t="s">
        <v>92</v>
      </c>
      <c r="E83" s="60" t="s">
        <v>38</v>
      </c>
      <c r="F83" s="60" t="s">
        <v>669</v>
      </c>
      <c r="G83" s="61" t="s">
        <v>670</v>
      </c>
      <c r="H83" s="211" t="s">
        <v>543</v>
      </c>
      <c r="I83" s="60" t="s">
        <v>608</v>
      </c>
      <c r="J83" s="212">
        <v>8.0028518225810696</v>
      </c>
      <c r="K83" s="212">
        <v>15.953598451665</v>
      </c>
      <c r="L83" s="213">
        <v>1299.9000000000001</v>
      </c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>
        <v>36</v>
      </c>
      <c r="AD83" s="214">
        <v>36</v>
      </c>
      <c r="AE83" s="214"/>
      <c r="AF83" s="214"/>
      <c r="AG83" s="215"/>
      <c r="AH83" s="214"/>
      <c r="AI83" s="214">
        <f t="shared" si="6"/>
        <v>36</v>
      </c>
      <c r="AJ83" s="214">
        <f t="shared" si="6"/>
        <v>36</v>
      </c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>
        <v>206.53</v>
      </c>
      <c r="BB83" s="214">
        <v>206.53</v>
      </c>
      <c r="BC83" s="214"/>
      <c r="BD83" s="214"/>
      <c r="BE83" s="214"/>
      <c r="BF83" s="214"/>
      <c r="BG83" s="216">
        <f t="shared" si="7"/>
        <v>206.53</v>
      </c>
      <c r="BH83" s="72">
        <f t="shared" si="7"/>
        <v>206.53</v>
      </c>
      <c r="BI83" s="217">
        <f t="shared" si="5"/>
        <v>2.7175000000000001E-2</v>
      </c>
      <c r="BJ83" s="218">
        <v>0</v>
      </c>
      <c r="BK83" s="218">
        <v>0</v>
      </c>
      <c r="BL83" s="218">
        <v>0</v>
      </c>
      <c r="BM83" s="218">
        <v>0</v>
      </c>
      <c r="BN83" s="218">
        <v>0</v>
      </c>
      <c r="BO83" s="218">
        <v>0</v>
      </c>
      <c r="BP83" s="218">
        <v>0</v>
      </c>
      <c r="BQ83" s="218">
        <v>0</v>
      </c>
      <c r="BR83" s="218">
        <v>0</v>
      </c>
      <c r="BS83" s="218">
        <v>0</v>
      </c>
      <c r="BT83" s="218">
        <v>0</v>
      </c>
      <c r="BU83" s="218">
        <v>0</v>
      </c>
      <c r="BV83" s="218">
        <v>0</v>
      </c>
      <c r="BW83" s="218">
        <v>0</v>
      </c>
      <c r="BX83" s="218">
        <v>0</v>
      </c>
      <c r="BY83" s="218">
        <v>0</v>
      </c>
      <c r="BZ83" s="218">
        <v>242433.17520000003</v>
      </c>
      <c r="CA83" s="218">
        <v>242433.17520000003</v>
      </c>
      <c r="CB83" s="218">
        <v>0</v>
      </c>
      <c r="CC83" s="218">
        <v>0</v>
      </c>
      <c r="CD83" s="218">
        <v>0</v>
      </c>
      <c r="CE83" s="218">
        <v>0</v>
      </c>
      <c r="CF83" s="218">
        <v>242433.17520000003</v>
      </c>
      <c r="CG83" s="219">
        <v>242433.17520000003</v>
      </c>
      <c r="CH83" s="220">
        <v>22846080</v>
      </c>
      <c r="CI83" s="220">
        <v>22846080</v>
      </c>
      <c r="CJ83" s="220">
        <v>26630400</v>
      </c>
      <c r="CK83" s="221" t="s">
        <v>530</v>
      </c>
      <c r="CL83" s="222">
        <v>6.52</v>
      </c>
      <c r="CM83" s="223">
        <v>6.52</v>
      </c>
      <c r="CN83" s="224">
        <v>7.6</v>
      </c>
      <c r="CO83" s="253"/>
      <c r="CP83" s="253"/>
      <c r="CQ83" s="253"/>
      <c r="CR83" s="225"/>
      <c r="CS83" s="254">
        <v>135.58356805745353</v>
      </c>
      <c r="CT83" s="255">
        <v>135.58356805745353</v>
      </c>
      <c r="CU83" s="256">
        <v>0.89877956214318611</v>
      </c>
      <c r="CV83" s="257">
        <v>0.89877956214318611</v>
      </c>
      <c r="CW83" s="245" t="s">
        <v>649</v>
      </c>
      <c r="CX83" s="258"/>
      <c r="CY83" s="253"/>
      <c r="CZ83" s="253"/>
      <c r="DA83" s="259"/>
      <c r="DB83" s="260"/>
      <c r="DC83" s="261">
        <v>0</v>
      </c>
      <c r="DD83" s="262">
        <v>69867</v>
      </c>
      <c r="DE83" s="263">
        <v>432200</v>
      </c>
      <c r="DF83" s="111">
        <v>167355.66666666666</v>
      </c>
    </row>
    <row r="84" spans="1:110" ht="35.25" customHeight="1" x14ac:dyDescent="0.25">
      <c r="A84" s="237" t="s">
        <v>541</v>
      </c>
      <c r="B84" s="238" t="s">
        <v>14</v>
      </c>
      <c r="C84" s="238" t="s">
        <v>27</v>
      </c>
      <c r="D84" s="60" t="s">
        <v>92</v>
      </c>
      <c r="E84" s="60" t="s">
        <v>38</v>
      </c>
      <c r="F84" s="60" t="s">
        <v>671</v>
      </c>
      <c r="G84" s="61" t="s">
        <v>38</v>
      </c>
      <c r="H84" s="211" t="s">
        <v>533</v>
      </c>
      <c r="I84" s="60" t="s">
        <v>608</v>
      </c>
      <c r="J84" s="212">
        <v>9.7521388669358053</v>
      </c>
      <c r="K84" s="212">
        <v>7.6306818023100007</v>
      </c>
      <c r="L84" s="213">
        <v>1054.4000000000001</v>
      </c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>
        <v>16</v>
      </c>
      <c r="AD84" s="214">
        <v>16</v>
      </c>
      <c r="AE84" s="214"/>
      <c r="AF84" s="214"/>
      <c r="AG84" s="215"/>
      <c r="AH84" s="214"/>
      <c r="AI84" s="214">
        <f t="shared" si="6"/>
        <v>16</v>
      </c>
      <c r="AJ84" s="214">
        <f t="shared" si="6"/>
        <v>16</v>
      </c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>
        <v>79.86</v>
      </c>
      <c r="BB84" s="214">
        <v>79.86</v>
      </c>
      <c r="BC84" s="214"/>
      <c r="BD84" s="214"/>
      <c r="BE84" s="214"/>
      <c r="BF84" s="214"/>
      <c r="BG84" s="216">
        <f t="shared" si="7"/>
        <v>79.86</v>
      </c>
      <c r="BH84" s="72">
        <f t="shared" si="7"/>
        <v>79.86</v>
      </c>
      <c r="BI84" s="217">
        <f t="shared" si="5"/>
        <v>1.1973013493253373E-2</v>
      </c>
      <c r="BJ84" s="218">
        <v>0</v>
      </c>
      <c r="BK84" s="218">
        <v>0</v>
      </c>
      <c r="BL84" s="218">
        <v>0</v>
      </c>
      <c r="BM84" s="218">
        <v>0</v>
      </c>
      <c r="BN84" s="218">
        <v>0</v>
      </c>
      <c r="BO84" s="218">
        <v>0</v>
      </c>
      <c r="BP84" s="218">
        <v>0</v>
      </c>
      <c r="BQ84" s="218">
        <v>0</v>
      </c>
      <c r="BR84" s="218">
        <v>0</v>
      </c>
      <c r="BS84" s="218">
        <v>0</v>
      </c>
      <c r="BT84" s="218">
        <v>0</v>
      </c>
      <c r="BU84" s="218">
        <v>0</v>
      </c>
      <c r="BV84" s="218">
        <v>0</v>
      </c>
      <c r="BW84" s="218">
        <v>0</v>
      </c>
      <c r="BX84" s="218">
        <v>0</v>
      </c>
      <c r="BY84" s="218">
        <v>0</v>
      </c>
      <c r="BZ84" s="218">
        <v>93742.862399999998</v>
      </c>
      <c r="CA84" s="218">
        <v>93742.862399999998</v>
      </c>
      <c r="CB84" s="218">
        <v>0</v>
      </c>
      <c r="CC84" s="218">
        <v>0</v>
      </c>
      <c r="CD84" s="218">
        <v>0</v>
      </c>
      <c r="CE84" s="218">
        <v>0</v>
      </c>
      <c r="CF84" s="218">
        <v>93742.862399999998</v>
      </c>
      <c r="CG84" s="219">
        <v>93742.862399999998</v>
      </c>
      <c r="CH84" s="220">
        <v>5851680</v>
      </c>
      <c r="CI84" s="220">
        <v>5851680</v>
      </c>
      <c r="CJ84" s="220">
        <v>23371680</v>
      </c>
      <c r="CK84" s="221" t="s">
        <v>530</v>
      </c>
      <c r="CL84" s="222">
        <v>1.67</v>
      </c>
      <c r="CM84" s="223">
        <v>1.67</v>
      </c>
      <c r="CN84" s="224">
        <v>6.67</v>
      </c>
      <c r="CO84" s="253"/>
      <c r="CP84" s="253"/>
      <c r="CQ84" s="253"/>
      <c r="CR84" s="225"/>
      <c r="CS84" s="254">
        <v>27.814994548553432</v>
      </c>
      <c r="CT84" s="255">
        <v>17.111129852433965</v>
      </c>
      <c r="CU84" s="256">
        <v>0.12002282191454668</v>
      </c>
      <c r="CV84" s="257">
        <v>0.11528086348571559</v>
      </c>
      <c r="CW84" s="245" t="s">
        <v>609</v>
      </c>
      <c r="CX84" s="258"/>
      <c r="CY84" s="253"/>
      <c r="CZ84" s="253"/>
      <c r="DA84" s="259"/>
      <c r="DB84" s="260"/>
      <c r="DC84" s="261">
        <v>0</v>
      </c>
      <c r="DD84" s="262">
        <v>0</v>
      </c>
      <c r="DE84" s="263">
        <v>0</v>
      </c>
      <c r="DF84" s="111">
        <v>0</v>
      </c>
    </row>
    <row r="85" spans="1:110" ht="35.25" customHeight="1" x14ac:dyDescent="0.25">
      <c r="A85" s="237" t="s">
        <v>541</v>
      </c>
      <c r="B85" s="238" t="s">
        <v>14</v>
      </c>
      <c r="C85" s="238" t="s">
        <v>27</v>
      </c>
      <c r="D85" s="60" t="s">
        <v>160</v>
      </c>
      <c r="E85" s="60" t="s">
        <v>38</v>
      </c>
      <c r="F85" s="60" t="s">
        <v>672</v>
      </c>
      <c r="G85" s="61" t="s">
        <v>38</v>
      </c>
      <c r="H85" s="211" t="s">
        <v>533</v>
      </c>
      <c r="I85" s="60" t="s">
        <v>608</v>
      </c>
      <c r="J85" s="212">
        <v>8.819949122302237</v>
      </c>
      <c r="K85" s="212">
        <v>11.218749976665</v>
      </c>
      <c r="L85" s="213">
        <v>842.3</v>
      </c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>
        <v>31</v>
      </c>
      <c r="AD85" s="214">
        <v>31</v>
      </c>
      <c r="AE85" s="214"/>
      <c r="AF85" s="214"/>
      <c r="AG85" s="215"/>
      <c r="AH85" s="214"/>
      <c r="AI85" s="214">
        <f t="shared" si="6"/>
        <v>31</v>
      </c>
      <c r="AJ85" s="214">
        <f t="shared" si="6"/>
        <v>31</v>
      </c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>
        <v>176.46</v>
      </c>
      <c r="BB85" s="214">
        <v>176.46</v>
      </c>
      <c r="BC85" s="214"/>
      <c r="BD85" s="214"/>
      <c r="BE85" s="214"/>
      <c r="BF85" s="214"/>
      <c r="BG85" s="216">
        <f t="shared" si="7"/>
        <v>176.46</v>
      </c>
      <c r="BH85" s="72">
        <f t="shared" si="7"/>
        <v>176.46</v>
      </c>
      <c r="BI85" s="217">
        <f t="shared" si="5"/>
        <v>3.4264077669902915E-2</v>
      </c>
      <c r="BJ85" s="218">
        <v>0</v>
      </c>
      <c r="BK85" s="218">
        <v>0</v>
      </c>
      <c r="BL85" s="218">
        <v>0</v>
      </c>
      <c r="BM85" s="218">
        <v>0</v>
      </c>
      <c r="BN85" s="218">
        <v>0</v>
      </c>
      <c r="BO85" s="218">
        <v>0</v>
      </c>
      <c r="BP85" s="218">
        <v>0</v>
      </c>
      <c r="BQ85" s="218">
        <v>0</v>
      </c>
      <c r="BR85" s="218">
        <v>0</v>
      </c>
      <c r="BS85" s="218">
        <v>0</v>
      </c>
      <c r="BT85" s="218">
        <v>0</v>
      </c>
      <c r="BU85" s="218">
        <v>0</v>
      </c>
      <c r="BV85" s="218">
        <v>0</v>
      </c>
      <c r="BW85" s="218">
        <v>0</v>
      </c>
      <c r="BX85" s="218">
        <v>0</v>
      </c>
      <c r="BY85" s="218">
        <v>0</v>
      </c>
      <c r="BZ85" s="218">
        <v>207135.80640000003</v>
      </c>
      <c r="CA85" s="218">
        <v>207135.80640000003</v>
      </c>
      <c r="CB85" s="218">
        <v>0</v>
      </c>
      <c r="CC85" s="218">
        <v>0</v>
      </c>
      <c r="CD85" s="218">
        <v>0</v>
      </c>
      <c r="CE85" s="218">
        <v>0</v>
      </c>
      <c r="CF85" s="218">
        <v>207135.80640000003</v>
      </c>
      <c r="CG85" s="219">
        <v>207135.80640000003</v>
      </c>
      <c r="CH85" s="220">
        <v>21724800.000000004</v>
      </c>
      <c r="CI85" s="220">
        <v>21724800.000000004</v>
      </c>
      <c r="CJ85" s="220">
        <v>18045600.000000004</v>
      </c>
      <c r="CK85" s="221" t="s">
        <v>530</v>
      </c>
      <c r="CL85" s="222">
        <v>6.2</v>
      </c>
      <c r="CM85" s="223">
        <v>6.2</v>
      </c>
      <c r="CN85" s="224">
        <v>5.15</v>
      </c>
      <c r="CO85" s="253"/>
      <c r="CP85" s="253"/>
      <c r="CQ85" s="253"/>
      <c r="CR85" s="225"/>
      <c r="CS85" s="254">
        <v>62.617027098519351</v>
      </c>
      <c r="CT85" s="255">
        <v>20.206816353491163</v>
      </c>
      <c r="CU85" s="256">
        <v>0.70045533236144786</v>
      </c>
      <c r="CV85" s="257">
        <v>0.66325339311142306</v>
      </c>
      <c r="CW85" s="245" t="s">
        <v>618</v>
      </c>
      <c r="CX85" s="258"/>
      <c r="CY85" s="253"/>
      <c r="CZ85" s="253"/>
      <c r="DA85" s="259"/>
      <c r="DB85" s="260"/>
      <c r="DC85" s="261">
        <v>21631</v>
      </c>
      <c r="DD85" s="262">
        <v>9628</v>
      </c>
      <c r="DE85" s="263">
        <v>0</v>
      </c>
      <c r="DF85" s="111">
        <v>10419.666666666666</v>
      </c>
    </row>
    <row r="86" spans="1:110" ht="35.25" customHeight="1" x14ac:dyDescent="0.25">
      <c r="A86" s="237" t="s">
        <v>541</v>
      </c>
      <c r="B86" s="238" t="s">
        <v>14</v>
      </c>
      <c r="C86" s="238" t="s">
        <v>27</v>
      </c>
      <c r="D86" s="60" t="s">
        <v>160</v>
      </c>
      <c r="E86" s="60" t="s">
        <v>38</v>
      </c>
      <c r="F86" s="60" t="s">
        <v>673</v>
      </c>
      <c r="G86" s="61" t="s">
        <v>674</v>
      </c>
      <c r="H86" s="211" t="s">
        <v>533</v>
      </c>
      <c r="I86" s="60" t="s">
        <v>608</v>
      </c>
      <c r="J86" s="212">
        <v>9.8716503726580598</v>
      </c>
      <c r="K86" s="212">
        <v>28.695075697890001</v>
      </c>
      <c r="L86" s="213">
        <v>2670.3</v>
      </c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>
        <v>1</v>
      </c>
      <c r="Z86" s="214">
        <v>1</v>
      </c>
      <c r="AA86" s="214"/>
      <c r="AB86" s="214"/>
      <c r="AC86" s="214">
        <v>153</v>
      </c>
      <c r="AD86" s="214">
        <v>153</v>
      </c>
      <c r="AE86" s="214"/>
      <c r="AF86" s="214"/>
      <c r="AG86" s="215"/>
      <c r="AH86" s="214"/>
      <c r="AI86" s="214">
        <f t="shared" si="6"/>
        <v>154</v>
      </c>
      <c r="AJ86" s="214">
        <f t="shared" si="6"/>
        <v>154</v>
      </c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>
        <v>1.2</v>
      </c>
      <c r="AX86" s="214">
        <v>1.2</v>
      </c>
      <c r="AY86" s="214"/>
      <c r="AZ86" s="214"/>
      <c r="BA86" s="214">
        <v>1501.09</v>
      </c>
      <c r="BB86" s="214">
        <v>1501.09</v>
      </c>
      <c r="BC86" s="214"/>
      <c r="BD86" s="214"/>
      <c r="BE86" s="214"/>
      <c r="BF86" s="214"/>
      <c r="BG86" s="216">
        <f t="shared" si="7"/>
        <v>1502.29</v>
      </c>
      <c r="BH86" s="72">
        <f t="shared" si="7"/>
        <v>1502.29</v>
      </c>
      <c r="BI86" s="217">
        <f t="shared" si="5"/>
        <v>0.17129874572405929</v>
      </c>
      <c r="BJ86" s="218">
        <v>0</v>
      </c>
      <c r="BK86" s="218">
        <v>0</v>
      </c>
      <c r="BL86" s="218">
        <v>0</v>
      </c>
      <c r="BM86" s="218">
        <v>0</v>
      </c>
      <c r="BN86" s="218">
        <v>0</v>
      </c>
      <c r="BO86" s="218">
        <v>0</v>
      </c>
      <c r="BP86" s="218">
        <v>0</v>
      </c>
      <c r="BQ86" s="218">
        <v>0</v>
      </c>
      <c r="BR86" s="218">
        <v>0</v>
      </c>
      <c r="BS86" s="218">
        <v>0</v>
      </c>
      <c r="BT86" s="218">
        <v>0</v>
      </c>
      <c r="BU86" s="218">
        <v>0</v>
      </c>
      <c r="BV86" s="218">
        <v>6054.9119999999994</v>
      </c>
      <c r="BW86" s="218">
        <v>6054.9119999999994</v>
      </c>
      <c r="BX86" s="218">
        <v>0</v>
      </c>
      <c r="BY86" s="218">
        <v>0</v>
      </c>
      <c r="BZ86" s="218">
        <v>1762039.4856</v>
      </c>
      <c r="CA86" s="218">
        <v>1762039.4856</v>
      </c>
      <c r="CB86" s="218">
        <v>0</v>
      </c>
      <c r="CC86" s="218">
        <v>0</v>
      </c>
      <c r="CD86" s="218">
        <v>0</v>
      </c>
      <c r="CE86" s="218">
        <v>0</v>
      </c>
      <c r="CF86" s="218">
        <v>1768094.3976</v>
      </c>
      <c r="CG86" s="219">
        <v>1768094.3976</v>
      </c>
      <c r="CH86" s="220">
        <v>28396096.141564805</v>
      </c>
      <c r="CI86" s="220">
        <v>28396096.141564805</v>
      </c>
      <c r="CJ86" s="220">
        <v>32174904.801230397</v>
      </c>
      <c r="CK86" s="221" t="s">
        <v>530</v>
      </c>
      <c r="CL86" s="222">
        <v>7.74</v>
      </c>
      <c r="CM86" s="223">
        <v>7.74</v>
      </c>
      <c r="CN86" s="224">
        <v>8.77</v>
      </c>
      <c r="CO86" s="253"/>
      <c r="CP86" s="253"/>
      <c r="CQ86" s="253"/>
      <c r="CR86" s="225"/>
      <c r="CS86" s="254">
        <v>154.28318640372947</v>
      </c>
      <c r="CT86" s="255">
        <v>68.492273908410411</v>
      </c>
      <c r="CU86" s="256">
        <v>1.2026898985567411</v>
      </c>
      <c r="CV86" s="257">
        <v>1.0847270974083201</v>
      </c>
      <c r="CW86" s="245" t="s">
        <v>592</v>
      </c>
      <c r="CX86" s="258"/>
      <c r="CY86" s="253"/>
      <c r="CZ86" s="253"/>
      <c r="DA86" s="259"/>
      <c r="DB86" s="260"/>
      <c r="DC86" s="261">
        <v>0</v>
      </c>
      <c r="DD86" s="262">
        <v>75710</v>
      </c>
      <c r="DE86" s="263">
        <v>179091</v>
      </c>
      <c r="DF86" s="111">
        <v>84933.666666666672</v>
      </c>
    </row>
    <row r="87" spans="1:110" ht="35.25" customHeight="1" x14ac:dyDescent="0.25">
      <c r="A87" s="237" t="s">
        <v>541</v>
      </c>
      <c r="B87" s="238" t="s">
        <v>14</v>
      </c>
      <c r="C87" s="238" t="s">
        <v>27</v>
      </c>
      <c r="D87" s="60" t="s">
        <v>160</v>
      </c>
      <c r="E87" s="60" t="s">
        <v>38</v>
      </c>
      <c r="F87" s="60" t="s">
        <v>675</v>
      </c>
      <c r="G87" s="61" t="s">
        <v>38</v>
      </c>
      <c r="H87" s="211" t="s">
        <v>533</v>
      </c>
      <c r="I87" s="60" t="s">
        <v>608</v>
      </c>
      <c r="J87" s="212">
        <v>8.819949122302237</v>
      </c>
      <c r="K87" s="212">
        <v>19.090530263322002</v>
      </c>
      <c r="L87" s="213">
        <v>2370.6999999999998</v>
      </c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>
        <v>100</v>
      </c>
      <c r="AD87" s="214">
        <v>100</v>
      </c>
      <c r="AE87" s="214"/>
      <c r="AF87" s="214"/>
      <c r="AG87" s="215"/>
      <c r="AH87" s="214"/>
      <c r="AI87" s="214">
        <f t="shared" si="6"/>
        <v>100</v>
      </c>
      <c r="AJ87" s="214">
        <f t="shared" si="6"/>
        <v>100</v>
      </c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>
        <v>671.58</v>
      </c>
      <c r="BB87" s="214">
        <v>671.58</v>
      </c>
      <c r="BC87" s="214"/>
      <c r="BD87" s="214"/>
      <c r="BE87" s="214"/>
      <c r="BF87" s="214"/>
      <c r="BG87" s="216">
        <f t="shared" si="7"/>
        <v>671.58</v>
      </c>
      <c r="BH87" s="72">
        <f t="shared" si="7"/>
        <v>671.58</v>
      </c>
      <c r="BI87" s="217">
        <f t="shared" si="5"/>
        <v>9.9640949554896149E-2</v>
      </c>
      <c r="BJ87" s="218">
        <v>0</v>
      </c>
      <c r="BK87" s="218">
        <v>0</v>
      </c>
      <c r="BL87" s="218">
        <v>0</v>
      </c>
      <c r="BM87" s="218">
        <v>0</v>
      </c>
      <c r="BN87" s="218">
        <v>0</v>
      </c>
      <c r="BO87" s="218">
        <v>0</v>
      </c>
      <c r="BP87" s="218">
        <v>0</v>
      </c>
      <c r="BQ87" s="218">
        <v>0</v>
      </c>
      <c r="BR87" s="218">
        <v>0</v>
      </c>
      <c r="BS87" s="218">
        <v>0</v>
      </c>
      <c r="BT87" s="218">
        <v>0</v>
      </c>
      <c r="BU87" s="218">
        <v>0</v>
      </c>
      <c r="BV87" s="218">
        <v>0</v>
      </c>
      <c r="BW87" s="218">
        <v>0</v>
      </c>
      <c r="BX87" s="218">
        <v>0</v>
      </c>
      <c r="BY87" s="218">
        <v>0</v>
      </c>
      <c r="BZ87" s="218">
        <v>788327.46720000019</v>
      </c>
      <c r="CA87" s="218">
        <v>788327.46720000019</v>
      </c>
      <c r="CB87" s="218">
        <v>0</v>
      </c>
      <c r="CC87" s="218">
        <v>0</v>
      </c>
      <c r="CD87" s="218">
        <v>0</v>
      </c>
      <c r="CE87" s="218">
        <v>0</v>
      </c>
      <c r="CF87" s="218">
        <v>788327.46720000019</v>
      </c>
      <c r="CG87" s="219">
        <v>788327.46720000019</v>
      </c>
      <c r="CH87" s="220">
        <v>10936546.33068</v>
      </c>
      <c r="CI87" s="220">
        <v>10936546.33068</v>
      </c>
      <c r="CJ87" s="220">
        <v>11428267.018416001</v>
      </c>
      <c r="CK87" s="221" t="s">
        <v>530</v>
      </c>
      <c r="CL87" s="222">
        <v>6.45</v>
      </c>
      <c r="CM87" s="223">
        <v>6.45</v>
      </c>
      <c r="CN87" s="224">
        <v>6.74</v>
      </c>
      <c r="CO87" s="253"/>
      <c r="CP87" s="253"/>
      <c r="CQ87" s="253"/>
      <c r="CR87" s="225"/>
      <c r="CS87" s="254">
        <v>62.337198927471952</v>
      </c>
      <c r="CT87" s="255">
        <v>57.926765856605819</v>
      </c>
      <c r="CU87" s="256">
        <v>1.3425295515344304</v>
      </c>
      <c r="CV87" s="257">
        <v>1.3404204401733508</v>
      </c>
      <c r="CW87" s="245" t="s">
        <v>616</v>
      </c>
      <c r="CX87" s="258"/>
      <c r="CY87" s="253"/>
      <c r="CZ87" s="253"/>
      <c r="DA87" s="259"/>
      <c r="DB87" s="260"/>
      <c r="DC87" s="261">
        <v>100905</v>
      </c>
      <c r="DD87" s="262">
        <v>67080</v>
      </c>
      <c r="DE87" s="263">
        <v>110305</v>
      </c>
      <c r="DF87" s="111">
        <v>92763.333333333328</v>
      </c>
    </row>
    <row r="88" spans="1:110" ht="35.25" customHeight="1" x14ac:dyDescent="0.25">
      <c r="A88" s="237" t="s">
        <v>541</v>
      </c>
      <c r="B88" s="238" t="s">
        <v>14</v>
      </c>
      <c r="C88" s="238" t="s">
        <v>27</v>
      </c>
      <c r="D88" s="60" t="s">
        <v>160</v>
      </c>
      <c r="E88" s="60" t="s">
        <v>38</v>
      </c>
      <c r="F88" s="60" t="s">
        <v>676</v>
      </c>
      <c r="G88" s="61" t="s">
        <v>38</v>
      </c>
      <c r="H88" s="211" t="s">
        <v>533</v>
      </c>
      <c r="I88" s="60" t="s">
        <v>608</v>
      </c>
      <c r="J88" s="212">
        <v>8.4136100028465783</v>
      </c>
      <c r="K88" s="212">
        <v>8.5518939216060001</v>
      </c>
      <c r="L88" s="213">
        <v>220.3</v>
      </c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>
        <v>5</v>
      </c>
      <c r="AD88" s="214">
        <v>5</v>
      </c>
      <c r="AE88" s="214"/>
      <c r="AF88" s="214"/>
      <c r="AG88" s="215"/>
      <c r="AH88" s="214"/>
      <c r="AI88" s="214">
        <f t="shared" si="6"/>
        <v>5</v>
      </c>
      <c r="AJ88" s="214">
        <f t="shared" si="6"/>
        <v>5</v>
      </c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>
        <v>374.52</v>
      </c>
      <c r="BB88" s="214">
        <v>374.52</v>
      </c>
      <c r="BC88" s="214"/>
      <c r="BD88" s="214"/>
      <c r="BE88" s="214"/>
      <c r="BF88" s="214"/>
      <c r="BG88" s="216">
        <f t="shared" si="7"/>
        <v>374.52</v>
      </c>
      <c r="BH88" s="72">
        <f t="shared" si="7"/>
        <v>374.52</v>
      </c>
      <c r="BI88" s="217">
        <f t="shared" si="5"/>
        <v>6.0996742671009768E-2</v>
      </c>
      <c r="BJ88" s="218">
        <v>0</v>
      </c>
      <c r="BK88" s="218">
        <v>0</v>
      </c>
      <c r="BL88" s="218">
        <v>0</v>
      </c>
      <c r="BM88" s="218">
        <v>0</v>
      </c>
      <c r="BN88" s="218">
        <v>0</v>
      </c>
      <c r="BO88" s="218">
        <v>0</v>
      </c>
      <c r="BP88" s="218">
        <v>0</v>
      </c>
      <c r="BQ88" s="218">
        <v>0</v>
      </c>
      <c r="BR88" s="218">
        <v>0</v>
      </c>
      <c r="BS88" s="218">
        <v>0</v>
      </c>
      <c r="BT88" s="218">
        <v>0</v>
      </c>
      <c r="BU88" s="218">
        <v>0</v>
      </c>
      <c r="BV88" s="218">
        <v>0</v>
      </c>
      <c r="BW88" s="218">
        <v>0</v>
      </c>
      <c r="BX88" s="218">
        <v>0</v>
      </c>
      <c r="BY88" s="218">
        <v>0</v>
      </c>
      <c r="BZ88" s="218">
        <v>439626.55679999996</v>
      </c>
      <c r="CA88" s="218">
        <v>439626.55679999996</v>
      </c>
      <c r="CB88" s="218">
        <v>0</v>
      </c>
      <c r="CC88" s="218">
        <v>0</v>
      </c>
      <c r="CD88" s="218">
        <v>0</v>
      </c>
      <c r="CE88" s="218">
        <v>0</v>
      </c>
      <c r="CF88" s="218">
        <v>439626.55679999996</v>
      </c>
      <c r="CG88" s="219">
        <v>439626.55679999996</v>
      </c>
      <c r="CH88" s="220">
        <v>21409440.000000004</v>
      </c>
      <c r="CI88" s="220">
        <v>21409440.000000004</v>
      </c>
      <c r="CJ88" s="220">
        <v>21514560</v>
      </c>
      <c r="CK88" s="221" t="s">
        <v>530</v>
      </c>
      <c r="CL88" s="222">
        <v>6.11</v>
      </c>
      <c r="CM88" s="223">
        <v>6.11</v>
      </c>
      <c r="CN88" s="224">
        <v>6.14</v>
      </c>
      <c r="CO88" s="253"/>
      <c r="CP88" s="253"/>
      <c r="CQ88" s="253"/>
      <c r="CR88" s="225"/>
      <c r="CS88" s="254">
        <v>99.394203330122124</v>
      </c>
      <c r="CT88" s="255">
        <v>99.394203330122124</v>
      </c>
      <c r="CU88" s="256">
        <v>0.7241616645268435</v>
      </c>
      <c r="CV88" s="257">
        <v>0.7241616645268435</v>
      </c>
      <c r="CW88" s="245" t="s">
        <v>628</v>
      </c>
      <c r="CX88" s="258"/>
      <c r="CY88" s="253"/>
      <c r="CZ88" s="253"/>
      <c r="DA88" s="259"/>
      <c r="DB88" s="260"/>
      <c r="DC88" s="261">
        <v>5082</v>
      </c>
      <c r="DD88" s="262">
        <v>51476</v>
      </c>
      <c r="DE88" s="263">
        <v>0</v>
      </c>
      <c r="DF88" s="111">
        <v>18852.666666666668</v>
      </c>
    </row>
    <row r="89" spans="1:110" ht="35.25" customHeight="1" x14ac:dyDescent="0.25">
      <c r="A89" s="237" t="s">
        <v>541</v>
      </c>
      <c r="B89" s="238" t="s">
        <v>14</v>
      </c>
      <c r="C89" s="238" t="s">
        <v>27</v>
      </c>
      <c r="D89" s="60" t="s">
        <v>160</v>
      </c>
      <c r="E89" s="60" t="s">
        <v>38</v>
      </c>
      <c r="F89" s="60" t="s">
        <v>677</v>
      </c>
      <c r="G89" s="61" t="s">
        <v>38</v>
      </c>
      <c r="H89" s="211" t="s">
        <v>533</v>
      </c>
      <c r="I89" s="60" t="s">
        <v>608</v>
      </c>
      <c r="J89" s="212">
        <v>10.612621708136025</v>
      </c>
      <c r="K89" s="212">
        <v>11.270643915951</v>
      </c>
      <c r="L89" s="213">
        <v>1684.8</v>
      </c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>
        <v>69</v>
      </c>
      <c r="AD89" s="214">
        <v>69</v>
      </c>
      <c r="AE89" s="214"/>
      <c r="AF89" s="214"/>
      <c r="AG89" s="215"/>
      <c r="AH89" s="214"/>
      <c r="AI89" s="214">
        <f t="shared" si="6"/>
        <v>69</v>
      </c>
      <c r="AJ89" s="214">
        <f t="shared" si="6"/>
        <v>69</v>
      </c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>
        <v>336.54</v>
      </c>
      <c r="BB89" s="214">
        <v>336.54</v>
      </c>
      <c r="BC89" s="214"/>
      <c r="BD89" s="214"/>
      <c r="BE89" s="214"/>
      <c r="BF89" s="214"/>
      <c r="BG89" s="216">
        <f t="shared" si="7"/>
        <v>336.54</v>
      </c>
      <c r="BH89" s="72">
        <f t="shared" si="7"/>
        <v>336.54</v>
      </c>
      <c r="BI89" s="217">
        <f t="shared" si="5"/>
        <v>6.6248031496062995E-2</v>
      </c>
      <c r="BJ89" s="218">
        <v>0</v>
      </c>
      <c r="BK89" s="218">
        <v>0</v>
      </c>
      <c r="BL89" s="218">
        <v>0</v>
      </c>
      <c r="BM89" s="218">
        <v>0</v>
      </c>
      <c r="BN89" s="218">
        <v>0</v>
      </c>
      <c r="BO89" s="218">
        <v>0</v>
      </c>
      <c r="BP89" s="218">
        <v>0</v>
      </c>
      <c r="BQ89" s="218">
        <v>0</v>
      </c>
      <c r="BR89" s="218">
        <v>0</v>
      </c>
      <c r="BS89" s="218">
        <v>0</v>
      </c>
      <c r="BT89" s="218">
        <v>0</v>
      </c>
      <c r="BU89" s="218">
        <v>0</v>
      </c>
      <c r="BV89" s="218">
        <v>0</v>
      </c>
      <c r="BW89" s="218">
        <v>0</v>
      </c>
      <c r="BX89" s="218">
        <v>0</v>
      </c>
      <c r="BY89" s="218">
        <v>0</v>
      </c>
      <c r="BZ89" s="218">
        <v>395044.1136000001</v>
      </c>
      <c r="CA89" s="218">
        <v>395044.1136000001</v>
      </c>
      <c r="CB89" s="218">
        <v>0</v>
      </c>
      <c r="CC89" s="218">
        <v>0</v>
      </c>
      <c r="CD89" s="218">
        <v>0</v>
      </c>
      <c r="CE89" s="218">
        <v>0</v>
      </c>
      <c r="CF89" s="218">
        <v>395044.1136000001</v>
      </c>
      <c r="CG89" s="219">
        <v>395044.1136000001</v>
      </c>
      <c r="CH89" s="220">
        <v>17372370.646015201</v>
      </c>
      <c r="CI89" s="220">
        <v>17372370.646015201</v>
      </c>
      <c r="CJ89" s="220">
        <v>18158774.255505603</v>
      </c>
      <c r="CK89" s="221" t="s">
        <v>530</v>
      </c>
      <c r="CL89" s="222">
        <v>4.8600000000000003</v>
      </c>
      <c r="CM89" s="223">
        <v>4.8600000000000003</v>
      </c>
      <c r="CN89" s="224">
        <v>5.08</v>
      </c>
      <c r="CO89" s="253"/>
      <c r="CP89" s="253"/>
      <c r="CQ89" s="253"/>
      <c r="CR89" s="225"/>
      <c r="CS89" s="254">
        <v>54.379537749350341</v>
      </c>
      <c r="CT89" s="255">
        <v>54.194544921532177</v>
      </c>
      <c r="CU89" s="256">
        <v>0.37842841542567002</v>
      </c>
      <c r="CV89" s="257">
        <v>0.37823056213388589</v>
      </c>
      <c r="CW89" s="245" t="s">
        <v>616</v>
      </c>
      <c r="CX89" s="258"/>
      <c r="CY89" s="253"/>
      <c r="CZ89" s="253"/>
      <c r="DA89" s="259"/>
      <c r="DB89" s="260"/>
      <c r="DC89" s="261">
        <v>100440</v>
      </c>
      <c r="DD89" s="262">
        <v>0</v>
      </c>
      <c r="DE89" s="263">
        <v>46380</v>
      </c>
      <c r="DF89" s="111">
        <v>48940</v>
      </c>
    </row>
    <row r="90" spans="1:110" ht="35.25" customHeight="1" x14ac:dyDescent="0.25">
      <c r="A90" s="237" t="s">
        <v>541</v>
      </c>
      <c r="B90" s="238" t="s">
        <v>14</v>
      </c>
      <c r="C90" s="238" t="s">
        <v>27</v>
      </c>
      <c r="D90" s="60" t="s">
        <v>273</v>
      </c>
      <c r="E90" s="60" t="s">
        <v>274</v>
      </c>
      <c r="F90" s="60" t="s">
        <v>678</v>
      </c>
      <c r="G90" s="61" t="s">
        <v>274</v>
      </c>
      <c r="H90" s="211" t="s">
        <v>543</v>
      </c>
      <c r="I90" s="60" t="s">
        <v>608</v>
      </c>
      <c r="J90" s="212">
        <v>11.759932163069649</v>
      </c>
      <c r="K90" s="212">
        <v>26.043560551890003</v>
      </c>
      <c r="L90" s="213">
        <v>1991.9</v>
      </c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>
        <v>100</v>
      </c>
      <c r="AD90" s="214">
        <v>100</v>
      </c>
      <c r="AE90" s="214"/>
      <c r="AF90" s="214"/>
      <c r="AG90" s="215"/>
      <c r="AH90" s="214"/>
      <c r="AI90" s="214">
        <f t="shared" si="6"/>
        <v>100</v>
      </c>
      <c r="AJ90" s="214">
        <f t="shared" si="6"/>
        <v>100</v>
      </c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>
        <v>903.79</v>
      </c>
      <c r="BB90" s="214">
        <v>903.79</v>
      </c>
      <c r="BC90" s="214"/>
      <c r="BD90" s="214"/>
      <c r="BE90" s="214"/>
      <c r="BF90" s="214"/>
      <c r="BG90" s="216">
        <f t="shared" si="7"/>
        <v>903.79</v>
      </c>
      <c r="BH90" s="72">
        <f t="shared" si="7"/>
        <v>903.79</v>
      </c>
      <c r="BI90" s="217">
        <f t="shared" si="5"/>
        <v>0.11891973684210527</v>
      </c>
      <c r="BJ90" s="218">
        <v>0</v>
      </c>
      <c r="BK90" s="218">
        <v>0</v>
      </c>
      <c r="BL90" s="218">
        <v>0</v>
      </c>
      <c r="BM90" s="218">
        <v>0</v>
      </c>
      <c r="BN90" s="218">
        <v>0</v>
      </c>
      <c r="BO90" s="218">
        <v>0</v>
      </c>
      <c r="BP90" s="218">
        <v>0</v>
      </c>
      <c r="BQ90" s="218">
        <v>0</v>
      </c>
      <c r="BR90" s="218">
        <v>0</v>
      </c>
      <c r="BS90" s="218">
        <v>0</v>
      </c>
      <c r="BT90" s="218">
        <v>0</v>
      </c>
      <c r="BU90" s="218">
        <v>0</v>
      </c>
      <c r="BV90" s="218">
        <v>0</v>
      </c>
      <c r="BW90" s="218">
        <v>0</v>
      </c>
      <c r="BX90" s="218">
        <v>0</v>
      </c>
      <c r="BY90" s="218">
        <v>0</v>
      </c>
      <c r="BZ90" s="218">
        <v>1060904.8536</v>
      </c>
      <c r="CA90" s="218">
        <v>1060904.8536</v>
      </c>
      <c r="CB90" s="218">
        <v>0</v>
      </c>
      <c r="CC90" s="218">
        <v>0</v>
      </c>
      <c r="CD90" s="218">
        <v>0</v>
      </c>
      <c r="CE90" s="218">
        <v>0</v>
      </c>
      <c r="CF90" s="218">
        <v>1060904.8536</v>
      </c>
      <c r="CG90" s="219">
        <v>1060904.8536</v>
      </c>
      <c r="CH90" s="220">
        <v>22881120.000000004</v>
      </c>
      <c r="CI90" s="220">
        <v>22881120.000000004</v>
      </c>
      <c r="CJ90" s="220">
        <v>26630400</v>
      </c>
      <c r="CK90" s="221" t="s">
        <v>530</v>
      </c>
      <c r="CL90" s="222">
        <v>6.53</v>
      </c>
      <c r="CM90" s="223">
        <v>6.53</v>
      </c>
      <c r="CN90" s="224">
        <v>7.6</v>
      </c>
      <c r="CO90" s="253"/>
      <c r="CP90" s="253"/>
      <c r="CQ90" s="253"/>
      <c r="CR90" s="225"/>
      <c r="CS90" s="254">
        <v>81.11177459995406</v>
      </c>
      <c r="CT90" s="255">
        <v>79.73521098869189</v>
      </c>
      <c r="CU90" s="256">
        <v>0.34849412752619885</v>
      </c>
      <c r="CV90" s="257">
        <v>0.34615132536747401</v>
      </c>
      <c r="CW90" s="245" t="s">
        <v>616</v>
      </c>
      <c r="CX90" s="258"/>
      <c r="CY90" s="253"/>
      <c r="CZ90" s="253"/>
      <c r="DA90" s="259"/>
      <c r="DB90" s="260"/>
      <c r="DC90" s="261">
        <v>0</v>
      </c>
      <c r="DD90" s="262">
        <v>0</v>
      </c>
      <c r="DE90" s="263">
        <v>132255</v>
      </c>
      <c r="DF90" s="111">
        <v>44085</v>
      </c>
    </row>
    <row r="91" spans="1:110" ht="35.25" customHeight="1" x14ac:dyDescent="0.25">
      <c r="A91" s="237" t="s">
        <v>541</v>
      </c>
      <c r="B91" s="238" t="s">
        <v>14</v>
      </c>
      <c r="C91" s="238" t="s">
        <v>27</v>
      </c>
      <c r="D91" s="60" t="s">
        <v>273</v>
      </c>
      <c r="E91" s="60" t="s">
        <v>274</v>
      </c>
      <c r="F91" s="60" t="s">
        <v>679</v>
      </c>
      <c r="G91" s="61" t="s">
        <v>680</v>
      </c>
      <c r="H91" s="211" t="s">
        <v>533</v>
      </c>
      <c r="I91" s="60" t="s">
        <v>608</v>
      </c>
      <c r="J91" s="212">
        <v>11.592616055058496</v>
      </c>
      <c r="K91" s="212">
        <v>28.392424183368004</v>
      </c>
      <c r="L91" s="213">
        <v>1748.3</v>
      </c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>
        <v>1</v>
      </c>
      <c r="Z91" s="214">
        <v>1</v>
      </c>
      <c r="AA91" s="214"/>
      <c r="AB91" s="214"/>
      <c r="AC91" s="214">
        <v>57</v>
      </c>
      <c r="AD91" s="214">
        <v>56</v>
      </c>
      <c r="AE91" s="214"/>
      <c r="AF91" s="214"/>
      <c r="AG91" s="215"/>
      <c r="AH91" s="214"/>
      <c r="AI91" s="214">
        <f t="shared" si="6"/>
        <v>58</v>
      </c>
      <c r="AJ91" s="214">
        <f t="shared" si="6"/>
        <v>57</v>
      </c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>
        <v>1.2</v>
      </c>
      <c r="AX91" s="214">
        <v>1.2</v>
      </c>
      <c r="AY91" s="214"/>
      <c r="AZ91" s="214"/>
      <c r="BA91" s="214">
        <v>400.19499999999999</v>
      </c>
      <c r="BB91" s="214">
        <v>400.19499999999999</v>
      </c>
      <c r="BC91" s="214"/>
      <c r="BD91" s="214"/>
      <c r="BE91" s="214"/>
      <c r="BF91" s="214"/>
      <c r="BG91" s="216">
        <f t="shared" si="7"/>
        <v>401.39499999999998</v>
      </c>
      <c r="BH91" s="72">
        <f t="shared" si="7"/>
        <v>401.39499999999998</v>
      </c>
      <c r="BI91" s="217">
        <f t="shared" si="5"/>
        <v>4.5458097395243487E-2</v>
      </c>
      <c r="BJ91" s="218">
        <v>0</v>
      </c>
      <c r="BK91" s="218">
        <v>0</v>
      </c>
      <c r="BL91" s="218">
        <v>0</v>
      </c>
      <c r="BM91" s="218">
        <v>0</v>
      </c>
      <c r="BN91" s="218">
        <v>0</v>
      </c>
      <c r="BO91" s="218">
        <v>0</v>
      </c>
      <c r="BP91" s="218">
        <v>0</v>
      </c>
      <c r="BQ91" s="218">
        <v>0</v>
      </c>
      <c r="BR91" s="218">
        <v>0</v>
      </c>
      <c r="BS91" s="218">
        <v>0</v>
      </c>
      <c r="BT91" s="218">
        <v>0</v>
      </c>
      <c r="BU91" s="218">
        <v>0</v>
      </c>
      <c r="BV91" s="218">
        <v>6054.9119999999994</v>
      </c>
      <c r="BW91" s="218">
        <v>6054.9119999999994</v>
      </c>
      <c r="BX91" s="218">
        <v>0</v>
      </c>
      <c r="BY91" s="218">
        <v>0</v>
      </c>
      <c r="BZ91" s="218">
        <v>469764.89879999997</v>
      </c>
      <c r="CA91" s="218">
        <v>469764.89879999997</v>
      </c>
      <c r="CB91" s="218">
        <v>0</v>
      </c>
      <c r="CC91" s="218">
        <v>0</v>
      </c>
      <c r="CD91" s="218">
        <v>0</v>
      </c>
      <c r="CE91" s="218">
        <v>0</v>
      </c>
      <c r="CF91" s="218">
        <v>475819.81079999998</v>
      </c>
      <c r="CG91" s="219">
        <v>475819.81079999998</v>
      </c>
      <c r="CH91" s="220">
        <v>24878399.999999996</v>
      </c>
      <c r="CI91" s="220">
        <v>24878399.999999996</v>
      </c>
      <c r="CJ91" s="220">
        <v>30940320</v>
      </c>
      <c r="CK91" s="221" t="s">
        <v>530</v>
      </c>
      <c r="CL91" s="222">
        <v>7.1</v>
      </c>
      <c r="CM91" s="223">
        <v>7.1</v>
      </c>
      <c r="CN91" s="224">
        <v>8.83</v>
      </c>
      <c r="CO91" s="253"/>
      <c r="CP91" s="253"/>
      <c r="CQ91" s="253"/>
      <c r="CR91" s="225"/>
      <c r="CS91" s="254">
        <v>67.829205107304134</v>
      </c>
      <c r="CT91" s="255">
        <v>67.812114487272325</v>
      </c>
      <c r="CU91" s="256">
        <v>0.87484212464908628</v>
      </c>
      <c r="CV91" s="257">
        <v>0.87464339650918177</v>
      </c>
      <c r="CW91" s="245" t="s">
        <v>609</v>
      </c>
      <c r="CX91" s="258"/>
      <c r="CY91" s="253"/>
      <c r="CZ91" s="253"/>
      <c r="DA91" s="259"/>
      <c r="DB91" s="260"/>
      <c r="DC91" s="261">
        <v>0</v>
      </c>
      <c r="DD91" s="262">
        <v>33592</v>
      </c>
      <c r="DE91" s="263">
        <v>85286</v>
      </c>
      <c r="DF91" s="111">
        <v>39626</v>
      </c>
    </row>
    <row r="92" spans="1:110" ht="35.25" customHeight="1" x14ac:dyDescent="0.25">
      <c r="A92" s="237" t="s">
        <v>541</v>
      </c>
      <c r="B92" s="238" t="s">
        <v>14</v>
      </c>
      <c r="C92" s="238" t="s">
        <v>27</v>
      </c>
      <c r="D92" s="60" t="s">
        <v>273</v>
      </c>
      <c r="E92" s="60" t="s">
        <v>274</v>
      </c>
      <c r="F92" s="60" t="s">
        <v>681</v>
      </c>
      <c r="G92" s="61" t="s">
        <v>682</v>
      </c>
      <c r="H92" s="211" t="s">
        <v>533</v>
      </c>
      <c r="I92" s="60" t="s">
        <v>608</v>
      </c>
      <c r="J92" s="212">
        <v>8.819949122302237</v>
      </c>
      <c r="K92" s="212">
        <v>23.147727224579999</v>
      </c>
      <c r="L92" s="213">
        <v>1100.9000000000001</v>
      </c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>
        <v>71</v>
      </c>
      <c r="AD92" s="214">
        <v>71</v>
      </c>
      <c r="AE92" s="214"/>
      <c r="AF92" s="214"/>
      <c r="AG92" s="215"/>
      <c r="AH92" s="214"/>
      <c r="AI92" s="214">
        <f t="shared" si="6"/>
        <v>71</v>
      </c>
      <c r="AJ92" s="214">
        <f t="shared" si="6"/>
        <v>71</v>
      </c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>
        <v>497.06</v>
      </c>
      <c r="BB92" s="214">
        <v>497.06</v>
      </c>
      <c r="BC92" s="214"/>
      <c r="BD92" s="214"/>
      <c r="BE92" s="214"/>
      <c r="BF92" s="214"/>
      <c r="BG92" s="216">
        <f t="shared" si="7"/>
        <v>497.06</v>
      </c>
      <c r="BH92" s="72">
        <f t="shared" si="7"/>
        <v>497.06</v>
      </c>
      <c r="BI92" s="217">
        <f t="shared" si="5"/>
        <v>7.1110157367668098E-2</v>
      </c>
      <c r="BJ92" s="218">
        <v>0</v>
      </c>
      <c r="BK92" s="218">
        <v>0</v>
      </c>
      <c r="BL92" s="218">
        <v>0</v>
      </c>
      <c r="BM92" s="218">
        <v>0</v>
      </c>
      <c r="BN92" s="218">
        <v>0</v>
      </c>
      <c r="BO92" s="218">
        <v>0</v>
      </c>
      <c r="BP92" s="218">
        <v>0</v>
      </c>
      <c r="BQ92" s="218">
        <v>0</v>
      </c>
      <c r="BR92" s="218">
        <v>0</v>
      </c>
      <c r="BS92" s="218">
        <v>0</v>
      </c>
      <c r="BT92" s="218">
        <v>0</v>
      </c>
      <c r="BU92" s="218">
        <v>0</v>
      </c>
      <c r="BV92" s="218">
        <v>0</v>
      </c>
      <c r="BW92" s="218">
        <v>0</v>
      </c>
      <c r="BX92" s="218">
        <v>0</v>
      </c>
      <c r="BY92" s="218">
        <v>0</v>
      </c>
      <c r="BZ92" s="218">
        <v>583468.91039999994</v>
      </c>
      <c r="CA92" s="218">
        <v>583468.91039999994</v>
      </c>
      <c r="CB92" s="218">
        <v>0</v>
      </c>
      <c r="CC92" s="218">
        <v>0</v>
      </c>
      <c r="CD92" s="218">
        <v>0</v>
      </c>
      <c r="CE92" s="218">
        <v>0</v>
      </c>
      <c r="CF92" s="218">
        <v>583468.91039999994</v>
      </c>
      <c r="CG92" s="219">
        <v>583468.91039999994</v>
      </c>
      <c r="CH92" s="220">
        <v>19552320.000000004</v>
      </c>
      <c r="CI92" s="220">
        <v>19552320.000000004</v>
      </c>
      <c r="CJ92" s="220">
        <v>24492960.000000004</v>
      </c>
      <c r="CK92" s="221" t="s">
        <v>530</v>
      </c>
      <c r="CL92" s="222">
        <v>5.58</v>
      </c>
      <c r="CM92" s="223">
        <v>5.58</v>
      </c>
      <c r="CN92" s="224">
        <v>6.99</v>
      </c>
      <c r="CO92" s="253"/>
      <c r="CP92" s="253"/>
      <c r="CQ92" s="253"/>
      <c r="CR92" s="225"/>
      <c r="CS92" s="254">
        <v>57.158765393456122</v>
      </c>
      <c r="CT92" s="255">
        <v>57.158765393456122</v>
      </c>
      <c r="CU92" s="256">
        <v>0.33812456332963242</v>
      </c>
      <c r="CV92" s="257">
        <v>0.33812456332963242</v>
      </c>
      <c r="CW92" s="245" t="s">
        <v>628</v>
      </c>
      <c r="CX92" s="258"/>
      <c r="CY92" s="253"/>
      <c r="CZ92" s="253"/>
      <c r="DA92" s="259"/>
      <c r="DB92" s="260"/>
      <c r="DC92" s="261">
        <v>6992</v>
      </c>
      <c r="DD92" s="262">
        <v>1870</v>
      </c>
      <c r="DE92" s="263">
        <v>0</v>
      </c>
      <c r="DF92" s="111">
        <v>2954</v>
      </c>
    </row>
    <row r="93" spans="1:110" ht="35.25" customHeight="1" x14ac:dyDescent="0.25">
      <c r="A93" s="237" t="s">
        <v>541</v>
      </c>
      <c r="B93" s="238" t="s">
        <v>14</v>
      </c>
      <c r="C93" s="238" t="s">
        <v>27</v>
      </c>
      <c r="D93" s="60" t="s">
        <v>273</v>
      </c>
      <c r="E93" s="60" t="s">
        <v>274</v>
      </c>
      <c r="F93" s="60" t="s">
        <v>683</v>
      </c>
      <c r="G93" s="61" t="s">
        <v>274</v>
      </c>
      <c r="H93" s="211" t="s">
        <v>533</v>
      </c>
      <c r="I93" s="60" t="s">
        <v>608</v>
      </c>
      <c r="J93" s="212">
        <v>8.819949122302237</v>
      </c>
      <c r="K93" s="212">
        <v>3.633143931837</v>
      </c>
      <c r="L93" s="213">
        <v>252.6</v>
      </c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>
        <v>3</v>
      </c>
      <c r="AD93" s="214">
        <v>3</v>
      </c>
      <c r="AE93" s="214"/>
      <c r="AF93" s="214"/>
      <c r="AG93" s="215"/>
      <c r="AH93" s="214"/>
      <c r="AI93" s="214">
        <f t="shared" si="6"/>
        <v>3</v>
      </c>
      <c r="AJ93" s="214">
        <f t="shared" si="6"/>
        <v>3</v>
      </c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>
        <v>21.2</v>
      </c>
      <c r="BB93" s="214">
        <v>21.2</v>
      </c>
      <c r="BC93" s="214"/>
      <c r="BD93" s="214"/>
      <c r="BE93" s="214"/>
      <c r="BF93" s="214"/>
      <c r="BG93" s="216">
        <f t="shared" si="7"/>
        <v>21.2</v>
      </c>
      <c r="BH93" s="72">
        <f t="shared" si="7"/>
        <v>21.2</v>
      </c>
      <c r="BI93" s="217">
        <f t="shared" si="5"/>
        <v>4.7006651884700665E-3</v>
      </c>
      <c r="BJ93" s="218">
        <v>0</v>
      </c>
      <c r="BK93" s="218">
        <v>0</v>
      </c>
      <c r="BL93" s="218">
        <v>0</v>
      </c>
      <c r="BM93" s="218">
        <v>0</v>
      </c>
      <c r="BN93" s="218">
        <v>0</v>
      </c>
      <c r="BO93" s="218">
        <v>0</v>
      </c>
      <c r="BP93" s="218">
        <v>0</v>
      </c>
      <c r="BQ93" s="218">
        <v>0</v>
      </c>
      <c r="BR93" s="218">
        <v>0</v>
      </c>
      <c r="BS93" s="218">
        <v>0</v>
      </c>
      <c r="BT93" s="218">
        <v>0</v>
      </c>
      <c r="BU93" s="218">
        <v>0</v>
      </c>
      <c r="BV93" s="218">
        <v>0</v>
      </c>
      <c r="BW93" s="218">
        <v>0</v>
      </c>
      <c r="BX93" s="218">
        <v>0</v>
      </c>
      <c r="BY93" s="218">
        <v>0</v>
      </c>
      <c r="BZ93" s="218">
        <v>24885.408000000003</v>
      </c>
      <c r="CA93" s="218">
        <v>24885.408000000003</v>
      </c>
      <c r="CB93" s="218">
        <v>0</v>
      </c>
      <c r="CC93" s="218">
        <v>0</v>
      </c>
      <c r="CD93" s="218">
        <v>0</v>
      </c>
      <c r="CE93" s="218">
        <v>0</v>
      </c>
      <c r="CF93" s="218">
        <v>24885.408000000003</v>
      </c>
      <c r="CG93" s="219">
        <v>24885.408000000003</v>
      </c>
      <c r="CH93" s="220">
        <v>13910880.000000002</v>
      </c>
      <c r="CI93" s="220">
        <v>13910880.000000002</v>
      </c>
      <c r="CJ93" s="220">
        <v>15803040</v>
      </c>
      <c r="CK93" s="221" t="s">
        <v>530</v>
      </c>
      <c r="CL93" s="222">
        <v>3.97</v>
      </c>
      <c r="CM93" s="223">
        <v>3.97</v>
      </c>
      <c r="CN93" s="224">
        <v>4.51</v>
      </c>
      <c r="CO93" s="253"/>
      <c r="CP93" s="253"/>
      <c r="CQ93" s="253"/>
      <c r="CR93" s="225"/>
      <c r="CS93" s="254">
        <v>4.6902012537116526</v>
      </c>
      <c r="CT93" s="255">
        <v>4.6902012537116526</v>
      </c>
      <c r="CU93" s="256">
        <v>4.3549983503794187E-2</v>
      </c>
      <c r="CV93" s="257">
        <v>4.3549983503794187E-2</v>
      </c>
      <c r="CW93" s="245" t="s">
        <v>684</v>
      </c>
      <c r="CX93" s="258"/>
      <c r="CY93" s="253"/>
      <c r="CZ93" s="253"/>
      <c r="DA93" s="259"/>
      <c r="DB93" s="260"/>
      <c r="DC93" s="261">
        <v>0</v>
      </c>
      <c r="DD93" s="262">
        <v>0</v>
      </c>
      <c r="DE93" s="263">
        <v>3554</v>
      </c>
      <c r="DF93" s="111">
        <v>1184.6666666666667</v>
      </c>
    </row>
    <row r="94" spans="1:110" ht="35.25" customHeight="1" x14ac:dyDescent="0.25">
      <c r="A94" s="237" t="s">
        <v>541</v>
      </c>
      <c r="B94" s="238" t="s">
        <v>14</v>
      </c>
      <c r="C94" s="238" t="s">
        <v>27</v>
      </c>
      <c r="D94" s="60" t="s">
        <v>56</v>
      </c>
      <c r="E94" s="60" t="s">
        <v>38</v>
      </c>
      <c r="F94" s="60" t="s">
        <v>685</v>
      </c>
      <c r="G94" s="61" t="s">
        <v>38</v>
      </c>
      <c r="H94" s="211" t="s">
        <v>533</v>
      </c>
      <c r="I94" s="60" t="s">
        <v>608</v>
      </c>
      <c r="J94" s="212">
        <v>11.783834464214101</v>
      </c>
      <c r="K94" s="212">
        <v>23.092613588331002</v>
      </c>
      <c r="L94" s="213">
        <v>3147.2</v>
      </c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4">
        <v>59</v>
      </c>
      <c r="AD94" s="214">
        <v>59</v>
      </c>
      <c r="AE94" s="214"/>
      <c r="AF94" s="214"/>
      <c r="AG94" s="215"/>
      <c r="AH94" s="214"/>
      <c r="AI94" s="214">
        <f t="shared" si="6"/>
        <v>59</v>
      </c>
      <c r="AJ94" s="214">
        <f t="shared" si="6"/>
        <v>59</v>
      </c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>
        <v>617.99</v>
      </c>
      <c r="BB94" s="214">
        <v>617.99</v>
      </c>
      <c r="BC94" s="214"/>
      <c r="BD94" s="214"/>
      <c r="BE94" s="214"/>
      <c r="BF94" s="214"/>
      <c r="BG94" s="216">
        <f t="shared" si="7"/>
        <v>617.99</v>
      </c>
      <c r="BH94" s="72">
        <f t="shared" si="7"/>
        <v>617.99</v>
      </c>
      <c r="BI94" s="217">
        <f t="shared" si="5"/>
        <v>6.0057337220602539E-2</v>
      </c>
      <c r="BJ94" s="218">
        <v>0</v>
      </c>
      <c r="BK94" s="218">
        <v>0</v>
      </c>
      <c r="BL94" s="218">
        <v>0</v>
      </c>
      <c r="BM94" s="218">
        <v>0</v>
      </c>
      <c r="BN94" s="218">
        <v>0</v>
      </c>
      <c r="BO94" s="218">
        <v>0</v>
      </c>
      <c r="BP94" s="218">
        <v>0</v>
      </c>
      <c r="BQ94" s="218">
        <v>0</v>
      </c>
      <c r="BR94" s="218">
        <v>0</v>
      </c>
      <c r="BS94" s="218">
        <v>0</v>
      </c>
      <c r="BT94" s="218">
        <v>0</v>
      </c>
      <c r="BU94" s="218">
        <v>0</v>
      </c>
      <c r="BV94" s="218">
        <v>0</v>
      </c>
      <c r="BW94" s="218">
        <v>0</v>
      </c>
      <c r="BX94" s="218">
        <v>0</v>
      </c>
      <c r="BY94" s="218">
        <v>0</v>
      </c>
      <c r="BZ94" s="218">
        <v>725421.38160000008</v>
      </c>
      <c r="CA94" s="218">
        <v>725421.38160000008</v>
      </c>
      <c r="CB94" s="218">
        <v>0</v>
      </c>
      <c r="CC94" s="218">
        <v>0</v>
      </c>
      <c r="CD94" s="218">
        <v>0</v>
      </c>
      <c r="CE94" s="218">
        <v>0</v>
      </c>
      <c r="CF94" s="218">
        <v>725421.38160000008</v>
      </c>
      <c r="CG94" s="219">
        <v>725421.38160000008</v>
      </c>
      <c r="CH94" s="220">
        <v>31781280.000000004</v>
      </c>
      <c r="CI94" s="220">
        <v>31781280.000000004</v>
      </c>
      <c r="CJ94" s="220">
        <v>36056159.999999993</v>
      </c>
      <c r="CK94" s="221" t="s">
        <v>530</v>
      </c>
      <c r="CL94" s="222">
        <v>9.07</v>
      </c>
      <c r="CM94" s="223">
        <v>9.07</v>
      </c>
      <c r="CN94" s="224">
        <v>10.29</v>
      </c>
      <c r="CO94" s="253"/>
      <c r="CP94" s="253"/>
      <c r="CQ94" s="253"/>
      <c r="CR94" s="225"/>
      <c r="CS94" s="254">
        <v>108.52361694216131</v>
      </c>
      <c r="CT94" s="255">
        <v>99.973068830102861</v>
      </c>
      <c r="CU94" s="256">
        <v>0.96677149154907827</v>
      </c>
      <c r="CV94" s="257">
        <v>0.95766276941806094</v>
      </c>
      <c r="CW94" s="245" t="s">
        <v>628</v>
      </c>
      <c r="CX94" s="258"/>
      <c r="CY94" s="253"/>
      <c r="CZ94" s="253"/>
      <c r="DA94" s="259"/>
      <c r="DB94" s="260"/>
      <c r="DC94" s="261">
        <v>256904</v>
      </c>
      <c r="DD94" s="262">
        <v>101574</v>
      </c>
      <c r="DE94" s="263">
        <v>323080</v>
      </c>
      <c r="DF94" s="111">
        <v>227186</v>
      </c>
    </row>
    <row r="95" spans="1:110" ht="35.25" customHeight="1" x14ac:dyDescent="0.25">
      <c r="A95" s="237" t="s">
        <v>541</v>
      </c>
      <c r="B95" s="238" t="s">
        <v>14</v>
      </c>
      <c r="C95" s="238" t="s">
        <v>27</v>
      </c>
      <c r="D95" s="60" t="s">
        <v>56</v>
      </c>
      <c r="E95" s="60" t="s">
        <v>38</v>
      </c>
      <c r="F95" s="60" t="s">
        <v>686</v>
      </c>
      <c r="G95" s="61" t="s">
        <v>38</v>
      </c>
      <c r="H95" s="211" t="s">
        <v>533</v>
      </c>
      <c r="I95" s="60" t="s">
        <v>608</v>
      </c>
      <c r="J95" s="212">
        <v>11.783834464214101</v>
      </c>
      <c r="K95" s="212">
        <v>9.2488636171260001</v>
      </c>
      <c r="L95" s="213">
        <v>954.3</v>
      </c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>
        <v>2</v>
      </c>
      <c r="Z95" s="214">
        <v>2</v>
      </c>
      <c r="AA95" s="214"/>
      <c r="AB95" s="214"/>
      <c r="AC95" s="214">
        <v>16</v>
      </c>
      <c r="AD95" s="214">
        <v>16</v>
      </c>
      <c r="AE95" s="214"/>
      <c r="AF95" s="214"/>
      <c r="AG95" s="215"/>
      <c r="AH95" s="214"/>
      <c r="AI95" s="214">
        <f t="shared" si="6"/>
        <v>18</v>
      </c>
      <c r="AJ95" s="214">
        <f t="shared" si="6"/>
        <v>18</v>
      </c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>
        <v>150</v>
      </c>
      <c r="AX95" s="214">
        <v>150</v>
      </c>
      <c r="AY95" s="214"/>
      <c r="AZ95" s="214"/>
      <c r="BA95" s="214">
        <v>96.56</v>
      </c>
      <c r="BB95" s="214">
        <v>96.56</v>
      </c>
      <c r="BC95" s="214"/>
      <c r="BD95" s="214"/>
      <c r="BE95" s="214"/>
      <c r="BF95" s="214"/>
      <c r="BG95" s="216">
        <f t="shared" si="7"/>
        <v>246.56</v>
      </c>
      <c r="BH95" s="72">
        <f t="shared" si="7"/>
        <v>246.56</v>
      </c>
      <c r="BI95" s="217">
        <f t="shared" si="5"/>
        <v>2.4007789678675756E-2</v>
      </c>
      <c r="BJ95" s="218">
        <v>0</v>
      </c>
      <c r="BK95" s="218">
        <v>0</v>
      </c>
      <c r="BL95" s="218">
        <v>0</v>
      </c>
      <c r="BM95" s="218">
        <v>0</v>
      </c>
      <c r="BN95" s="218">
        <v>0</v>
      </c>
      <c r="BO95" s="218">
        <v>0</v>
      </c>
      <c r="BP95" s="218">
        <v>0</v>
      </c>
      <c r="BQ95" s="218">
        <v>0</v>
      </c>
      <c r="BR95" s="218">
        <v>0</v>
      </c>
      <c r="BS95" s="218">
        <v>0</v>
      </c>
      <c r="BT95" s="218">
        <v>0</v>
      </c>
      <c r="BU95" s="218">
        <v>0</v>
      </c>
      <c r="BV95" s="218">
        <v>756864</v>
      </c>
      <c r="BW95" s="218">
        <v>756864</v>
      </c>
      <c r="BX95" s="218">
        <v>0</v>
      </c>
      <c r="BY95" s="218">
        <v>0</v>
      </c>
      <c r="BZ95" s="218">
        <v>113345.99040000001</v>
      </c>
      <c r="CA95" s="218">
        <v>113345.99040000001</v>
      </c>
      <c r="CB95" s="218">
        <v>0</v>
      </c>
      <c r="CC95" s="218">
        <v>0</v>
      </c>
      <c r="CD95" s="218">
        <v>0</v>
      </c>
      <c r="CE95" s="218">
        <v>0</v>
      </c>
      <c r="CF95" s="218">
        <v>870209.99040000001</v>
      </c>
      <c r="CG95" s="219">
        <v>870209.99040000001</v>
      </c>
      <c r="CH95" s="220">
        <v>24528000.000000004</v>
      </c>
      <c r="CI95" s="220">
        <v>24528000.000000004</v>
      </c>
      <c r="CJ95" s="220">
        <v>35986079.999999993</v>
      </c>
      <c r="CK95" s="221" t="s">
        <v>530</v>
      </c>
      <c r="CL95" s="222">
        <v>7</v>
      </c>
      <c r="CM95" s="223">
        <v>7</v>
      </c>
      <c r="CN95" s="224">
        <v>10.27</v>
      </c>
      <c r="CO95" s="253"/>
      <c r="CP95" s="253"/>
      <c r="CQ95" s="253"/>
      <c r="CR95" s="225"/>
      <c r="CS95" s="254">
        <v>52.428708323057172</v>
      </c>
      <c r="CT95" s="255">
        <v>52.428708323057172</v>
      </c>
      <c r="CU95" s="256">
        <v>1.2217757630054205</v>
      </c>
      <c r="CV95" s="257">
        <v>1.2217757630054205</v>
      </c>
      <c r="CW95" s="245" t="s">
        <v>628</v>
      </c>
      <c r="CX95" s="258"/>
      <c r="CY95" s="253"/>
      <c r="CZ95" s="253"/>
      <c r="DA95" s="259"/>
      <c r="DB95" s="260"/>
      <c r="DC95" s="261">
        <v>53228</v>
      </c>
      <c r="DD95" s="262">
        <v>0</v>
      </c>
      <c r="DE95" s="263">
        <v>45795</v>
      </c>
      <c r="DF95" s="111">
        <v>33007.666666666664</v>
      </c>
    </row>
    <row r="96" spans="1:110" ht="35.25" customHeight="1" x14ac:dyDescent="0.25">
      <c r="A96" s="237" t="s">
        <v>541</v>
      </c>
      <c r="B96" s="238" t="s">
        <v>14</v>
      </c>
      <c r="C96" s="238" t="s">
        <v>27</v>
      </c>
      <c r="D96" s="60" t="s">
        <v>56</v>
      </c>
      <c r="E96" s="60" t="s">
        <v>38</v>
      </c>
      <c r="F96" s="60" t="s">
        <v>687</v>
      </c>
      <c r="G96" s="61" t="s">
        <v>38</v>
      </c>
      <c r="H96" s="211" t="s">
        <v>594</v>
      </c>
      <c r="I96" s="60" t="s">
        <v>608</v>
      </c>
      <c r="J96" s="212">
        <v>11.783834464214101</v>
      </c>
      <c r="K96" s="212">
        <v>2.3062499952030002</v>
      </c>
      <c r="L96" s="213">
        <v>2</v>
      </c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5"/>
      <c r="AH96" s="214"/>
      <c r="AI96" s="214">
        <f t="shared" si="6"/>
        <v>0</v>
      </c>
      <c r="AJ96" s="214">
        <f t="shared" si="6"/>
        <v>0</v>
      </c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6">
        <f t="shared" si="7"/>
        <v>0</v>
      </c>
      <c r="BH96" s="72">
        <f t="shared" si="7"/>
        <v>0</v>
      </c>
      <c r="BI96" s="217">
        <f t="shared" si="5"/>
        <v>0</v>
      </c>
      <c r="BJ96" s="218">
        <v>0</v>
      </c>
      <c r="BK96" s="218">
        <v>0</v>
      </c>
      <c r="BL96" s="218">
        <v>0</v>
      </c>
      <c r="BM96" s="218">
        <v>0</v>
      </c>
      <c r="BN96" s="218">
        <v>0</v>
      </c>
      <c r="BO96" s="218">
        <v>0</v>
      </c>
      <c r="BP96" s="218">
        <v>0</v>
      </c>
      <c r="BQ96" s="218">
        <v>0</v>
      </c>
      <c r="BR96" s="218">
        <v>0</v>
      </c>
      <c r="BS96" s="218">
        <v>0</v>
      </c>
      <c r="BT96" s="218">
        <v>0</v>
      </c>
      <c r="BU96" s="218">
        <v>0</v>
      </c>
      <c r="BV96" s="218">
        <v>0</v>
      </c>
      <c r="BW96" s="218">
        <v>0</v>
      </c>
      <c r="BX96" s="218">
        <v>0</v>
      </c>
      <c r="BY96" s="218">
        <v>0</v>
      </c>
      <c r="BZ96" s="218">
        <v>0</v>
      </c>
      <c r="CA96" s="218">
        <v>0</v>
      </c>
      <c r="CB96" s="218">
        <v>0</v>
      </c>
      <c r="CC96" s="218">
        <v>0</v>
      </c>
      <c r="CD96" s="218">
        <v>0</v>
      </c>
      <c r="CE96" s="218">
        <v>0</v>
      </c>
      <c r="CF96" s="218">
        <v>0</v>
      </c>
      <c r="CG96" s="219">
        <v>0</v>
      </c>
      <c r="CH96" s="220">
        <v>44500439.401257597</v>
      </c>
      <c r="CI96" s="220">
        <v>44500439.401257597</v>
      </c>
      <c r="CJ96" s="220">
        <v>63858597.002433598</v>
      </c>
      <c r="CK96" s="221" t="s">
        <v>530</v>
      </c>
      <c r="CL96" s="222">
        <v>9.5399999999999991</v>
      </c>
      <c r="CM96" s="223">
        <v>9.5399999999999991</v>
      </c>
      <c r="CN96" s="224">
        <v>13.69</v>
      </c>
      <c r="CO96" s="253"/>
      <c r="CP96" s="253"/>
      <c r="CQ96" s="253"/>
      <c r="CR96" s="225"/>
      <c r="CS96" s="254">
        <v>201.55072463768133</v>
      </c>
      <c r="CT96" s="255">
        <v>201.55072463768133</v>
      </c>
      <c r="CU96" s="256">
        <v>1.289855072463769</v>
      </c>
      <c r="CV96" s="257">
        <v>1.289855072463769</v>
      </c>
      <c r="CW96" s="245" t="s">
        <v>688</v>
      </c>
      <c r="CX96" s="258"/>
      <c r="CY96" s="253"/>
      <c r="CZ96" s="253"/>
      <c r="DA96" s="259"/>
      <c r="DB96" s="260"/>
      <c r="DC96" s="261">
        <v>2038</v>
      </c>
      <c r="DD96" s="262">
        <v>0</v>
      </c>
      <c r="DE96" s="263">
        <v>0</v>
      </c>
      <c r="DF96" s="111">
        <v>679.33333333333337</v>
      </c>
    </row>
    <row r="97" spans="1:110" ht="35.25" customHeight="1" x14ac:dyDescent="0.25">
      <c r="A97" s="237" t="s">
        <v>541</v>
      </c>
      <c r="B97" s="238" t="s">
        <v>14</v>
      </c>
      <c r="C97" s="238" t="s">
        <v>27</v>
      </c>
      <c r="D97" s="60" t="s">
        <v>56</v>
      </c>
      <c r="E97" s="60" t="s">
        <v>38</v>
      </c>
      <c r="F97" s="60" t="s">
        <v>689</v>
      </c>
      <c r="G97" s="61" t="s">
        <v>38</v>
      </c>
      <c r="H97" s="211" t="s">
        <v>533</v>
      </c>
      <c r="I97" s="60" t="s">
        <v>608</v>
      </c>
      <c r="J97" s="212">
        <v>11.783834464214101</v>
      </c>
      <c r="K97" s="212">
        <v>10.040151494268001</v>
      </c>
      <c r="L97" s="213">
        <v>392.1</v>
      </c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>
        <v>1</v>
      </c>
      <c r="Z97" s="214">
        <v>1</v>
      </c>
      <c r="AA97" s="214"/>
      <c r="AB97" s="214"/>
      <c r="AC97" s="214">
        <v>16</v>
      </c>
      <c r="AD97" s="214">
        <v>16</v>
      </c>
      <c r="AE97" s="214"/>
      <c r="AF97" s="214"/>
      <c r="AG97" s="215"/>
      <c r="AH97" s="214"/>
      <c r="AI97" s="214">
        <f t="shared" si="6"/>
        <v>17</v>
      </c>
      <c r="AJ97" s="214">
        <f t="shared" si="6"/>
        <v>17</v>
      </c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>
        <v>300</v>
      </c>
      <c r="AX97" s="214">
        <v>300</v>
      </c>
      <c r="AY97" s="214"/>
      <c r="AZ97" s="214"/>
      <c r="BA97" s="214">
        <v>245.65</v>
      </c>
      <c r="BB97" s="214">
        <v>245.65</v>
      </c>
      <c r="BC97" s="214"/>
      <c r="BD97" s="214"/>
      <c r="BE97" s="214"/>
      <c r="BF97" s="214"/>
      <c r="BG97" s="216">
        <f t="shared" si="7"/>
        <v>545.65</v>
      </c>
      <c r="BH97" s="72">
        <f t="shared" si="7"/>
        <v>545.65</v>
      </c>
      <c r="BI97" s="217">
        <f t="shared" si="5"/>
        <v>8.30517503805175E-2</v>
      </c>
      <c r="BJ97" s="218">
        <v>0</v>
      </c>
      <c r="BK97" s="218">
        <v>0</v>
      </c>
      <c r="BL97" s="218">
        <v>0</v>
      </c>
      <c r="BM97" s="218">
        <v>0</v>
      </c>
      <c r="BN97" s="218">
        <v>0</v>
      </c>
      <c r="BO97" s="218">
        <v>0</v>
      </c>
      <c r="BP97" s="218">
        <v>0</v>
      </c>
      <c r="BQ97" s="218">
        <v>0</v>
      </c>
      <c r="BR97" s="218">
        <v>0</v>
      </c>
      <c r="BS97" s="218">
        <v>0</v>
      </c>
      <c r="BT97" s="218">
        <v>0</v>
      </c>
      <c r="BU97" s="218">
        <v>0</v>
      </c>
      <c r="BV97" s="218">
        <v>1513728</v>
      </c>
      <c r="BW97" s="218">
        <v>1513728</v>
      </c>
      <c r="BX97" s="218">
        <v>0</v>
      </c>
      <c r="BY97" s="218">
        <v>0</v>
      </c>
      <c r="BZ97" s="218">
        <v>288353.79600000003</v>
      </c>
      <c r="CA97" s="218">
        <v>288353.79600000003</v>
      </c>
      <c r="CB97" s="218">
        <v>0</v>
      </c>
      <c r="CC97" s="218">
        <v>0</v>
      </c>
      <c r="CD97" s="218">
        <v>0</v>
      </c>
      <c r="CE97" s="218">
        <v>0</v>
      </c>
      <c r="CF97" s="218">
        <v>1802081.7960000001</v>
      </c>
      <c r="CG97" s="219">
        <v>1802081.7960000001</v>
      </c>
      <c r="CH97" s="220">
        <v>29664030.030742802</v>
      </c>
      <c r="CI97" s="220">
        <v>29664030.030742802</v>
      </c>
      <c r="CJ97" s="220">
        <v>28123041.457717203</v>
      </c>
      <c r="CK97" s="221" t="s">
        <v>530</v>
      </c>
      <c r="CL97" s="222">
        <v>6.93</v>
      </c>
      <c r="CM97" s="223">
        <v>6.93</v>
      </c>
      <c r="CN97" s="224">
        <v>6.57</v>
      </c>
      <c r="CO97" s="253"/>
      <c r="CP97" s="253"/>
      <c r="CQ97" s="253"/>
      <c r="CR97" s="225"/>
      <c r="CS97" s="254">
        <v>17.340491265425854</v>
      </c>
      <c r="CT97" s="255">
        <v>17.340491265425854</v>
      </c>
      <c r="CU97" s="256">
        <v>0.27846832642096025</v>
      </c>
      <c r="CV97" s="257">
        <v>0.27846832642096025</v>
      </c>
      <c r="CW97" s="245" t="s">
        <v>628</v>
      </c>
      <c r="CX97" s="258"/>
      <c r="CY97" s="253"/>
      <c r="CZ97" s="253"/>
      <c r="DA97" s="259"/>
      <c r="DB97" s="260"/>
      <c r="DC97" s="261">
        <v>7210</v>
      </c>
      <c r="DD97" s="262">
        <v>0</v>
      </c>
      <c r="DE97" s="263">
        <v>1600</v>
      </c>
      <c r="DF97" s="111">
        <v>2936.6666666666665</v>
      </c>
    </row>
    <row r="98" spans="1:110" ht="35.25" customHeight="1" x14ac:dyDescent="0.25">
      <c r="A98" s="237" t="s">
        <v>541</v>
      </c>
      <c r="B98" s="238" t="s">
        <v>14</v>
      </c>
      <c r="C98" s="238" t="s">
        <v>27</v>
      </c>
      <c r="D98" s="60" t="s">
        <v>56</v>
      </c>
      <c r="E98" s="60" t="s">
        <v>38</v>
      </c>
      <c r="F98" s="60" t="s">
        <v>690</v>
      </c>
      <c r="G98" s="61" t="s">
        <v>691</v>
      </c>
      <c r="H98" s="211" t="s">
        <v>533</v>
      </c>
      <c r="I98" s="60" t="s">
        <v>608</v>
      </c>
      <c r="J98" s="212">
        <v>12.668219606558768</v>
      </c>
      <c r="K98" s="212">
        <v>26.203787824284003</v>
      </c>
      <c r="L98" s="213">
        <v>2776.3</v>
      </c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>
        <v>58</v>
      </c>
      <c r="AD98" s="214">
        <v>58</v>
      </c>
      <c r="AE98" s="214"/>
      <c r="AF98" s="214"/>
      <c r="AG98" s="215"/>
      <c r="AH98" s="214"/>
      <c r="AI98" s="214">
        <f t="shared" si="6"/>
        <v>58</v>
      </c>
      <c r="AJ98" s="214">
        <f t="shared" si="6"/>
        <v>58</v>
      </c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>
        <v>1919.845</v>
      </c>
      <c r="BB98" s="214">
        <v>1919.845</v>
      </c>
      <c r="BC98" s="214"/>
      <c r="BD98" s="214"/>
      <c r="BE98" s="214"/>
      <c r="BF98" s="214"/>
      <c r="BG98" s="216">
        <f t="shared" si="7"/>
        <v>1919.845</v>
      </c>
      <c r="BH98" s="72">
        <f t="shared" si="7"/>
        <v>1919.845</v>
      </c>
      <c r="BI98" s="217">
        <f t="shared" si="5"/>
        <v>0.15358759999999999</v>
      </c>
      <c r="BJ98" s="218">
        <v>0</v>
      </c>
      <c r="BK98" s="218">
        <v>0</v>
      </c>
      <c r="BL98" s="218">
        <v>0</v>
      </c>
      <c r="BM98" s="218">
        <v>0</v>
      </c>
      <c r="BN98" s="218">
        <v>0</v>
      </c>
      <c r="BO98" s="218">
        <v>0</v>
      </c>
      <c r="BP98" s="218">
        <v>0</v>
      </c>
      <c r="BQ98" s="218">
        <v>0</v>
      </c>
      <c r="BR98" s="218">
        <v>0</v>
      </c>
      <c r="BS98" s="218">
        <v>0</v>
      </c>
      <c r="BT98" s="218">
        <v>0</v>
      </c>
      <c r="BU98" s="218">
        <v>0</v>
      </c>
      <c r="BV98" s="218">
        <v>0</v>
      </c>
      <c r="BW98" s="218">
        <v>0</v>
      </c>
      <c r="BX98" s="218">
        <v>0</v>
      </c>
      <c r="BY98" s="218">
        <v>0</v>
      </c>
      <c r="BZ98" s="218">
        <v>2253590.8547999999</v>
      </c>
      <c r="CA98" s="218">
        <v>2253590.8547999999</v>
      </c>
      <c r="CB98" s="218">
        <v>0</v>
      </c>
      <c r="CC98" s="218">
        <v>0</v>
      </c>
      <c r="CD98" s="218">
        <v>0</v>
      </c>
      <c r="CE98" s="218">
        <v>0</v>
      </c>
      <c r="CF98" s="218">
        <v>2253590.8547999999</v>
      </c>
      <c r="CG98" s="219">
        <v>2253590.8547999999</v>
      </c>
      <c r="CH98" s="220">
        <v>32482080</v>
      </c>
      <c r="CI98" s="220">
        <v>32482080</v>
      </c>
      <c r="CJ98" s="220">
        <v>43800000</v>
      </c>
      <c r="CK98" s="221" t="s">
        <v>530</v>
      </c>
      <c r="CL98" s="222">
        <v>9.27</v>
      </c>
      <c r="CM98" s="223">
        <v>9.27</v>
      </c>
      <c r="CN98" s="224">
        <v>12.5</v>
      </c>
      <c r="CO98" s="253"/>
      <c r="CP98" s="253"/>
      <c r="CQ98" s="253"/>
      <c r="CR98" s="225"/>
      <c r="CS98" s="254">
        <v>58.736299777503007</v>
      </c>
      <c r="CT98" s="255">
        <v>35.327144742233607</v>
      </c>
      <c r="CU98" s="256">
        <v>0.63566268934143466</v>
      </c>
      <c r="CV98" s="257">
        <v>0.53852926595857409</v>
      </c>
      <c r="CW98" s="245" t="s">
        <v>636</v>
      </c>
      <c r="CX98" s="258"/>
      <c r="CY98" s="253"/>
      <c r="CZ98" s="253"/>
      <c r="DA98" s="259"/>
      <c r="DB98" s="260"/>
      <c r="DC98" s="261">
        <v>49479</v>
      </c>
      <c r="DD98" s="262">
        <v>24079</v>
      </c>
      <c r="DE98" s="263">
        <v>26997</v>
      </c>
      <c r="DF98" s="111">
        <v>33518.333333333336</v>
      </c>
    </row>
    <row r="99" spans="1:110" ht="35.25" customHeight="1" x14ac:dyDescent="0.25">
      <c r="A99" s="237" t="s">
        <v>541</v>
      </c>
      <c r="B99" s="238" t="s">
        <v>14</v>
      </c>
      <c r="C99" s="238" t="s">
        <v>27</v>
      </c>
      <c r="D99" s="60" t="s">
        <v>78</v>
      </c>
      <c r="E99" s="60" t="s">
        <v>38</v>
      </c>
      <c r="F99" s="60" t="s">
        <v>692</v>
      </c>
      <c r="G99" s="61" t="s">
        <v>38</v>
      </c>
      <c r="H99" s="211" t="s">
        <v>543</v>
      </c>
      <c r="I99" s="60" t="s">
        <v>547</v>
      </c>
      <c r="J99" s="212">
        <v>2.9397751946705037</v>
      </c>
      <c r="K99" s="212">
        <v>4.4945075664090002</v>
      </c>
      <c r="L99" s="213">
        <v>502.3</v>
      </c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4"/>
      <c r="AC99" s="214">
        <v>3</v>
      </c>
      <c r="AD99" s="214">
        <v>3</v>
      </c>
      <c r="AE99" s="214"/>
      <c r="AF99" s="214"/>
      <c r="AG99" s="215"/>
      <c r="AH99" s="214"/>
      <c r="AI99" s="214">
        <f t="shared" si="6"/>
        <v>3</v>
      </c>
      <c r="AJ99" s="214">
        <f t="shared" si="6"/>
        <v>3</v>
      </c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>
        <v>36.25</v>
      </c>
      <c r="BB99" s="214">
        <v>36.25</v>
      </c>
      <c r="BC99" s="214"/>
      <c r="BD99" s="214"/>
      <c r="BE99" s="214"/>
      <c r="BF99" s="214"/>
      <c r="BG99" s="216">
        <f t="shared" si="7"/>
        <v>36.25</v>
      </c>
      <c r="BH99" s="72">
        <f t="shared" si="7"/>
        <v>36.25</v>
      </c>
      <c r="BI99" s="217">
        <f t="shared" si="5"/>
        <v>1.9385026737967912E-2</v>
      </c>
      <c r="BJ99" s="218">
        <v>0</v>
      </c>
      <c r="BK99" s="218">
        <v>0</v>
      </c>
      <c r="BL99" s="218">
        <v>0</v>
      </c>
      <c r="BM99" s="218">
        <v>0</v>
      </c>
      <c r="BN99" s="218">
        <v>0</v>
      </c>
      <c r="BO99" s="218">
        <v>0</v>
      </c>
      <c r="BP99" s="218">
        <v>0</v>
      </c>
      <c r="BQ99" s="218">
        <v>0</v>
      </c>
      <c r="BR99" s="218">
        <v>0</v>
      </c>
      <c r="BS99" s="218">
        <v>0</v>
      </c>
      <c r="BT99" s="218">
        <v>0</v>
      </c>
      <c r="BU99" s="218">
        <v>0</v>
      </c>
      <c r="BV99" s="218">
        <v>0</v>
      </c>
      <c r="BW99" s="218">
        <v>0</v>
      </c>
      <c r="BX99" s="218">
        <v>0</v>
      </c>
      <c r="BY99" s="218">
        <v>0</v>
      </c>
      <c r="BZ99" s="218">
        <v>42551.700000000004</v>
      </c>
      <c r="CA99" s="218">
        <v>42551.700000000004</v>
      </c>
      <c r="CB99" s="218">
        <v>0</v>
      </c>
      <c r="CC99" s="218">
        <v>0</v>
      </c>
      <c r="CD99" s="218">
        <v>0</v>
      </c>
      <c r="CE99" s="218">
        <v>0</v>
      </c>
      <c r="CF99" s="218">
        <v>42551.700000000004</v>
      </c>
      <c r="CG99" s="219">
        <v>42551.700000000004</v>
      </c>
      <c r="CH99" s="220">
        <v>8474459.7495599985</v>
      </c>
      <c r="CI99" s="220">
        <v>8474459.7495599985</v>
      </c>
      <c r="CJ99" s="220">
        <v>9055565.5609583985</v>
      </c>
      <c r="CK99" s="221" t="s">
        <v>530</v>
      </c>
      <c r="CL99" s="222">
        <v>1.75</v>
      </c>
      <c r="CM99" s="223">
        <v>1.75</v>
      </c>
      <c r="CN99" s="224">
        <v>1.87</v>
      </c>
      <c r="CO99" s="253"/>
      <c r="CP99" s="253"/>
      <c r="CQ99" s="253"/>
      <c r="CR99" s="225"/>
      <c r="CS99" s="254">
        <v>55.54499800349879</v>
      </c>
      <c r="CT99" s="255">
        <v>55.54499800349879</v>
      </c>
      <c r="CU99" s="256">
        <v>0.35801076075431548</v>
      </c>
      <c r="CV99" s="257">
        <v>0.35801076075431548</v>
      </c>
      <c r="CW99" s="245" t="s">
        <v>545</v>
      </c>
      <c r="CX99" s="258"/>
      <c r="CY99" s="253"/>
      <c r="CZ99" s="253"/>
      <c r="DA99" s="259"/>
      <c r="DB99" s="260"/>
      <c r="DC99" s="261">
        <v>0</v>
      </c>
      <c r="DD99" s="262">
        <v>60208</v>
      </c>
      <c r="DE99" s="263">
        <v>0</v>
      </c>
      <c r="DF99" s="111">
        <v>20069.333333333332</v>
      </c>
    </row>
    <row r="100" spans="1:110" ht="35.25" customHeight="1" x14ac:dyDescent="0.25">
      <c r="A100" s="237" t="s">
        <v>541</v>
      </c>
      <c r="B100" s="238" t="s">
        <v>14</v>
      </c>
      <c r="C100" s="238" t="s">
        <v>27</v>
      </c>
      <c r="D100" s="60" t="s">
        <v>78</v>
      </c>
      <c r="E100" s="60" t="s">
        <v>38</v>
      </c>
      <c r="F100" s="60" t="s">
        <v>693</v>
      </c>
      <c r="G100" s="61" t="s">
        <v>38</v>
      </c>
      <c r="H100" s="211" t="s">
        <v>533</v>
      </c>
      <c r="I100" s="60" t="s">
        <v>547</v>
      </c>
      <c r="J100" s="212">
        <v>2.9109538692325576</v>
      </c>
      <c r="K100" s="212">
        <v>7.9446969531720004</v>
      </c>
      <c r="L100" s="213">
        <v>864.2</v>
      </c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  <c r="AB100" s="214"/>
      <c r="AC100" s="214">
        <v>20</v>
      </c>
      <c r="AD100" s="214">
        <v>20</v>
      </c>
      <c r="AE100" s="214"/>
      <c r="AF100" s="214"/>
      <c r="AG100" s="215"/>
      <c r="AH100" s="214"/>
      <c r="AI100" s="214">
        <f t="shared" si="6"/>
        <v>20</v>
      </c>
      <c r="AJ100" s="214">
        <f t="shared" si="6"/>
        <v>20</v>
      </c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>
        <v>122.61</v>
      </c>
      <c r="BB100" s="214">
        <v>122.61</v>
      </c>
      <c r="BC100" s="214"/>
      <c r="BD100" s="214"/>
      <c r="BE100" s="214"/>
      <c r="BF100" s="214"/>
      <c r="BG100" s="216">
        <f t="shared" si="7"/>
        <v>122.61</v>
      </c>
      <c r="BH100" s="72">
        <f t="shared" si="7"/>
        <v>122.61</v>
      </c>
      <c r="BI100" s="217">
        <f t="shared" si="5"/>
        <v>5.6502304147465439E-2</v>
      </c>
      <c r="BJ100" s="218">
        <v>0</v>
      </c>
      <c r="BK100" s="218">
        <v>0</v>
      </c>
      <c r="BL100" s="218">
        <v>0</v>
      </c>
      <c r="BM100" s="218">
        <v>0</v>
      </c>
      <c r="BN100" s="218">
        <v>0</v>
      </c>
      <c r="BO100" s="218">
        <v>0</v>
      </c>
      <c r="BP100" s="218">
        <v>0</v>
      </c>
      <c r="BQ100" s="218">
        <v>0</v>
      </c>
      <c r="BR100" s="218">
        <v>0</v>
      </c>
      <c r="BS100" s="218">
        <v>0</v>
      </c>
      <c r="BT100" s="218">
        <v>0</v>
      </c>
      <c r="BU100" s="218">
        <v>0</v>
      </c>
      <c r="BV100" s="218">
        <v>0</v>
      </c>
      <c r="BW100" s="218">
        <v>0</v>
      </c>
      <c r="BX100" s="218">
        <v>0</v>
      </c>
      <c r="BY100" s="218">
        <v>0</v>
      </c>
      <c r="BZ100" s="218">
        <v>143924.52240000002</v>
      </c>
      <c r="CA100" s="218">
        <v>143924.52240000002</v>
      </c>
      <c r="CB100" s="218">
        <v>0</v>
      </c>
      <c r="CC100" s="218">
        <v>0</v>
      </c>
      <c r="CD100" s="218">
        <v>0</v>
      </c>
      <c r="CE100" s="218">
        <v>0</v>
      </c>
      <c r="CF100" s="218">
        <v>143924.52240000002</v>
      </c>
      <c r="CG100" s="219">
        <v>143924.52240000002</v>
      </c>
      <c r="CH100" s="220">
        <v>6215628.1531908</v>
      </c>
      <c r="CI100" s="220">
        <v>6215628.1531908</v>
      </c>
      <c r="CJ100" s="220">
        <v>9052290.6660564002</v>
      </c>
      <c r="CK100" s="221" t="s">
        <v>530</v>
      </c>
      <c r="CL100" s="222">
        <v>1.49</v>
      </c>
      <c r="CM100" s="223">
        <v>1.49</v>
      </c>
      <c r="CN100" s="224">
        <v>2.17</v>
      </c>
      <c r="CO100" s="253"/>
      <c r="CP100" s="253"/>
      <c r="CQ100" s="253"/>
      <c r="CR100" s="225"/>
      <c r="CS100" s="254">
        <v>130.54103995572595</v>
      </c>
      <c r="CT100" s="255">
        <v>125.81432828745206</v>
      </c>
      <c r="CU100" s="256">
        <v>0.38808795205094898</v>
      </c>
      <c r="CV100" s="257">
        <v>0.38037339081661914</v>
      </c>
      <c r="CW100" s="245" t="s">
        <v>590</v>
      </c>
      <c r="CX100" s="258"/>
      <c r="CY100" s="253"/>
      <c r="CZ100" s="253"/>
      <c r="DA100" s="259"/>
      <c r="DB100" s="260"/>
      <c r="DC100" s="261">
        <v>126030</v>
      </c>
      <c r="DD100" s="262">
        <v>64685</v>
      </c>
      <c r="DE100" s="263">
        <v>0</v>
      </c>
      <c r="DF100" s="111">
        <v>63571.666666666664</v>
      </c>
    </row>
    <row r="101" spans="1:110" ht="35.25" customHeight="1" x14ac:dyDescent="0.25">
      <c r="A101" s="237" t="s">
        <v>541</v>
      </c>
      <c r="B101" s="238" t="s">
        <v>14</v>
      </c>
      <c r="C101" s="238" t="s">
        <v>27</v>
      </c>
      <c r="D101" s="60" t="s">
        <v>78</v>
      </c>
      <c r="E101" s="60" t="s">
        <v>38</v>
      </c>
      <c r="F101" s="60" t="s">
        <v>694</v>
      </c>
      <c r="G101" s="61" t="s">
        <v>38</v>
      </c>
      <c r="H101" s="211" t="s">
        <v>533</v>
      </c>
      <c r="I101" s="60" t="s">
        <v>547</v>
      </c>
      <c r="J101" s="212">
        <v>2.9397751946705037</v>
      </c>
      <c r="K101" s="212">
        <v>8.5051136186730005</v>
      </c>
      <c r="L101" s="213">
        <v>1248.2</v>
      </c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>
        <v>18</v>
      </c>
      <c r="AD101" s="214">
        <v>18</v>
      </c>
      <c r="AE101" s="214"/>
      <c r="AF101" s="214"/>
      <c r="AG101" s="215"/>
      <c r="AH101" s="214"/>
      <c r="AI101" s="214">
        <f t="shared" si="6"/>
        <v>18</v>
      </c>
      <c r="AJ101" s="214">
        <f t="shared" si="6"/>
        <v>18</v>
      </c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>
        <v>82.34</v>
      </c>
      <c r="BB101" s="214">
        <v>82.34</v>
      </c>
      <c r="BC101" s="214"/>
      <c r="BD101" s="214"/>
      <c r="BE101" s="214"/>
      <c r="BF101" s="214"/>
      <c r="BG101" s="216">
        <f t="shared" si="7"/>
        <v>82.34</v>
      </c>
      <c r="BH101" s="72">
        <f t="shared" si="7"/>
        <v>82.34</v>
      </c>
      <c r="BI101" s="217">
        <f t="shared" si="5"/>
        <v>3.4596638655462184E-2</v>
      </c>
      <c r="BJ101" s="218">
        <v>0</v>
      </c>
      <c r="BK101" s="218">
        <v>0</v>
      </c>
      <c r="BL101" s="218">
        <v>0</v>
      </c>
      <c r="BM101" s="218">
        <v>0</v>
      </c>
      <c r="BN101" s="218">
        <v>0</v>
      </c>
      <c r="BO101" s="218">
        <v>0</v>
      </c>
      <c r="BP101" s="218">
        <v>0</v>
      </c>
      <c r="BQ101" s="218">
        <v>0</v>
      </c>
      <c r="BR101" s="218">
        <v>0</v>
      </c>
      <c r="BS101" s="218">
        <v>0</v>
      </c>
      <c r="BT101" s="218">
        <v>0</v>
      </c>
      <c r="BU101" s="218">
        <v>0</v>
      </c>
      <c r="BV101" s="218">
        <v>0</v>
      </c>
      <c r="BW101" s="218">
        <v>0</v>
      </c>
      <c r="BX101" s="218">
        <v>0</v>
      </c>
      <c r="BY101" s="218">
        <v>0</v>
      </c>
      <c r="BZ101" s="218">
        <v>96653.985600000015</v>
      </c>
      <c r="CA101" s="218">
        <v>96653.985600000015</v>
      </c>
      <c r="CB101" s="218">
        <v>0</v>
      </c>
      <c r="CC101" s="218">
        <v>0</v>
      </c>
      <c r="CD101" s="218">
        <v>0</v>
      </c>
      <c r="CE101" s="218">
        <v>0</v>
      </c>
      <c r="CF101" s="218">
        <v>96653.985600000015</v>
      </c>
      <c r="CG101" s="219">
        <v>96653.985600000015</v>
      </c>
      <c r="CH101" s="220">
        <v>10588553.288636399</v>
      </c>
      <c r="CI101" s="220">
        <v>10588553.288636399</v>
      </c>
      <c r="CJ101" s="220">
        <v>10909418.539807199</v>
      </c>
      <c r="CK101" s="221" t="s">
        <v>530</v>
      </c>
      <c r="CL101" s="222">
        <v>2.31</v>
      </c>
      <c r="CM101" s="223">
        <v>2.31</v>
      </c>
      <c r="CN101" s="224">
        <v>2.38</v>
      </c>
      <c r="CO101" s="253"/>
      <c r="CP101" s="253"/>
      <c r="CQ101" s="253"/>
      <c r="CR101" s="225"/>
      <c r="CS101" s="254">
        <v>151.86294917193314</v>
      </c>
      <c r="CT101" s="255">
        <v>85.844629527999132</v>
      </c>
      <c r="CU101" s="256">
        <v>0.65025980832858066</v>
      </c>
      <c r="CV101" s="257">
        <v>0.60166777921593206</v>
      </c>
      <c r="CW101" s="245" t="s">
        <v>566</v>
      </c>
      <c r="CX101" s="258"/>
      <c r="CY101" s="253"/>
      <c r="CZ101" s="253"/>
      <c r="DA101" s="259"/>
      <c r="DB101" s="260"/>
      <c r="DC101" s="261">
        <v>0</v>
      </c>
      <c r="DD101" s="262">
        <v>0</v>
      </c>
      <c r="DE101" s="263">
        <v>76189</v>
      </c>
      <c r="DF101" s="111">
        <v>25396.333333333332</v>
      </c>
    </row>
    <row r="102" spans="1:110" ht="35.25" customHeight="1" x14ac:dyDescent="0.25">
      <c r="A102" s="237" t="s">
        <v>541</v>
      </c>
      <c r="B102" s="238" t="s">
        <v>14</v>
      </c>
      <c r="C102" s="238" t="s">
        <v>27</v>
      </c>
      <c r="D102" s="60" t="s">
        <v>78</v>
      </c>
      <c r="E102" s="60" t="s">
        <v>38</v>
      </c>
      <c r="F102" s="60" t="s">
        <v>695</v>
      </c>
      <c r="G102" s="61" t="s">
        <v>38</v>
      </c>
      <c r="H102" s="211" t="s">
        <v>533</v>
      </c>
      <c r="I102" s="60" t="s">
        <v>547</v>
      </c>
      <c r="J102" s="212">
        <v>2.9397751946705037</v>
      </c>
      <c r="K102" s="212">
        <v>5.3420454434340003</v>
      </c>
      <c r="L102" s="213">
        <v>787.6</v>
      </c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214">
        <v>9</v>
      </c>
      <c r="AD102" s="214">
        <v>9</v>
      </c>
      <c r="AE102" s="214"/>
      <c r="AF102" s="214"/>
      <c r="AG102" s="215"/>
      <c r="AH102" s="214"/>
      <c r="AI102" s="214">
        <f t="shared" si="6"/>
        <v>9</v>
      </c>
      <c r="AJ102" s="214">
        <f t="shared" si="6"/>
        <v>9</v>
      </c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>
        <v>45.58</v>
      </c>
      <c r="BB102" s="214">
        <v>45.58</v>
      </c>
      <c r="BC102" s="214"/>
      <c r="BD102" s="214"/>
      <c r="BE102" s="214"/>
      <c r="BF102" s="214"/>
      <c r="BG102" s="216">
        <f t="shared" si="7"/>
        <v>45.58</v>
      </c>
      <c r="BH102" s="72">
        <f t="shared" si="7"/>
        <v>45.58</v>
      </c>
      <c r="BI102" s="217">
        <f t="shared" si="5"/>
        <v>2.1101851851851847E-2</v>
      </c>
      <c r="BJ102" s="218">
        <v>0</v>
      </c>
      <c r="BK102" s="218">
        <v>0</v>
      </c>
      <c r="BL102" s="218">
        <v>0</v>
      </c>
      <c r="BM102" s="218">
        <v>0</v>
      </c>
      <c r="BN102" s="218">
        <v>0</v>
      </c>
      <c r="BO102" s="218">
        <v>0</v>
      </c>
      <c r="BP102" s="218">
        <v>0</v>
      </c>
      <c r="BQ102" s="218">
        <v>0</v>
      </c>
      <c r="BR102" s="218">
        <v>0</v>
      </c>
      <c r="BS102" s="218">
        <v>0</v>
      </c>
      <c r="BT102" s="218">
        <v>0</v>
      </c>
      <c r="BU102" s="218">
        <v>0</v>
      </c>
      <c r="BV102" s="218">
        <v>0</v>
      </c>
      <c r="BW102" s="218">
        <v>0</v>
      </c>
      <c r="BX102" s="218">
        <v>0</v>
      </c>
      <c r="BY102" s="218">
        <v>0</v>
      </c>
      <c r="BZ102" s="218">
        <v>53503.627200000003</v>
      </c>
      <c r="CA102" s="218">
        <v>53503.627200000003</v>
      </c>
      <c r="CB102" s="218">
        <v>0</v>
      </c>
      <c r="CC102" s="218">
        <v>0</v>
      </c>
      <c r="CD102" s="218">
        <v>0</v>
      </c>
      <c r="CE102" s="218">
        <v>0</v>
      </c>
      <c r="CF102" s="218">
        <v>53503.627200000003</v>
      </c>
      <c r="CG102" s="219">
        <v>53503.627200000003</v>
      </c>
      <c r="CH102" s="220">
        <v>9594884.9680320006</v>
      </c>
      <c r="CI102" s="220">
        <v>9594884.9680320006</v>
      </c>
      <c r="CJ102" s="220">
        <v>9963919.0052640028</v>
      </c>
      <c r="CK102" s="221" t="s">
        <v>530</v>
      </c>
      <c r="CL102" s="222">
        <v>2.08</v>
      </c>
      <c r="CM102" s="223">
        <v>2.08</v>
      </c>
      <c r="CN102" s="224">
        <v>2.16</v>
      </c>
      <c r="CO102" s="253"/>
      <c r="CP102" s="253"/>
      <c r="CQ102" s="253"/>
      <c r="CR102" s="225"/>
      <c r="CS102" s="254">
        <v>44.59600227224427</v>
      </c>
      <c r="CT102" s="255">
        <v>23.713555970265634</v>
      </c>
      <c r="CU102" s="256">
        <v>9.3960906534886049E-2</v>
      </c>
      <c r="CV102" s="257">
        <v>8.5496193806074275E-2</v>
      </c>
      <c r="CW102" s="245" t="s">
        <v>545</v>
      </c>
      <c r="CX102" s="258"/>
      <c r="CY102" s="253"/>
      <c r="CZ102" s="253"/>
      <c r="DA102" s="259"/>
      <c r="DB102" s="260"/>
      <c r="DC102" s="261">
        <v>0</v>
      </c>
      <c r="DD102" s="262">
        <v>0</v>
      </c>
      <c r="DE102" s="263">
        <v>0</v>
      </c>
      <c r="DF102" s="111">
        <v>0</v>
      </c>
    </row>
    <row r="103" spans="1:110" ht="35.25" customHeight="1" x14ac:dyDescent="0.25">
      <c r="A103" s="237" t="s">
        <v>541</v>
      </c>
      <c r="B103" s="238" t="s">
        <v>14</v>
      </c>
      <c r="C103" s="238" t="s">
        <v>27</v>
      </c>
      <c r="D103" s="60" t="s">
        <v>78</v>
      </c>
      <c r="E103" s="60" t="s">
        <v>38</v>
      </c>
      <c r="F103" s="60" t="s">
        <v>696</v>
      </c>
      <c r="G103" s="61" t="s">
        <v>38</v>
      </c>
      <c r="H103" s="211" t="s">
        <v>543</v>
      </c>
      <c r="I103" s="60" t="s">
        <v>547</v>
      </c>
      <c r="J103" s="212">
        <v>2.6443566089315564</v>
      </c>
      <c r="K103" s="212">
        <v>4.6579545357660006</v>
      </c>
      <c r="L103" s="213">
        <v>265.10000000000002</v>
      </c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>
        <v>2</v>
      </c>
      <c r="AD103" s="214">
        <v>2</v>
      </c>
      <c r="AE103" s="214"/>
      <c r="AF103" s="214"/>
      <c r="AG103" s="215"/>
      <c r="AH103" s="214"/>
      <c r="AI103" s="214">
        <f t="shared" si="6"/>
        <v>2</v>
      </c>
      <c r="AJ103" s="214">
        <f t="shared" si="6"/>
        <v>2</v>
      </c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>
        <v>9.67</v>
      </c>
      <c r="BB103" s="214">
        <v>9.67</v>
      </c>
      <c r="BC103" s="214"/>
      <c r="BD103" s="214"/>
      <c r="BE103" s="214"/>
      <c r="BF103" s="214"/>
      <c r="BG103" s="216">
        <f t="shared" si="7"/>
        <v>9.67</v>
      </c>
      <c r="BH103" s="72">
        <f t="shared" si="7"/>
        <v>9.67</v>
      </c>
      <c r="BI103" s="217">
        <f t="shared" si="5"/>
        <v>1.5109375E-2</v>
      </c>
      <c r="BJ103" s="218">
        <v>0</v>
      </c>
      <c r="BK103" s="218">
        <v>0</v>
      </c>
      <c r="BL103" s="218">
        <v>0</v>
      </c>
      <c r="BM103" s="218">
        <v>0</v>
      </c>
      <c r="BN103" s="218">
        <v>0</v>
      </c>
      <c r="BO103" s="218">
        <v>0</v>
      </c>
      <c r="BP103" s="218">
        <v>0</v>
      </c>
      <c r="BQ103" s="218">
        <v>0</v>
      </c>
      <c r="BR103" s="218">
        <v>0</v>
      </c>
      <c r="BS103" s="218">
        <v>0</v>
      </c>
      <c r="BT103" s="218">
        <v>0</v>
      </c>
      <c r="BU103" s="218">
        <v>0</v>
      </c>
      <c r="BV103" s="218">
        <v>0</v>
      </c>
      <c r="BW103" s="218">
        <v>0</v>
      </c>
      <c r="BX103" s="218">
        <v>0</v>
      </c>
      <c r="BY103" s="218">
        <v>0</v>
      </c>
      <c r="BZ103" s="218">
        <v>11351.032800000001</v>
      </c>
      <c r="CA103" s="218">
        <v>11351.032800000001</v>
      </c>
      <c r="CB103" s="218">
        <v>0</v>
      </c>
      <c r="CC103" s="218">
        <v>0</v>
      </c>
      <c r="CD103" s="218">
        <v>0</v>
      </c>
      <c r="CE103" s="218">
        <v>0</v>
      </c>
      <c r="CF103" s="218">
        <v>11351.032800000001</v>
      </c>
      <c r="CG103" s="219">
        <v>11351.032800000001</v>
      </c>
      <c r="CH103" s="220">
        <v>2137440</v>
      </c>
      <c r="CI103" s="220">
        <v>2137440</v>
      </c>
      <c r="CJ103" s="220">
        <v>2242560</v>
      </c>
      <c r="CK103" s="221" t="s">
        <v>530</v>
      </c>
      <c r="CL103" s="222">
        <v>0.61</v>
      </c>
      <c r="CM103" s="223">
        <v>0.61</v>
      </c>
      <c r="CN103" s="224">
        <v>0.64</v>
      </c>
      <c r="CO103" s="253"/>
      <c r="CP103" s="253"/>
      <c r="CQ103" s="253"/>
      <c r="CR103" s="225"/>
      <c r="CS103" s="254">
        <v>21.257434894788108</v>
      </c>
      <c r="CT103" s="255">
        <v>21.257434894788108</v>
      </c>
      <c r="CU103" s="256">
        <v>9.5325682289234479E-2</v>
      </c>
      <c r="CV103" s="257">
        <v>9.5325682289234479E-2</v>
      </c>
      <c r="CW103" s="245" t="s">
        <v>552</v>
      </c>
      <c r="CX103" s="258"/>
      <c r="CY103" s="253"/>
      <c r="CZ103" s="253"/>
      <c r="DA103" s="259"/>
      <c r="DB103" s="260"/>
      <c r="DC103" s="261">
        <v>0</v>
      </c>
      <c r="DD103" s="262">
        <v>0</v>
      </c>
      <c r="DE103" s="263">
        <v>0</v>
      </c>
      <c r="DF103" s="111">
        <v>0</v>
      </c>
    </row>
    <row r="104" spans="1:110" ht="35.25" customHeight="1" x14ac:dyDescent="0.25">
      <c r="A104" s="237" t="s">
        <v>541</v>
      </c>
      <c r="B104" s="238" t="s">
        <v>14</v>
      </c>
      <c r="C104" s="238" t="s">
        <v>27</v>
      </c>
      <c r="D104" s="60" t="s">
        <v>78</v>
      </c>
      <c r="E104" s="60" t="s">
        <v>38</v>
      </c>
      <c r="F104" s="60" t="s">
        <v>697</v>
      </c>
      <c r="G104" s="61" t="s">
        <v>38</v>
      </c>
      <c r="H104" s="211" t="s">
        <v>543</v>
      </c>
      <c r="I104" s="60" t="s">
        <v>547</v>
      </c>
      <c r="J104" s="212">
        <v>2.8821325437946119</v>
      </c>
      <c r="K104" s="212">
        <v>4.5649621117170005</v>
      </c>
      <c r="L104" s="213">
        <v>639.20000000000005</v>
      </c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>
        <v>4</v>
      </c>
      <c r="AD104" s="214">
        <v>4</v>
      </c>
      <c r="AE104" s="214"/>
      <c r="AF104" s="214"/>
      <c r="AG104" s="215"/>
      <c r="AH104" s="214"/>
      <c r="AI104" s="214">
        <f t="shared" si="6"/>
        <v>4</v>
      </c>
      <c r="AJ104" s="214">
        <f t="shared" si="6"/>
        <v>4</v>
      </c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>
        <v>17.05</v>
      </c>
      <c r="BB104" s="214">
        <v>17.05</v>
      </c>
      <c r="BC104" s="214"/>
      <c r="BD104" s="214"/>
      <c r="BE104" s="214"/>
      <c r="BF104" s="214"/>
      <c r="BG104" s="216">
        <f t="shared" si="7"/>
        <v>17.05</v>
      </c>
      <c r="BH104" s="72">
        <f t="shared" si="7"/>
        <v>17.05</v>
      </c>
      <c r="BI104" s="217">
        <f t="shared" si="5"/>
        <v>1.2723880597014924E-2</v>
      </c>
      <c r="BJ104" s="218">
        <v>0</v>
      </c>
      <c r="BK104" s="218">
        <v>0</v>
      </c>
      <c r="BL104" s="218">
        <v>0</v>
      </c>
      <c r="BM104" s="218">
        <v>0</v>
      </c>
      <c r="BN104" s="218">
        <v>0</v>
      </c>
      <c r="BO104" s="218">
        <v>0</v>
      </c>
      <c r="BP104" s="218">
        <v>0</v>
      </c>
      <c r="BQ104" s="218">
        <v>0</v>
      </c>
      <c r="BR104" s="218">
        <v>0</v>
      </c>
      <c r="BS104" s="218">
        <v>0</v>
      </c>
      <c r="BT104" s="218">
        <v>0</v>
      </c>
      <c r="BU104" s="218">
        <v>0</v>
      </c>
      <c r="BV104" s="218">
        <v>0</v>
      </c>
      <c r="BW104" s="218">
        <v>0</v>
      </c>
      <c r="BX104" s="218">
        <v>0</v>
      </c>
      <c r="BY104" s="218">
        <v>0</v>
      </c>
      <c r="BZ104" s="218">
        <v>20013.972000000002</v>
      </c>
      <c r="CA104" s="218">
        <v>20013.972000000002</v>
      </c>
      <c r="CB104" s="218">
        <v>0</v>
      </c>
      <c r="CC104" s="218">
        <v>0</v>
      </c>
      <c r="CD104" s="218">
        <v>0</v>
      </c>
      <c r="CE104" s="218">
        <v>0</v>
      </c>
      <c r="CF104" s="218">
        <v>20013.972000000002</v>
      </c>
      <c r="CG104" s="219">
        <v>20013.972000000002</v>
      </c>
      <c r="CH104" s="220">
        <v>5361921.0073919995</v>
      </c>
      <c r="CI104" s="220">
        <v>5361921.0073919995</v>
      </c>
      <c r="CJ104" s="220">
        <v>6358384.2034560004</v>
      </c>
      <c r="CK104" s="221" t="s">
        <v>530</v>
      </c>
      <c r="CL104" s="222">
        <v>1.1299999999999999</v>
      </c>
      <c r="CM104" s="223">
        <v>1.1299999999999999</v>
      </c>
      <c r="CN104" s="224">
        <v>1.34</v>
      </c>
      <c r="CO104" s="253"/>
      <c r="CP104" s="253"/>
      <c r="CQ104" s="253"/>
      <c r="CR104" s="225"/>
      <c r="CS104" s="254">
        <v>167.1623675749245</v>
      </c>
      <c r="CT104" s="255">
        <v>167.1623675749245</v>
      </c>
      <c r="CU104" s="256">
        <v>1.4269219329251575</v>
      </c>
      <c r="CV104" s="257">
        <v>1.4269219329251575</v>
      </c>
      <c r="CW104" s="245" t="s">
        <v>568</v>
      </c>
      <c r="CX104" s="258"/>
      <c r="CY104" s="253"/>
      <c r="CZ104" s="253"/>
      <c r="DA104" s="259"/>
      <c r="DB104" s="260"/>
      <c r="DC104" s="261">
        <v>47154</v>
      </c>
      <c r="DD104" s="262">
        <v>158847</v>
      </c>
      <c r="DE104" s="263">
        <v>66718</v>
      </c>
      <c r="DF104" s="111">
        <v>90906.333333333328</v>
      </c>
    </row>
    <row r="105" spans="1:110" ht="35.25" customHeight="1" x14ac:dyDescent="0.25">
      <c r="A105" s="237" t="s">
        <v>541</v>
      </c>
      <c r="B105" s="238" t="s">
        <v>14</v>
      </c>
      <c r="C105" s="238" t="s">
        <v>27</v>
      </c>
      <c r="D105" s="60" t="s">
        <v>224</v>
      </c>
      <c r="E105" s="60" t="s">
        <v>225</v>
      </c>
      <c r="F105" s="60" t="s">
        <v>698</v>
      </c>
      <c r="G105" s="61" t="s">
        <v>699</v>
      </c>
      <c r="H105" s="211" t="s">
        <v>533</v>
      </c>
      <c r="I105" s="60" t="s">
        <v>608</v>
      </c>
      <c r="J105" s="212">
        <v>11.234081537891738</v>
      </c>
      <c r="K105" s="212">
        <v>44.261931726117005</v>
      </c>
      <c r="L105" s="213">
        <v>2356.9</v>
      </c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>
        <v>140</v>
      </c>
      <c r="AD105" s="214">
        <v>140</v>
      </c>
      <c r="AE105" s="214"/>
      <c r="AF105" s="214"/>
      <c r="AG105" s="215"/>
      <c r="AH105" s="214"/>
      <c r="AI105" s="214">
        <f t="shared" si="6"/>
        <v>140</v>
      </c>
      <c r="AJ105" s="214">
        <f t="shared" si="6"/>
        <v>140</v>
      </c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>
        <v>5046.5200000000004</v>
      </c>
      <c r="BB105" s="214">
        <v>5046.5200000000004</v>
      </c>
      <c r="BC105" s="214"/>
      <c r="BD105" s="214"/>
      <c r="BE105" s="214"/>
      <c r="BF105" s="214"/>
      <c r="BG105" s="216">
        <f t="shared" si="7"/>
        <v>5046.5200000000004</v>
      </c>
      <c r="BH105" s="72">
        <f t="shared" si="7"/>
        <v>5046.5200000000004</v>
      </c>
      <c r="BI105" s="217">
        <f t="shared" si="5"/>
        <v>0.43317768240343346</v>
      </c>
      <c r="BJ105" s="218">
        <v>0</v>
      </c>
      <c r="BK105" s="218">
        <v>0</v>
      </c>
      <c r="BL105" s="218">
        <v>0</v>
      </c>
      <c r="BM105" s="218">
        <v>0</v>
      </c>
      <c r="BN105" s="218">
        <v>0</v>
      </c>
      <c r="BO105" s="218">
        <v>0</v>
      </c>
      <c r="BP105" s="218">
        <v>0</v>
      </c>
      <c r="BQ105" s="218">
        <v>0</v>
      </c>
      <c r="BR105" s="218">
        <v>0</v>
      </c>
      <c r="BS105" s="218">
        <v>0</v>
      </c>
      <c r="BT105" s="218">
        <v>0</v>
      </c>
      <c r="BU105" s="218">
        <v>0</v>
      </c>
      <c r="BV105" s="218">
        <v>0</v>
      </c>
      <c r="BW105" s="218">
        <v>0</v>
      </c>
      <c r="BX105" s="218">
        <v>0</v>
      </c>
      <c r="BY105" s="218">
        <v>0</v>
      </c>
      <c r="BZ105" s="218">
        <v>5923807.0368000008</v>
      </c>
      <c r="CA105" s="218">
        <v>5923807.0368000008</v>
      </c>
      <c r="CB105" s="218">
        <v>0</v>
      </c>
      <c r="CC105" s="218">
        <v>0</v>
      </c>
      <c r="CD105" s="218">
        <v>0</v>
      </c>
      <c r="CE105" s="218">
        <v>0</v>
      </c>
      <c r="CF105" s="218">
        <v>5923807.0368000008</v>
      </c>
      <c r="CG105" s="219">
        <v>5923807.0368000008</v>
      </c>
      <c r="CH105" s="220">
        <v>37913280.000000007</v>
      </c>
      <c r="CI105" s="220">
        <v>37913280.000000007</v>
      </c>
      <c r="CJ105" s="220">
        <v>40821600</v>
      </c>
      <c r="CK105" s="221" t="s">
        <v>530</v>
      </c>
      <c r="CL105" s="222">
        <v>10.82</v>
      </c>
      <c r="CM105" s="223">
        <v>10.82</v>
      </c>
      <c r="CN105" s="224">
        <v>11.65</v>
      </c>
      <c r="CO105" s="253"/>
      <c r="CP105" s="253"/>
      <c r="CQ105" s="253"/>
      <c r="CR105" s="225"/>
      <c r="CS105" s="254">
        <v>227.72991930674064</v>
      </c>
      <c r="CT105" s="255">
        <v>187.27466624888348</v>
      </c>
      <c r="CU105" s="256">
        <v>1.6371674810762389</v>
      </c>
      <c r="CV105" s="257">
        <v>1.4526558414908877</v>
      </c>
      <c r="CW105" s="245" t="s">
        <v>616</v>
      </c>
      <c r="CX105" s="258"/>
      <c r="CY105" s="253"/>
      <c r="CZ105" s="253"/>
      <c r="DA105" s="259"/>
      <c r="DB105" s="260"/>
      <c r="DC105" s="261">
        <v>360483</v>
      </c>
      <c r="DD105" s="262">
        <v>575896</v>
      </c>
      <c r="DE105" s="263">
        <v>193734</v>
      </c>
      <c r="DF105" s="111">
        <v>376704.33333333331</v>
      </c>
    </row>
    <row r="106" spans="1:110" ht="35.25" customHeight="1" x14ac:dyDescent="0.25">
      <c r="A106" s="237" t="s">
        <v>541</v>
      </c>
      <c r="B106" s="238" t="s">
        <v>14</v>
      </c>
      <c r="C106" s="238" t="s">
        <v>27</v>
      </c>
      <c r="D106" s="60" t="s">
        <v>224</v>
      </c>
      <c r="E106" s="60" t="s">
        <v>225</v>
      </c>
      <c r="F106" s="60" t="s">
        <v>700</v>
      </c>
      <c r="G106" s="61" t="s">
        <v>701</v>
      </c>
      <c r="H106" s="211" t="s">
        <v>533</v>
      </c>
      <c r="I106" s="60" t="s">
        <v>608</v>
      </c>
      <c r="J106" s="212">
        <v>12.668219606558768</v>
      </c>
      <c r="K106" s="212">
        <v>74.367613481679015</v>
      </c>
      <c r="L106" s="213">
        <v>3983.8</v>
      </c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>
        <v>240</v>
      </c>
      <c r="AD106" s="214">
        <v>239</v>
      </c>
      <c r="AE106" s="214"/>
      <c r="AF106" s="214"/>
      <c r="AG106" s="215"/>
      <c r="AH106" s="214"/>
      <c r="AI106" s="214">
        <f t="shared" si="6"/>
        <v>240</v>
      </c>
      <c r="AJ106" s="214">
        <f t="shared" si="6"/>
        <v>239</v>
      </c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>
        <v>5077.643</v>
      </c>
      <c r="BB106" s="214">
        <v>4427.8</v>
      </c>
      <c r="BC106" s="214"/>
      <c r="BD106" s="214"/>
      <c r="BE106" s="214"/>
      <c r="BF106" s="214"/>
      <c r="BG106" s="216">
        <f t="shared" si="7"/>
        <v>5077.643</v>
      </c>
      <c r="BH106" s="72">
        <f t="shared" si="7"/>
        <v>4427.8</v>
      </c>
      <c r="BI106" s="217">
        <f t="shared" si="5"/>
        <v>0.40012947202521676</v>
      </c>
      <c r="BJ106" s="218">
        <v>0</v>
      </c>
      <c r="BK106" s="218">
        <v>0</v>
      </c>
      <c r="BL106" s="218">
        <v>0</v>
      </c>
      <c r="BM106" s="218">
        <v>0</v>
      </c>
      <c r="BN106" s="218">
        <v>0</v>
      </c>
      <c r="BO106" s="218">
        <v>0</v>
      </c>
      <c r="BP106" s="218">
        <v>0</v>
      </c>
      <c r="BQ106" s="218">
        <v>0</v>
      </c>
      <c r="BR106" s="218">
        <v>0</v>
      </c>
      <c r="BS106" s="218">
        <v>0</v>
      </c>
      <c r="BT106" s="218">
        <v>0</v>
      </c>
      <c r="BU106" s="218">
        <v>0</v>
      </c>
      <c r="BV106" s="218">
        <v>0</v>
      </c>
      <c r="BW106" s="218">
        <v>0</v>
      </c>
      <c r="BX106" s="218">
        <v>0</v>
      </c>
      <c r="BY106" s="218">
        <v>0</v>
      </c>
      <c r="BZ106" s="218">
        <v>5960340.4591200007</v>
      </c>
      <c r="CA106" s="218">
        <v>5197528.7520000003</v>
      </c>
      <c r="CB106" s="218">
        <v>0</v>
      </c>
      <c r="CC106" s="218">
        <v>0</v>
      </c>
      <c r="CD106" s="218">
        <v>0</v>
      </c>
      <c r="CE106" s="218">
        <v>0</v>
      </c>
      <c r="CF106" s="218">
        <v>5960340.4591200007</v>
      </c>
      <c r="CG106" s="219">
        <v>5197528.7520000003</v>
      </c>
      <c r="CH106" s="220">
        <v>34654560.000000007</v>
      </c>
      <c r="CI106" s="220">
        <v>34654560.000000007</v>
      </c>
      <c r="CJ106" s="220">
        <v>44465760</v>
      </c>
      <c r="CK106" s="221" t="s">
        <v>530</v>
      </c>
      <c r="CL106" s="222">
        <v>9.89</v>
      </c>
      <c r="CM106" s="223">
        <v>9.89</v>
      </c>
      <c r="CN106" s="224">
        <v>12.69</v>
      </c>
      <c r="CO106" s="253"/>
      <c r="CP106" s="253"/>
      <c r="CQ106" s="253"/>
      <c r="CR106" s="225"/>
      <c r="CS106" s="254">
        <v>157.86731456347056</v>
      </c>
      <c r="CT106" s="255">
        <v>132.49379138404581</v>
      </c>
      <c r="CU106" s="256">
        <v>0.81803782326156671</v>
      </c>
      <c r="CV106" s="257">
        <v>0.77488450432365497</v>
      </c>
      <c r="CW106" s="245" t="s">
        <v>609</v>
      </c>
      <c r="CX106" s="258"/>
      <c r="CY106" s="253"/>
      <c r="CZ106" s="253"/>
      <c r="DA106" s="259"/>
      <c r="DB106" s="260"/>
      <c r="DC106" s="261">
        <v>0</v>
      </c>
      <c r="DD106" s="262">
        <v>272575</v>
      </c>
      <c r="DE106" s="263">
        <v>586933</v>
      </c>
      <c r="DF106" s="111">
        <v>286502.66666666669</v>
      </c>
    </row>
    <row r="107" spans="1:110" ht="35.25" customHeight="1" x14ac:dyDescent="0.25">
      <c r="A107" s="237" t="s">
        <v>541</v>
      </c>
      <c r="B107" s="238" t="s">
        <v>14</v>
      </c>
      <c r="C107" s="238" t="s">
        <v>27</v>
      </c>
      <c r="D107" s="60" t="s">
        <v>224</v>
      </c>
      <c r="E107" s="60" t="s">
        <v>225</v>
      </c>
      <c r="F107" s="60" t="s">
        <v>702</v>
      </c>
      <c r="G107" s="61" t="s">
        <v>703</v>
      </c>
      <c r="H107" s="211" t="s">
        <v>533</v>
      </c>
      <c r="I107" s="60" t="s">
        <v>608</v>
      </c>
      <c r="J107" s="212">
        <v>12.668219606558768</v>
      </c>
      <c r="K107" s="212">
        <v>28.405492365158999</v>
      </c>
      <c r="L107" s="213">
        <v>2279</v>
      </c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>
        <v>178</v>
      </c>
      <c r="AD107" s="214">
        <v>178</v>
      </c>
      <c r="AE107" s="214"/>
      <c r="AF107" s="214"/>
      <c r="AG107" s="215"/>
      <c r="AH107" s="214"/>
      <c r="AI107" s="214">
        <f t="shared" si="6"/>
        <v>178</v>
      </c>
      <c r="AJ107" s="214">
        <f t="shared" si="6"/>
        <v>178</v>
      </c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>
        <v>1188.5250000000001</v>
      </c>
      <c r="BB107" s="214">
        <v>1188.5250000000001</v>
      </c>
      <c r="BC107" s="214"/>
      <c r="BD107" s="214"/>
      <c r="BE107" s="214"/>
      <c r="BF107" s="214"/>
      <c r="BG107" s="216">
        <f t="shared" si="7"/>
        <v>1188.5250000000001</v>
      </c>
      <c r="BH107" s="72">
        <f t="shared" si="7"/>
        <v>1188.5250000000001</v>
      </c>
      <c r="BI107" s="217">
        <f t="shared" si="5"/>
        <v>8.24791811242193E-2</v>
      </c>
      <c r="BJ107" s="218">
        <v>0</v>
      </c>
      <c r="BK107" s="218">
        <v>0</v>
      </c>
      <c r="BL107" s="218">
        <v>0</v>
      </c>
      <c r="BM107" s="218">
        <v>0</v>
      </c>
      <c r="BN107" s="218">
        <v>0</v>
      </c>
      <c r="BO107" s="218">
        <v>0</v>
      </c>
      <c r="BP107" s="218">
        <v>0</v>
      </c>
      <c r="BQ107" s="218">
        <v>0</v>
      </c>
      <c r="BR107" s="218">
        <v>0</v>
      </c>
      <c r="BS107" s="218">
        <v>0</v>
      </c>
      <c r="BT107" s="218">
        <v>0</v>
      </c>
      <c r="BU107" s="218">
        <v>0</v>
      </c>
      <c r="BV107" s="218">
        <v>0</v>
      </c>
      <c r="BW107" s="218">
        <v>0</v>
      </c>
      <c r="BX107" s="218">
        <v>0</v>
      </c>
      <c r="BY107" s="218">
        <v>0</v>
      </c>
      <c r="BZ107" s="218">
        <v>1395138.186</v>
      </c>
      <c r="CA107" s="218">
        <v>1395138.186</v>
      </c>
      <c r="CB107" s="218">
        <v>0</v>
      </c>
      <c r="CC107" s="218">
        <v>0</v>
      </c>
      <c r="CD107" s="218">
        <v>0</v>
      </c>
      <c r="CE107" s="218">
        <v>0</v>
      </c>
      <c r="CF107" s="218">
        <v>1395138.186</v>
      </c>
      <c r="CG107" s="219">
        <v>1395138.186</v>
      </c>
      <c r="CH107" s="220">
        <v>29608800</v>
      </c>
      <c r="CI107" s="220">
        <v>29608800</v>
      </c>
      <c r="CJ107" s="220">
        <v>50492640</v>
      </c>
      <c r="CK107" s="221" t="s">
        <v>530</v>
      </c>
      <c r="CL107" s="222">
        <v>8.4499999999999993</v>
      </c>
      <c r="CM107" s="223">
        <v>8.4499999999999993</v>
      </c>
      <c r="CN107" s="224">
        <v>14.41</v>
      </c>
      <c r="CO107" s="253"/>
      <c r="CP107" s="253"/>
      <c r="CQ107" s="253"/>
      <c r="CR107" s="225"/>
      <c r="CS107" s="254">
        <v>130.67917444079404</v>
      </c>
      <c r="CT107" s="255">
        <v>130.67917444079404</v>
      </c>
      <c r="CU107" s="256">
        <v>1.1703132420248539</v>
      </c>
      <c r="CV107" s="257">
        <v>1.1703132420248539</v>
      </c>
      <c r="CW107" s="245" t="s">
        <v>628</v>
      </c>
      <c r="CX107" s="258"/>
      <c r="CY107" s="253"/>
      <c r="CZ107" s="253"/>
      <c r="DA107" s="259"/>
      <c r="DB107" s="260"/>
      <c r="DC107" s="261">
        <v>0</v>
      </c>
      <c r="DD107" s="262">
        <v>151206</v>
      </c>
      <c r="DE107" s="263">
        <v>636625</v>
      </c>
      <c r="DF107" s="111">
        <v>262610.33333333331</v>
      </c>
    </row>
    <row r="108" spans="1:110" ht="35.25" customHeight="1" x14ac:dyDescent="0.25">
      <c r="A108" s="237" t="s">
        <v>541</v>
      </c>
      <c r="B108" s="238" t="s">
        <v>14</v>
      </c>
      <c r="C108" s="238" t="s">
        <v>27</v>
      </c>
      <c r="D108" s="60" t="s">
        <v>224</v>
      </c>
      <c r="E108" s="60" t="s">
        <v>225</v>
      </c>
      <c r="F108" s="60" t="s">
        <v>704</v>
      </c>
      <c r="G108" s="61" t="s">
        <v>699</v>
      </c>
      <c r="H108" s="211" t="s">
        <v>533</v>
      </c>
      <c r="I108" s="60" t="s">
        <v>608</v>
      </c>
      <c r="J108" s="212">
        <v>10.158477986391464</v>
      </c>
      <c r="K108" s="212">
        <v>36.325189318382996</v>
      </c>
      <c r="L108" s="213">
        <v>2942.1</v>
      </c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>
        <v>130</v>
      </c>
      <c r="AD108" s="214">
        <v>130</v>
      </c>
      <c r="AE108" s="214"/>
      <c r="AF108" s="214"/>
      <c r="AG108" s="215"/>
      <c r="AH108" s="214"/>
      <c r="AI108" s="214">
        <f t="shared" si="6"/>
        <v>130</v>
      </c>
      <c r="AJ108" s="214">
        <f t="shared" si="6"/>
        <v>130</v>
      </c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>
        <v>1271.8800000000001</v>
      </c>
      <c r="BB108" s="214">
        <v>1271.8800000000001</v>
      </c>
      <c r="BC108" s="214"/>
      <c r="BD108" s="214"/>
      <c r="BE108" s="214"/>
      <c r="BF108" s="214"/>
      <c r="BG108" s="216">
        <f t="shared" si="7"/>
        <v>1271.8800000000001</v>
      </c>
      <c r="BH108" s="72">
        <f t="shared" si="7"/>
        <v>1271.8800000000001</v>
      </c>
      <c r="BI108" s="217">
        <f t="shared" si="5"/>
        <v>0.14387782805429866</v>
      </c>
      <c r="BJ108" s="218">
        <v>0</v>
      </c>
      <c r="BK108" s="218">
        <v>0</v>
      </c>
      <c r="BL108" s="218">
        <v>0</v>
      </c>
      <c r="BM108" s="218">
        <v>0</v>
      </c>
      <c r="BN108" s="218">
        <v>0</v>
      </c>
      <c r="BO108" s="218">
        <v>0</v>
      </c>
      <c r="BP108" s="218">
        <v>0</v>
      </c>
      <c r="BQ108" s="218">
        <v>0</v>
      </c>
      <c r="BR108" s="218">
        <v>0</v>
      </c>
      <c r="BS108" s="218">
        <v>0</v>
      </c>
      <c r="BT108" s="218">
        <v>0</v>
      </c>
      <c r="BU108" s="218">
        <v>0</v>
      </c>
      <c r="BV108" s="218">
        <v>0</v>
      </c>
      <c r="BW108" s="218">
        <v>0</v>
      </c>
      <c r="BX108" s="218">
        <v>0</v>
      </c>
      <c r="BY108" s="218">
        <v>0</v>
      </c>
      <c r="BZ108" s="218">
        <v>1492983.6192000001</v>
      </c>
      <c r="CA108" s="218">
        <v>1492983.6192000001</v>
      </c>
      <c r="CB108" s="218">
        <v>0</v>
      </c>
      <c r="CC108" s="218">
        <v>0</v>
      </c>
      <c r="CD108" s="218">
        <v>0</v>
      </c>
      <c r="CE108" s="218">
        <v>0</v>
      </c>
      <c r="CF108" s="218">
        <v>1492983.6192000001</v>
      </c>
      <c r="CG108" s="219">
        <v>1492983.6192000001</v>
      </c>
      <c r="CH108" s="220">
        <v>33182880.000000004</v>
      </c>
      <c r="CI108" s="220">
        <v>33182880.000000004</v>
      </c>
      <c r="CJ108" s="220">
        <v>30975360</v>
      </c>
      <c r="CK108" s="221" t="s">
        <v>530</v>
      </c>
      <c r="CL108" s="222">
        <v>9.4700000000000006</v>
      </c>
      <c r="CM108" s="223">
        <v>9.4700000000000006</v>
      </c>
      <c r="CN108" s="224">
        <v>8.84</v>
      </c>
      <c r="CO108" s="253"/>
      <c r="CP108" s="253"/>
      <c r="CQ108" s="253"/>
      <c r="CR108" s="225"/>
      <c r="CS108" s="254">
        <v>165.26804755458346</v>
      </c>
      <c r="CT108" s="255">
        <v>68.306297682084008</v>
      </c>
      <c r="CU108" s="256">
        <v>0.91574328105360314</v>
      </c>
      <c r="CV108" s="257">
        <v>0.58129549956099857</v>
      </c>
      <c r="CW108" s="245" t="s">
        <v>609</v>
      </c>
      <c r="CX108" s="258"/>
      <c r="CY108" s="253"/>
      <c r="CZ108" s="253"/>
      <c r="DA108" s="259"/>
      <c r="DB108" s="260"/>
      <c r="DC108" s="261">
        <v>0</v>
      </c>
      <c r="DD108" s="262">
        <v>238943</v>
      </c>
      <c r="DE108" s="263">
        <v>42559</v>
      </c>
      <c r="DF108" s="111">
        <v>93834</v>
      </c>
    </row>
    <row r="109" spans="1:110" ht="35.25" customHeight="1" x14ac:dyDescent="0.25">
      <c r="A109" s="237" t="s">
        <v>541</v>
      </c>
      <c r="B109" s="238" t="s">
        <v>14</v>
      </c>
      <c r="C109" s="238" t="s">
        <v>27</v>
      </c>
      <c r="D109" s="60" t="s">
        <v>224</v>
      </c>
      <c r="E109" s="60" t="s">
        <v>225</v>
      </c>
      <c r="F109" s="60" t="s">
        <v>705</v>
      </c>
      <c r="G109" s="61" t="s">
        <v>706</v>
      </c>
      <c r="H109" s="211" t="s">
        <v>543</v>
      </c>
      <c r="I109" s="60" t="s">
        <v>608</v>
      </c>
      <c r="J109" s="212">
        <v>13.982846169503546</v>
      </c>
      <c r="K109" s="212">
        <v>54.206060493312002</v>
      </c>
      <c r="L109" s="213">
        <v>3382.4</v>
      </c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>
        <v>159</v>
      </c>
      <c r="AD109" s="214">
        <v>159</v>
      </c>
      <c r="AE109" s="214"/>
      <c r="AF109" s="214"/>
      <c r="AG109" s="215"/>
      <c r="AH109" s="214"/>
      <c r="AI109" s="214">
        <f t="shared" si="6"/>
        <v>159</v>
      </c>
      <c r="AJ109" s="214">
        <f t="shared" si="6"/>
        <v>159</v>
      </c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>
        <v>4900.8649999999998</v>
      </c>
      <c r="BB109" s="214">
        <v>4900.8649999999998</v>
      </c>
      <c r="BC109" s="214"/>
      <c r="BD109" s="214"/>
      <c r="BE109" s="214"/>
      <c r="BF109" s="214"/>
      <c r="BG109" s="216">
        <f t="shared" si="7"/>
        <v>4900.8649999999998</v>
      </c>
      <c r="BH109" s="72">
        <f t="shared" si="7"/>
        <v>4900.8649999999998</v>
      </c>
      <c r="BI109" s="217">
        <f t="shared" si="5"/>
        <v>0.38079759129759128</v>
      </c>
      <c r="BJ109" s="218">
        <v>0</v>
      </c>
      <c r="BK109" s="218">
        <v>0</v>
      </c>
      <c r="BL109" s="218">
        <v>0</v>
      </c>
      <c r="BM109" s="218">
        <v>0</v>
      </c>
      <c r="BN109" s="218">
        <v>0</v>
      </c>
      <c r="BO109" s="218">
        <v>0</v>
      </c>
      <c r="BP109" s="218">
        <v>0</v>
      </c>
      <c r="BQ109" s="218">
        <v>0</v>
      </c>
      <c r="BR109" s="218">
        <v>0</v>
      </c>
      <c r="BS109" s="218">
        <v>0</v>
      </c>
      <c r="BT109" s="218">
        <v>0</v>
      </c>
      <c r="BU109" s="218">
        <v>0</v>
      </c>
      <c r="BV109" s="218">
        <v>0</v>
      </c>
      <c r="BW109" s="218">
        <v>0</v>
      </c>
      <c r="BX109" s="218">
        <v>0</v>
      </c>
      <c r="BY109" s="218">
        <v>0</v>
      </c>
      <c r="BZ109" s="218">
        <v>5752831.3716000002</v>
      </c>
      <c r="CA109" s="218">
        <v>5752831.3716000002</v>
      </c>
      <c r="CB109" s="218">
        <v>0</v>
      </c>
      <c r="CC109" s="218">
        <v>0</v>
      </c>
      <c r="CD109" s="218">
        <v>0</v>
      </c>
      <c r="CE109" s="218">
        <v>0</v>
      </c>
      <c r="CF109" s="218">
        <v>5752831.3716000002</v>
      </c>
      <c r="CG109" s="219">
        <v>5752831.3716000002</v>
      </c>
      <c r="CH109" s="220">
        <v>30554880.000000004</v>
      </c>
      <c r="CI109" s="220">
        <v>30554880.000000004</v>
      </c>
      <c r="CJ109" s="220">
        <v>45096479.999999993</v>
      </c>
      <c r="CK109" s="221" t="s">
        <v>530</v>
      </c>
      <c r="CL109" s="222">
        <v>8.7200000000000006</v>
      </c>
      <c r="CM109" s="223">
        <v>8.7200000000000006</v>
      </c>
      <c r="CN109" s="224">
        <v>12.87</v>
      </c>
      <c r="CO109" s="253"/>
      <c r="CP109" s="253"/>
      <c r="CQ109" s="253"/>
      <c r="CR109" s="225"/>
      <c r="CS109" s="254">
        <v>410.93098541829499</v>
      </c>
      <c r="CT109" s="255">
        <v>227.71116114648703</v>
      </c>
      <c r="CU109" s="256">
        <v>2.4686848418591061</v>
      </c>
      <c r="CV109" s="257">
        <v>2.0720535274376464</v>
      </c>
      <c r="CW109" s="245" t="s">
        <v>616</v>
      </c>
      <c r="CX109" s="258"/>
      <c r="CY109" s="253"/>
      <c r="CZ109" s="253"/>
      <c r="DA109" s="259"/>
      <c r="DB109" s="260"/>
      <c r="DC109" s="261">
        <v>852351</v>
      </c>
      <c r="DD109" s="262">
        <v>780706</v>
      </c>
      <c r="DE109" s="263">
        <v>116882</v>
      </c>
      <c r="DF109" s="111">
        <v>583313</v>
      </c>
    </row>
    <row r="110" spans="1:110" ht="35.25" customHeight="1" x14ac:dyDescent="0.25">
      <c r="A110" s="237" t="s">
        <v>541</v>
      </c>
      <c r="B110" s="238" t="s">
        <v>14</v>
      </c>
      <c r="C110" s="238" t="s">
        <v>27</v>
      </c>
      <c r="D110" s="60" t="s">
        <v>224</v>
      </c>
      <c r="E110" s="60" t="s">
        <v>225</v>
      </c>
      <c r="F110" s="60" t="s">
        <v>707</v>
      </c>
      <c r="G110" s="61" t="s">
        <v>701</v>
      </c>
      <c r="H110" s="211" t="s">
        <v>543</v>
      </c>
      <c r="I110" s="60" t="s">
        <v>608</v>
      </c>
      <c r="J110" s="212">
        <v>12.668219606558768</v>
      </c>
      <c r="K110" s="212">
        <v>81.011363467860008</v>
      </c>
      <c r="L110" s="213">
        <v>2603.5</v>
      </c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>
        <v>1</v>
      </c>
      <c r="Z110" s="214">
        <v>1</v>
      </c>
      <c r="AA110" s="214"/>
      <c r="AB110" s="214"/>
      <c r="AC110" s="214">
        <v>125</v>
      </c>
      <c r="AD110" s="214">
        <v>125</v>
      </c>
      <c r="AE110" s="214"/>
      <c r="AF110" s="214"/>
      <c r="AG110" s="215">
        <v>1</v>
      </c>
      <c r="AH110" s="214">
        <v>1</v>
      </c>
      <c r="AI110" s="214">
        <f t="shared" si="6"/>
        <v>127</v>
      </c>
      <c r="AJ110" s="214">
        <f t="shared" si="6"/>
        <v>127</v>
      </c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>
        <v>143</v>
      </c>
      <c r="AX110" s="214">
        <v>143</v>
      </c>
      <c r="AY110" s="214"/>
      <c r="AZ110" s="214"/>
      <c r="BA110" s="214">
        <v>3887.7</v>
      </c>
      <c r="BB110" s="214">
        <v>3887.7</v>
      </c>
      <c r="BC110" s="214"/>
      <c r="BD110" s="214"/>
      <c r="BE110" s="214">
        <v>6.6</v>
      </c>
      <c r="BF110" s="214">
        <v>6.6</v>
      </c>
      <c r="BG110" s="216">
        <f t="shared" si="7"/>
        <v>4037.2999999999997</v>
      </c>
      <c r="BH110" s="72">
        <f t="shared" si="7"/>
        <v>4037.2999999999997</v>
      </c>
      <c r="BI110" s="217">
        <f t="shared" si="5"/>
        <v>0.28312061711079944</v>
      </c>
      <c r="BJ110" s="218">
        <v>0</v>
      </c>
      <c r="BK110" s="218">
        <v>0</v>
      </c>
      <c r="BL110" s="218">
        <v>0</v>
      </c>
      <c r="BM110" s="218">
        <v>0</v>
      </c>
      <c r="BN110" s="218">
        <v>0</v>
      </c>
      <c r="BO110" s="218">
        <v>0</v>
      </c>
      <c r="BP110" s="218">
        <v>0</v>
      </c>
      <c r="BQ110" s="218">
        <v>0</v>
      </c>
      <c r="BR110" s="218">
        <v>0</v>
      </c>
      <c r="BS110" s="218">
        <v>0</v>
      </c>
      <c r="BT110" s="218">
        <v>0</v>
      </c>
      <c r="BU110" s="218">
        <v>0</v>
      </c>
      <c r="BV110" s="218">
        <v>721543.67999999993</v>
      </c>
      <c r="BW110" s="218">
        <v>721543.67999999993</v>
      </c>
      <c r="BX110" s="218">
        <v>0</v>
      </c>
      <c r="BY110" s="218">
        <v>0</v>
      </c>
      <c r="BZ110" s="218">
        <v>4563537.7680000002</v>
      </c>
      <c r="CA110" s="218">
        <v>4563537.7680000002</v>
      </c>
      <c r="CB110" s="218">
        <v>0</v>
      </c>
      <c r="CC110" s="218">
        <v>0</v>
      </c>
      <c r="CD110" s="218">
        <v>21623.184000000001</v>
      </c>
      <c r="CE110" s="218">
        <v>21623.184000000001</v>
      </c>
      <c r="CF110" s="218">
        <v>5306704.6320000002</v>
      </c>
      <c r="CG110" s="219">
        <v>5306704.6320000002</v>
      </c>
      <c r="CH110" s="220">
        <v>37422720</v>
      </c>
      <c r="CI110" s="220">
        <v>37422720</v>
      </c>
      <c r="CJ110" s="220">
        <v>49967040.000000007</v>
      </c>
      <c r="CK110" s="221" t="s">
        <v>530</v>
      </c>
      <c r="CL110" s="222">
        <v>10.68</v>
      </c>
      <c r="CM110" s="223">
        <v>10.68</v>
      </c>
      <c r="CN110" s="224">
        <v>14.26</v>
      </c>
      <c r="CO110" s="253"/>
      <c r="CP110" s="253"/>
      <c r="CQ110" s="253"/>
      <c r="CR110" s="225"/>
      <c r="CS110" s="254">
        <v>308.94574825032862</v>
      </c>
      <c r="CT110" s="255">
        <v>156.68778708978957</v>
      </c>
      <c r="CU110" s="256">
        <v>1.5725911998454321</v>
      </c>
      <c r="CV110" s="257">
        <v>1.4156191704904051</v>
      </c>
      <c r="CW110" s="245" t="s">
        <v>609</v>
      </c>
      <c r="CX110" s="258"/>
      <c r="CY110" s="253"/>
      <c r="CZ110" s="253"/>
      <c r="DA110" s="259"/>
      <c r="DB110" s="260"/>
      <c r="DC110" s="261">
        <v>151307</v>
      </c>
      <c r="DD110" s="262">
        <v>408403</v>
      </c>
      <c r="DE110" s="263">
        <v>22253</v>
      </c>
      <c r="DF110" s="111">
        <v>193987.66666666666</v>
      </c>
    </row>
    <row r="111" spans="1:110" ht="35.25" customHeight="1" x14ac:dyDescent="0.25">
      <c r="A111" s="237" t="s">
        <v>541</v>
      </c>
      <c r="B111" s="238" t="s">
        <v>14</v>
      </c>
      <c r="C111" s="238" t="s">
        <v>27</v>
      </c>
      <c r="D111" s="60" t="s">
        <v>37</v>
      </c>
      <c r="E111" s="60" t="s">
        <v>38</v>
      </c>
      <c r="F111" s="60" t="s">
        <v>708</v>
      </c>
      <c r="G111" s="61" t="s">
        <v>38</v>
      </c>
      <c r="H111" s="211" t="s">
        <v>543</v>
      </c>
      <c r="I111" s="60" t="s">
        <v>547</v>
      </c>
      <c r="J111" s="212">
        <v>2.5939192894151506</v>
      </c>
      <c r="K111" s="212">
        <v>5.3089015041090004</v>
      </c>
      <c r="L111" s="213">
        <v>811</v>
      </c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4"/>
      <c r="AG111" s="215"/>
      <c r="AH111" s="214"/>
      <c r="AI111" s="214">
        <f t="shared" si="6"/>
        <v>0</v>
      </c>
      <c r="AJ111" s="214">
        <f t="shared" si="6"/>
        <v>0</v>
      </c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6">
        <f t="shared" si="7"/>
        <v>0</v>
      </c>
      <c r="BH111" s="72">
        <f t="shared" si="7"/>
        <v>0</v>
      </c>
      <c r="BI111" s="217">
        <f t="shared" si="5"/>
        <v>0</v>
      </c>
      <c r="BJ111" s="218">
        <v>0</v>
      </c>
      <c r="BK111" s="218">
        <v>0</v>
      </c>
      <c r="BL111" s="218">
        <v>0</v>
      </c>
      <c r="BM111" s="218">
        <v>0</v>
      </c>
      <c r="BN111" s="218">
        <v>0</v>
      </c>
      <c r="BO111" s="218">
        <v>0</v>
      </c>
      <c r="BP111" s="218">
        <v>0</v>
      </c>
      <c r="BQ111" s="218">
        <v>0</v>
      </c>
      <c r="BR111" s="218">
        <v>0</v>
      </c>
      <c r="BS111" s="218">
        <v>0</v>
      </c>
      <c r="BT111" s="218">
        <v>0</v>
      </c>
      <c r="BU111" s="218">
        <v>0</v>
      </c>
      <c r="BV111" s="218">
        <v>0</v>
      </c>
      <c r="BW111" s="218">
        <v>0</v>
      </c>
      <c r="BX111" s="218">
        <v>0</v>
      </c>
      <c r="BY111" s="218">
        <v>0</v>
      </c>
      <c r="BZ111" s="218">
        <v>0</v>
      </c>
      <c r="CA111" s="218">
        <v>0</v>
      </c>
      <c r="CB111" s="218">
        <v>0</v>
      </c>
      <c r="CC111" s="218">
        <v>0</v>
      </c>
      <c r="CD111" s="218">
        <v>0</v>
      </c>
      <c r="CE111" s="218">
        <v>0</v>
      </c>
      <c r="CF111" s="218">
        <v>0</v>
      </c>
      <c r="CG111" s="219">
        <v>0</v>
      </c>
      <c r="CH111" s="220">
        <v>6061920</v>
      </c>
      <c r="CI111" s="220">
        <v>6061920</v>
      </c>
      <c r="CJ111" s="220">
        <v>7673760</v>
      </c>
      <c r="CK111" s="221" t="s">
        <v>530</v>
      </c>
      <c r="CL111" s="222">
        <v>1.73</v>
      </c>
      <c r="CM111" s="223">
        <v>1.73</v>
      </c>
      <c r="CN111" s="224">
        <v>2.19</v>
      </c>
      <c r="CO111" s="253"/>
      <c r="CP111" s="253"/>
      <c r="CQ111" s="253"/>
      <c r="CR111" s="225"/>
      <c r="CS111" s="254">
        <v>169.15521653637236</v>
      </c>
      <c r="CT111" s="255">
        <v>165.47002752583734</v>
      </c>
      <c r="CU111" s="256">
        <v>2.1177173494077639</v>
      </c>
      <c r="CV111" s="257">
        <v>2.1156516605005131</v>
      </c>
      <c r="CW111" s="245" t="s">
        <v>548</v>
      </c>
      <c r="CX111" s="258"/>
      <c r="CY111" s="253"/>
      <c r="CZ111" s="253"/>
      <c r="DA111" s="259"/>
      <c r="DB111" s="260"/>
      <c r="DC111" s="261">
        <v>53631</v>
      </c>
      <c r="DD111" s="262">
        <v>39952</v>
      </c>
      <c r="DE111" s="263">
        <v>44700</v>
      </c>
      <c r="DF111" s="111">
        <v>46094.333333333336</v>
      </c>
    </row>
    <row r="112" spans="1:110" ht="35.25" customHeight="1" x14ac:dyDescent="0.25">
      <c r="A112" s="237" t="s">
        <v>541</v>
      </c>
      <c r="B112" s="238" t="s">
        <v>14</v>
      </c>
      <c r="C112" s="238" t="s">
        <v>27</v>
      </c>
      <c r="D112" s="60" t="s">
        <v>37</v>
      </c>
      <c r="E112" s="60" t="s">
        <v>38</v>
      </c>
      <c r="F112" s="60" t="s">
        <v>709</v>
      </c>
      <c r="G112" s="61" t="s">
        <v>38</v>
      </c>
      <c r="H112" s="211" t="s">
        <v>543</v>
      </c>
      <c r="I112" s="60" t="s">
        <v>547</v>
      </c>
      <c r="J112" s="212">
        <v>2.4137860054279874</v>
      </c>
      <c r="K112" s="212">
        <v>3.0643939330200003</v>
      </c>
      <c r="L112" s="213">
        <v>305.10000000000002</v>
      </c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>
        <v>3</v>
      </c>
      <c r="AD112" s="214">
        <v>3</v>
      </c>
      <c r="AE112" s="214"/>
      <c r="AF112" s="214"/>
      <c r="AG112" s="215"/>
      <c r="AH112" s="214"/>
      <c r="AI112" s="214">
        <f t="shared" si="6"/>
        <v>3</v>
      </c>
      <c r="AJ112" s="214">
        <f t="shared" si="6"/>
        <v>3</v>
      </c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>
        <v>18.98</v>
      </c>
      <c r="BB112" s="214">
        <v>18.98</v>
      </c>
      <c r="BC112" s="214"/>
      <c r="BD112" s="214"/>
      <c r="BE112" s="214"/>
      <c r="BF112" s="214"/>
      <c r="BG112" s="216">
        <f t="shared" si="7"/>
        <v>18.98</v>
      </c>
      <c r="BH112" s="72">
        <f t="shared" si="7"/>
        <v>18.98</v>
      </c>
      <c r="BI112" s="217">
        <f t="shared" si="5"/>
        <v>1.46E-2</v>
      </c>
      <c r="BJ112" s="218">
        <v>0</v>
      </c>
      <c r="BK112" s="218">
        <v>0</v>
      </c>
      <c r="BL112" s="218">
        <v>0</v>
      </c>
      <c r="BM112" s="218">
        <v>0</v>
      </c>
      <c r="BN112" s="218">
        <v>0</v>
      </c>
      <c r="BO112" s="218">
        <v>0</v>
      </c>
      <c r="BP112" s="218">
        <v>0</v>
      </c>
      <c r="BQ112" s="218">
        <v>0</v>
      </c>
      <c r="BR112" s="218">
        <v>0</v>
      </c>
      <c r="BS112" s="218">
        <v>0</v>
      </c>
      <c r="BT112" s="218">
        <v>0</v>
      </c>
      <c r="BU112" s="218">
        <v>0</v>
      </c>
      <c r="BV112" s="218">
        <v>0</v>
      </c>
      <c r="BW112" s="218">
        <v>0</v>
      </c>
      <c r="BX112" s="218">
        <v>0</v>
      </c>
      <c r="BY112" s="218">
        <v>0</v>
      </c>
      <c r="BZ112" s="218">
        <v>22279.483200000002</v>
      </c>
      <c r="CA112" s="218">
        <v>22279.483200000002</v>
      </c>
      <c r="CB112" s="218">
        <v>0</v>
      </c>
      <c r="CC112" s="218">
        <v>0</v>
      </c>
      <c r="CD112" s="218">
        <v>0</v>
      </c>
      <c r="CE112" s="218">
        <v>0</v>
      </c>
      <c r="CF112" s="218">
        <v>22279.483200000002</v>
      </c>
      <c r="CG112" s="219">
        <v>22279.483200000002</v>
      </c>
      <c r="CH112" s="220">
        <v>4450080</v>
      </c>
      <c r="CI112" s="220">
        <v>4450080</v>
      </c>
      <c r="CJ112" s="220">
        <v>4555200</v>
      </c>
      <c r="CK112" s="221" t="s">
        <v>530</v>
      </c>
      <c r="CL112" s="222">
        <v>1.27</v>
      </c>
      <c r="CM112" s="223">
        <v>1.27</v>
      </c>
      <c r="CN112" s="224">
        <v>1.3</v>
      </c>
      <c r="CO112" s="253"/>
      <c r="CP112" s="253"/>
      <c r="CQ112" s="253"/>
      <c r="CR112" s="225"/>
      <c r="CS112" s="254">
        <v>149.42065903765186</v>
      </c>
      <c r="CT112" s="255">
        <v>149.42065903765186</v>
      </c>
      <c r="CU112" s="256">
        <v>1.5525672789525018</v>
      </c>
      <c r="CV112" s="257">
        <v>1.5525672789525018</v>
      </c>
      <c r="CW112" s="245" t="s">
        <v>710</v>
      </c>
      <c r="CX112" s="258"/>
      <c r="CY112" s="253"/>
      <c r="CZ112" s="253"/>
      <c r="DA112" s="259"/>
      <c r="DB112" s="260"/>
      <c r="DC112" s="261">
        <v>0</v>
      </c>
      <c r="DD112" s="262">
        <v>3368</v>
      </c>
      <c r="DE112" s="263">
        <v>36800</v>
      </c>
      <c r="DF112" s="111">
        <v>13389.333333333334</v>
      </c>
    </row>
    <row r="113" spans="1:110" ht="35.25" customHeight="1" x14ac:dyDescent="0.25">
      <c r="A113" s="237" t="s">
        <v>541</v>
      </c>
      <c r="B113" s="238" t="s">
        <v>14</v>
      </c>
      <c r="C113" s="238" t="s">
        <v>27</v>
      </c>
      <c r="D113" s="60" t="s">
        <v>37</v>
      </c>
      <c r="E113" s="60" t="s">
        <v>38</v>
      </c>
      <c r="F113" s="60" t="s">
        <v>711</v>
      </c>
      <c r="G113" s="61" t="s">
        <v>38</v>
      </c>
      <c r="H113" s="211" t="s">
        <v>543</v>
      </c>
      <c r="I113" s="60" t="s">
        <v>547</v>
      </c>
      <c r="J113" s="212">
        <v>2.7884632361212867</v>
      </c>
      <c r="K113" s="212">
        <v>3.9229166585070003</v>
      </c>
      <c r="L113" s="213">
        <v>823.8</v>
      </c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>
        <v>2</v>
      </c>
      <c r="AD113" s="214">
        <v>2</v>
      </c>
      <c r="AE113" s="214"/>
      <c r="AF113" s="214"/>
      <c r="AG113" s="215"/>
      <c r="AH113" s="214"/>
      <c r="AI113" s="214">
        <f t="shared" si="6"/>
        <v>2</v>
      </c>
      <c r="AJ113" s="214">
        <f t="shared" si="6"/>
        <v>2</v>
      </c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>
        <v>14.85</v>
      </c>
      <c r="BB113" s="214">
        <v>14.85</v>
      </c>
      <c r="BC113" s="214"/>
      <c r="BD113" s="214"/>
      <c r="BE113" s="214"/>
      <c r="BF113" s="214"/>
      <c r="BG113" s="216">
        <f t="shared" si="7"/>
        <v>14.85</v>
      </c>
      <c r="BH113" s="72">
        <f t="shared" si="7"/>
        <v>14.85</v>
      </c>
      <c r="BI113" s="217">
        <f t="shared" si="5"/>
        <v>6.4008620689655175E-3</v>
      </c>
      <c r="BJ113" s="218">
        <v>0</v>
      </c>
      <c r="BK113" s="218">
        <v>0</v>
      </c>
      <c r="BL113" s="218">
        <v>0</v>
      </c>
      <c r="BM113" s="218">
        <v>0</v>
      </c>
      <c r="BN113" s="218">
        <v>0</v>
      </c>
      <c r="BO113" s="218">
        <v>0</v>
      </c>
      <c r="BP113" s="218">
        <v>0</v>
      </c>
      <c r="BQ113" s="218">
        <v>0</v>
      </c>
      <c r="BR113" s="218">
        <v>0</v>
      </c>
      <c r="BS113" s="218">
        <v>0</v>
      </c>
      <c r="BT113" s="218">
        <v>0</v>
      </c>
      <c r="BU113" s="218">
        <v>0</v>
      </c>
      <c r="BV113" s="218">
        <v>0</v>
      </c>
      <c r="BW113" s="218">
        <v>0</v>
      </c>
      <c r="BX113" s="218">
        <v>0</v>
      </c>
      <c r="BY113" s="218">
        <v>0</v>
      </c>
      <c r="BZ113" s="218">
        <v>17431.524000000001</v>
      </c>
      <c r="CA113" s="218">
        <v>17431.524000000001</v>
      </c>
      <c r="CB113" s="218">
        <v>0</v>
      </c>
      <c r="CC113" s="218">
        <v>0</v>
      </c>
      <c r="CD113" s="218">
        <v>0</v>
      </c>
      <c r="CE113" s="218">
        <v>0</v>
      </c>
      <c r="CF113" s="218">
        <v>17431.524000000001</v>
      </c>
      <c r="CG113" s="219">
        <v>17431.524000000001</v>
      </c>
      <c r="CH113" s="220">
        <v>6272160.0000000009</v>
      </c>
      <c r="CI113" s="220">
        <v>6272160.0000000009</v>
      </c>
      <c r="CJ113" s="220">
        <v>8129280</v>
      </c>
      <c r="CK113" s="221" t="s">
        <v>530</v>
      </c>
      <c r="CL113" s="222">
        <v>1.79</v>
      </c>
      <c r="CM113" s="223">
        <v>1.79</v>
      </c>
      <c r="CN113" s="224">
        <v>2.3199999999999998</v>
      </c>
      <c r="CO113" s="253"/>
      <c r="CP113" s="253"/>
      <c r="CQ113" s="253"/>
      <c r="CR113" s="225"/>
      <c r="CS113" s="254">
        <v>359.94648825138057</v>
      </c>
      <c r="CT113" s="255">
        <v>359.94648825138057</v>
      </c>
      <c r="CU113" s="256">
        <v>1.7414843235376283</v>
      </c>
      <c r="CV113" s="257">
        <v>1.7414843235376283</v>
      </c>
      <c r="CW113" s="245" t="s">
        <v>550</v>
      </c>
      <c r="CX113" s="258"/>
      <c r="CY113" s="253"/>
      <c r="CZ113" s="253"/>
      <c r="DA113" s="259"/>
      <c r="DB113" s="260"/>
      <c r="DC113" s="261">
        <v>4284</v>
      </c>
      <c r="DD113" s="262">
        <v>168863</v>
      </c>
      <c r="DE113" s="263">
        <v>363574</v>
      </c>
      <c r="DF113" s="111">
        <v>178907</v>
      </c>
    </row>
    <row r="114" spans="1:110" ht="35.25" customHeight="1" x14ac:dyDescent="0.25">
      <c r="A114" s="237" t="s">
        <v>541</v>
      </c>
      <c r="B114" s="238" t="s">
        <v>14</v>
      </c>
      <c r="C114" s="238" t="s">
        <v>27</v>
      </c>
      <c r="D114" s="60" t="s">
        <v>37</v>
      </c>
      <c r="E114" s="60" t="s">
        <v>38</v>
      </c>
      <c r="F114" s="60" t="s">
        <v>712</v>
      </c>
      <c r="G114" s="61" t="s">
        <v>38</v>
      </c>
      <c r="H114" s="211" t="s">
        <v>543</v>
      </c>
      <c r="I114" s="60" t="s">
        <v>547</v>
      </c>
      <c r="J114" s="212">
        <v>2.8172845615592332</v>
      </c>
      <c r="K114" s="212">
        <v>5.712499988118001</v>
      </c>
      <c r="L114" s="213">
        <v>1224.5999999999999</v>
      </c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214">
        <v>2</v>
      </c>
      <c r="Z114" s="214">
        <v>2</v>
      </c>
      <c r="AA114" s="214"/>
      <c r="AB114" s="214"/>
      <c r="AC114" s="214">
        <v>3</v>
      </c>
      <c r="AD114" s="214">
        <v>3</v>
      </c>
      <c r="AE114" s="214"/>
      <c r="AF114" s="214"/>
      <c r="AG114" s="215"/>
      <c r="AH114" s="214"/>
      <c r="AI114" s="214">
        <f t="shared" si="6"/>
        <v>5</v>
      </c>
      <c r="AJ114" s="214">
        <f t="shared" si="6"/>
        <v>5</v>
      </c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>
        <v>61.2</v>
      </c>
      <c r="AX114" s="214">
        <v>61.2</v>
      </c>
      <c r="AY114" s="214"/>
      <c r="AZ114" s="214"/>
      <c r="BA114" s="214">
        <v>18.559999999999999</v>
      </c>
      <c r="BB114" s="214">
        <v>18.559999999999999</v>
      </c>
      <c r="BC114" s="214"/>
      <c r="BD114" s="214"/>
      <c r="BE114" s="214"/>
      <c r="BF114" s="214"/>
      <c r="BG114" s="216">
        <f t="shared" si="7"/>
        <v>79.760000000000005</v>
      </c>
      <c r="BH114" s="72">
        <f t="shared" si="7"/>
        <v>79.760000000000005</v>
      </c>
      <c r="BI114" s="217">
        <f t="shared" si="5"/>
        <v>3.0559386973180083E-2</v>
      </c>
      <c r="BJ114" s="218">
        <v>0</v>
      </c>
      <c r="BK114" s="218">
        <v>0</v>
      </c>
      <c r="BL114" s="218">
        <v>0</v>
      </c>
      <c r="BM114" s="218">
        <v>0</v>
      </c>
      <c r="BN114" s="218">
        <v>0</v>
      </c>
      <c r="BO114" s="218">
        <v>0</v>
      </c>
      <c r="BP114" s="218">
        <v>0</v>
      </c>
      <c r="BQ114" s="218">
        <v>0</v>
      </c>
      <c r="BR114" s="218">
        <v>0</v>
      </c>
      <c r="BS114" s="218">
        <v>0</v>
      </c>
      <c r="BT114" s="218">
        <v>0</v>
      </c>
      <c r="BU114" s="218">
        <v>0</v>
      </c>
      <c r="BV114" s="218">
        <v>308800.51199999999</v>
      </c>
      <c r="BW114" s="218">
        <v>308800.51199999999</v>
      </c>
      <c r="BX114" s="218">
        <v>0</v>
      </c>
      <c r="BY114" s="218">
        <v>0</v>
      </c>
      <c r="BZ114" s="218">
        <v>21786.470399999998</v>
      </c>
      <c r="CA114" s="218">
        <v>21786.470399999998</v>
      </c>
      <c r="CB114" s="218">
        <v>0</v>
      </c>
      <c r="CC114" s="218">
        <v>0</v>
      </c>
      <c r="CD114" s="218">
        <v>0</v>
      </c>
      <c r="CE114" s="218">
        <v>0</v>
      </c>
      <c r="CF114" s="218">
        <v>330586.98239999998</v>
      </c>
      <c r="CG114" s="219">
        <v>330586.98239999998</v>
      </c>
      <c r="CH114" s="220">
        <v>7323360</v>
      </c>
      <c r="CI114" s="220">
        <v>7323360</v>
      </c>
      <c r="CJ114" s="220">
        <v>9145440</v>
      </c>
      <c r="CK114" s="221" t="s">
        <v>530</v>
      </c>
      <c r="CL114" s="222">
        <v>2.09</v>
      </c>
      <c r="CM114" s="223">
        <v>2.09</v>
      </c>
      <c r="CN114" s="224">
        <v>2.61</v>
      </c>
      <c r="CO114" s="253"/>
      <c r="CP114" s="253"/>
      <c r="CQ114" s="253"/>
      <c r="CR114" s="225"/>
      <c r="CS114" s="254">
        <v>144.15375249736647</v>
      </c>
      <c r="CT114" s="255">
        <v>144.15375249736647</v>
      </c>
      <c r="CU114" s="256">
        <v>1.5991184855725427</v>
      </c>
      <c r="CV114" s="257">
        <v>1.5991184855725427</v>
      </c>
      <c r="CW114" s="245" t="s">
        <v>600</v>
      </c>
      <c r="CX114" s="258"/>
      <c r="CY114" s="253"/>
      <c r="CZ114" s="253"/>
      <c r="DA114" s="259"/>
      <c r="DB114" s="260"/>
      <c r="DC114" s="261">
        <v>0</v>
      </c>
      <c r="DD114" s="262">
        <v>0</v>
      </c>
      <c r="DE114" s="263">
        <v>0</v>
      </c>
      <c r="DF114" s="111">
        <v>0</v>
      </c>
    </row>
    <row r="115" spans="1:110" ht="35.25" customHeight="1" x14ac:dyDescent="0.25">
      <c r="A115" s="237" t="s">
        <v>541</v>
      </c>
      <c r="B115" s="238" t="s">
        <v>14</v>
      </c>
      <c r="C115" s="238" t="s">
        <v>27</v>
      </c>
      <c r="D115" s="60" t="s">
        <v>37</v>
      </c>
      <c r="E115" s="60" t="s">
        <v>38</v>
      </c>
      <c r="F115" s="60" t="s">
        <v>713</v>
      </c>
      <c r="G115" s="61" t="s">
        <v>38</v>
      </c>
      <c r="H115" s="211" t="s">
        <v>543</v>
      </c>
      <c r="I115" s="60" t="s">
        <v>547</v>
      </c>
      <c r="J115" s="212">
        <v>2.8461058869971789</v>
      </c>
      <c r="K115" s="212">
        <v>5.2808712011369998</v>
      </c>
      <c r="L115" s="213">
        <v>1274.3</v>
      </c>
      <c r="M115" s="214"/>
      <c r="N115" s="214"/>
      <c r="O115" s="214"/>
      <c r="P115" s="214"/>
      <c r="Q115" s="214"/>
      <c r="R115" s="214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4">
        <v>1</v>
      </c>
      <c r="AD115" s="214">
        <v>1</v>
      </c>
      <c r="AE115" s="214"/>
      <c r="AF115" s="214"/>
      <c r="AG115" s="215"/>
      <c r="AH115" s="214"/>
      <c r="AI115" s="214">
        <f t="shared" si="6"/>
        <v>1</v>
      </c>
      <c r="AJ115" s="214">
        <f t="shared" si="6"/>
        <v>1</v>
      </c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>
        <v>9</v>
      </c>
      <c r="BB115" s="214">
        <v>9</v>
      </c>
      <c r="BC115" s="214"/>
      <c r="BD115" s="214"/>
      <c r="BE115" s="214"/>
      <c r="BF115" s="214"/>
      <c r="BG115" s="216">
        <f t="shared" si="7"/>
        <v>9</v>
      </c>
      <c r="BH115" s="72">
        <f t="shared" si="7"/>
        <v>9</v>
      </c>
      <c r="BI115" s="217">
        <f t="shared" si="5"/>
        <v>4.1860465116279073E-3</v>
      </c>
      <c r="BJ115" s="218">
        <v>0</v>
      </c>
      <c r="BK115" s="218">
        <v>0</v>
      </c>
      <c r="BL115" s="218">
        <v>0</v>
      </c>
      <c r="BM115" s="218">
        <v>0</v>
      </c>
      <c r="BN115" s="218">
        <v>0</v>
      </c>
      <c r="BO115" s="218">
        <v>0</v>
      </c>
      <c r="BP115" s="218">
        <v>0</v>
      </c>
      <c r="BQ115" s="218">
        <v>0</v>
      </c>
      <c r="BR115" s="218">
        <v>0</v>
      </c>
      <c r="BS115" s="218">
        <v>0</v>
      </c>
      <c r="BT115" s="218">
        <v>0</v>
      </c>
      <c r="BU115" s="218">
        <v>0</v>
      </c>
      <c r="BV115" s="218">
        <v>0</v>
      </c>
      <c r="BW115" s="218">
        <v>0</v>
      </c>
      <c r="BX115" s="218">
        <v>0</v>
      </c>
      <c r="BY115" s="218">
        <v>0</v>
      </c>
      <c r="BZ115" s="218">
        <v>10564.560000000001</v>
      </c>
      <c r="CA115" s="218">
        <v>10564.560000000001</v>
      </c>
      <c r="CB115" s="218">
        <v>0</v>
      </c>
      <c r="CC115" s="218">
        <v>0</v>
      </c>
      <c r="CD115" s="218">
        <v>0</v>
      </c>
      <c r="CE115" s="218">
        <v>0</v>
      </c>
      <c r="CF115" s="218">
        <v>10564.560000000001</v>
      </c>
      <c r="CG115" s="219">
        <v>10564.560000000001</v>
      </c>
      <c r="CH115" s="220">
        <v>7113120</v>
      </c>
      <c r="CI115" s="220">
        <v>7113120</v>
      </c>
      <c r="CJ115" s="220">
        <v>7533599.9999999991</v>
      </c>
      <c r="CK115" s="221" t="s">
        <v>530</v>
      </c>
      <c r="CL115" s="222">
        <v>2.0299999999999998</v>
      </c>
      <c r="CM115" s="223">
        <v>2.0299999999999998</v>
      </c>
      <c r="CN115" s="224">
        <v>2.15</v>
      </c>
      <c r="CO115" s="253"/>
      <c r="CP115" s="253"/>
      <c r="CQ115" s="253"/>
      <c r="CR115" s="225"/>
      <c r="CS115" s="254">
        <v>570.44136875511072</v>
      </c>
      <c r="CT115" s="255">
        <v>570.44136875511072</v>
      </c>
      <c r="CU115" s="256">
        <v>2.0438631285116915</v>
      </c>
      <c r="CV115" s="257">
        <v>2.0438631285116915</v>
      </c>
      <c r="CW115" s="245" t="s">
        <v>714</v>
      </c>
      <c r="CX115" s="258"/>
      <c r="CY115" s="253"/>
      <c r="CZ115" s="253"/>
      <c r="DA115" s="259"/>
      <c r="DB115" s="260"/>
      <c r="DC115" s="261">
        <v>1054384</v>
      </c>
      <c r="DD115" s="262">
        <v>887518</v>
      </c>
      <c r="DE115" s="263">
        <v>57276</v>
      </c>
      <c r="DF115" s="111">
        <v>666392.66666666663</v>
      </c>
    </row>
    <row r="116" spans="1:110" ht="35.25" customHeight="1" x14ac:dyDescent="0.25">
      <c r="A116" s="237" t="s">
        <v>541</v>
      </c>
      <c r="B116" s="238" t="s">
        <v>14</v>
      </c>
      <c r="C116" s="238" t="s">
        <v>27</v>
      </c>
      <c r="D116" s="60" t="s">
        <v>37</v>
      </c>
      <c r="E116" s="60" t="s">
        <v>38</v>
      </c>
      <c r="F116" s="60" t="s">
        <v>715</v>
      </c>
      <c r="G116" s="61" t="s">
        <v>38</v>
      </c>
      <c r="H116" s="211" t="s">
        <v>543</v>
      </c>
      <c r="I116" s="60" t="s">
        <v>547</v>
      </c>
      <c r="J116" s="212">
        <v>2.7380259166048808</v>
      </c>
      <c r="K116" s="212">
        <v>3.5833333258800004</v>
      </c>
      <c r="L116" s="213">
        <v>668.3</v>
      </c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>
        <v>3</v>
      </c>
      <c r="AD116" s="214">
        <v>3</v>
      </c>
      <c r="AE116" s="214"/>
      <c r="AF116" s="214"/>
      <c r="AG116" s="215"/>
      <c r="AH116" s="214"/>
      <c r="AI116" s="214">
        <f t="shared" si="6"/>
        <v>3</v>
      </c>
      <c r="AJ116" s="214">
        <f t="shared" si="6"/>
        <v>3</v>
      </c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>
        <v>17.805</v>
      </c>
      <c r="BB116" s="214">
        <v>17.805</v>
      </c>
      <c r="BC116" s="214"/>
      <c r="BD116" s="214"/>
      <c r="BE116" s="214"/>
      <c r="BF116" s="214"/>
      <c r="BG116" s="216">
        <f t="shared" si="7"/>
        <v>17.805</v>
      </c>
      <c r="BH116" s="72">
        <f t="shared" si="7"/>
        <v>17.805</v>
      </c>
      <c r="BI116" s="217">
        <f t="shared" si="5"/>
        <v>1.0598214285714287E-2</v>
      </c>
      <c r="BJ116" s="218">
        <v>0</v>
      </c>
      <c r="BK116" s="218">
        <v>0</v>
      </c>
      <c r="BL116" s="218">
        <v>0</v>
      </c>
      <c r="BM116" s="218">
        <v>0</v>
      </c>
      <c r="BN116" s="218">
        <v>0</v>
      </c>
      <c r="BO116" s="218">
        <v>0</v>
      </c>
      <c r="BP116" s="218">
        <v>0</v>
      </c>
      <c r="BQ116" s="218">
        <v>0</v>
      </c>
      <c r="BR116" s="218">
        <v>0</v>
      </c>
      <c r="BS116" s="218">
        <v>0</v>
      </c>
      <c r="BT116" s="218">
        <v>0</v>
      </c>
      <c r="BU116" s="218">
        <v>0</v>
      </c>
      <c r="BV116" s="218">
        <v>0</v>
      </c>
      <c r="BW116" s="218">
        <v>0</v>
      </c>
      <c r="BX116" s="218">
        <v>0</v>
      </c>
      <c r="BY116" s="218">
        <v>0</v>
      </c>
      <c r="BZ116" s="218">
        <v>20900.2212</v>
      </c>
      <c r="CA116" s="218">
        <v>20900.2212</v>
      </c>
      <c r="CB116" s="218">
        <v>0</v>
      </c>
      <c r="CC116" s="218">
        <v>0</v>
      </c>
      <c r="CD116" s="218">
        <v>0</v>
      </c>
      <c r="CE116" s="218">
        <v>0</v>
      </c>
      <c r="CF116" s="218">
        <v>20900.2212</v>
      </c>
      <c r="CG116" s="219">
        <v>20900.2212</v>
      </c>
      <c r="CH116" s="220">
        <v>5291040.0000000009</v>
      </c>
      <c r="CI116" s="220">
        <v>5291040.0000000009</v>
      </c>
      <c r="CJ116" s="220">
        <v>5886720</v>
      </c>
      <c r="CK116" s="221" t="s">
        <v>530</v>
      </c>
      <c r="CL116" s="222">
        <v>1.51</v>
      </c>
      <c r="CM116" s="223">
        <v>1.51</v>
      </c>
      <c r="CN116" s="224">
        <v>1.68</v>
      </c>
      <c r="CO116" s="253"/>
      <c r="CP116" s="253"/>
      <c r="CQ116" s="253"/>
      <c r="CR116" s="225"/>
      <c r="CS116" s="254">
        <v>101.11673847259449</v>
      </c>
      <c r="CT116" s="255">
        <v>58.94026788435918</v>
      </c>
      <c r="CU116" s="256">
        <v>0.7631342937936787</v>
      </c>
      <c r="CV116" s="257">
        <v>0.6909642493052951</v>
      </c>
      <c r="CW116" s="245" t="s">
        <v>554</v>
      </c>
      <c r="CX116" s="258"/>
      <c r="CY116" s="253"/>
      <c r="CZ116" s="253"/>
      <c r="DA116" s="259"/>
      <c r="DB116" s="260"/>
      <c r="DC116" s="261">
        <v>0</v>
      </c>
      <c r="DD116" s="262">
        <v>0</v>
      </c>
      <c r="DE116" s="263">
        <v>0</v>
      </c>
      <c r="DF116" s="111">
        <v>0</v>
      </c>
    </row>
    <row r="117" spans="1:110" ht="35.25" customHeight="1" x14ac:dyDescent="0.25">
      <c r="A117" s="237" t="s">
        <v>541</v>
      </c>
      <c r="B117" s="238" t="s">
        <v>14</v>
      </c>
      <c r="C117" s="238" t="s">
        <v>27</v>
      </c>
      <c r="D117" s="60" t="s">
        <v>246</v>
      </c>
      <c r="E117" s="60" t="s">
        <v>247</v>
      </c>
      <c r="F117" s="60" t="s">
        <v>716</v>
      </c>
      <c r="G117" s="61" t="s">
        <v>717</v>
      </c>
      <c r="H117" s="211" t="s">
        <v>533</v>
      </c>
      <c r="I117" s="60" t="s">
        <v>529</v>
      </c>
      <c r="J117" s="212">
        <v>10.745643210157313</v>
      </c>
      <c r="K117" s="212">
        <v>61.217802902970007</v>
      </c>
      <c r="L117" s="213">
        <v>2588.1</v>
      </c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  <c r="AA117" s="214"/>
      <c r="AB117" s="214"/>
      <c r="AC117" s="214">
        <v>147</v>
      </c>
      <c r="AD117" s="214">
        <v>147</v>
      </c>
      <c r="AE117" s="214"/>
      <c r="AF117" s="214"/>
      <c r="AG117" s="215"/>
      <c r="AH117" s="214"/>
      <c r="AI117" s="214">
        <f t="shared" si="6"/>
        <v>147</v>
      </c>
      <c r="AJ117" s="214">
        <f t="shared" si="6"/>
        <v>147</v>
      </c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>
        <v>10934.88</v>
      </c>
      <c r="BB117" s="214">
        <v>10934.88</v>
      </c>
      <c r="BC117" s="214"/>
      <c r="BD117" s="214"/>
      <c r="BE117" s="214"/>
      <c r="BF117" s="214"/>
      <c r="BG117" s="216">
        <f t="shared" si="7"/>
        <v>10934.88</v>
      </c>
      <c r="BH117" s="72">
        <f t="shared" si="7"/>
        <v>10934.88</v>
      </c>
      <c r="BI117" s="217">
        <f t="shared" si="5"/>
        <v>1.1821491891891891</v>
      </c>
      <c r="BJ117" s="218">
        <v>0</v>
      </c>
      <c r="BK117" s="218">
        <v>0</v>
      </c>
      <c r="BL117" s="218">
        <v>0</v>
      </c>
      <c r="BM117" s="218">
        <v>0</v>
      </c>
      <c r="BN117" s="218">
        <v>0</v>
      </c>
      <c r="BO117" s="218">
        <v>0</v>
      </c>
      <c r="BP117" s="218">
        <v>0</v>
      </c>
      <c r="BQ117" s="218">
        <v>0</v>
      </c>
      <c r="BR117" s="218">
        <v>0</v>
      </c>
      <c r="BS117" s="218">
        <v>0</v>
      </c>
      <c r="BT117" s="218">
        <v>0</v>
      </c>
      <c r="BU117" s="218">
        <v>0</v>
      </c>
      <c r="BV117" s="218">
        <v>0</v>
      </c>
      <c r="BW117" s="218">
        <v>0</v>
      </c>
      <c r="BX117" s="218">
        <v>0</v>
      </c>
      <c r="BY117" s="218">
        <v>0</v>
      </c>
      <c r="BZ117" s="218">
        <v>12835799.5392</v>
      </c>
      <c r="CA117" s="218">
        <v>12835799.5392</v>
      </c>
      <c r="CB117" s="218">
        <v>0</v>
      </c>
      <c r="CC117" s="218">
        <v>0</v>
      </c>
      <c r="CD117" s="218">
        <v>0</v>
      </c>
      <c r="CE117" s="218">
        <v>0</v>
      </c>
      <c r="CF117" s="218">
        <v>12835799.5392</v>
      </c>
      <c r="CG117" s="219">
        <v>12835799.5392</v>
      </c>
      <c r="CH117" s="220">
        <v>31560515.894731198</v>
      </c>
      <c r="CI117" s="220">
        <v>31560515.894731198</v>
      </c>
      <c r="CJ117" s="220">
        <v>36629206.025879994</v>
      </c>
      <c r="CK117" s="221" t="s">
        <v>530</v>
      </c>
      <c r="CL117" s="222">
        <v>7.97</v>
      </c>
      <c r="CM117" s="223">
        <v>7.97</v>
      </c>
      <c r="CN117" s="224">
        <v>9.25</v>
      </c>
      <c r="CO117" s="253"/>
      <c r="CP117" s="253"/>
      <c r="CQ117" s="253"/>
      <c r="CR117" s="225"/>
      <c r="CS117" s="254">
        <v>253.73115682986563</v>
      </c>
      <c r="CT117" s="255">
        <v>127.84517336777178</v>
      </c>
      <c r="CU117" s="256">
        <v>1.1434778577848317</v>
      </c>
      <c r="CV117" s="257">
        <v>0.87618330693020452</v>
      </c>
      <c r="CW117" s="245" t="s">
        <v>616</v>
      </c>
      <c r="CX117" s="258"/>
      <c r="CY117" s="253"/>
      <c r="CZ117" s="253"/>
      <c r="DA117" s="259"/>
      <c r="DB117" s="260"/>
      <c r="DC117" s="261">
        <v>323615</v>
      </c>
      <c r="DD117" s="262">
        <v>160743</v>
      </c>
      <c r="DE117" s="263">
        <v>211110</v>
      </c>
      <c r="DF117" s="111">
        <v>231822.66666666666</v>
      </c>
    </row>
    <row r="118" spans="1:110" ht="35.25" customHeight="1" x14ac:dyDescent="0.25">
      <c r="A118" s="237" t="s">
        <v>541</v>
      </c>
      <c r="B118" s="238" t="s">
        <v>14</v>
      </c>
      <c r="C118" s="238" t="s">
        <v>27</v>
      </c>
      <c r="D118" s="60" t="s">
        <v>246</v>
      </c>
      <c r="E118" s="60" t="s">
        <v>247</v>
      </c>
      <c r="F118" s="60" t="s">
        <v>718</v>
      </c>
      <c r="G118" s="61" t="s">
        <v>719</v>
      </c>
      <c r="H118" s="211" t="s">
        <v>533</v>
      </c>
      <c r="I118" s="60" t="s">
        <v>529</v>
      </c>
      <c r="J118" s="212">
        <v>10.745643210157313</v>
      </c>
      <c r="K118" s="212">
        <v>24.502840858125001</v>
      </c>
      <c r="L118" s="213">
        <v>1519.4</v>
      </c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>
        <v>65</v>
      </c>
      <c r="AD118" s="214">
        <v>65</v>
      </c>
      <c r="AE118" s="214"/>
      <c r="AF118" s="214"/>
      <c r="AG118" s="215"/>
      <c r="AH118" s="214"/>
      <c r="AI118" s="214">
        <f t="shared" si="6"/>
        <v>65</v>
      </c>
      <c r="AJ118" s="214">
        <f t="shared" si="6"/>
        <v>65</v>
      </c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>
        <v>11279.55</v>
      </c>
      <c r="BB118" s="214">
        <v>11279.55</v>
      </c>
      <c r="BC118" s="214"/>
      <c r="BD118" s="214"/>
      <c r="BE118" s="214"/>
      <c r="BF118" s="214"/>
      <c r="BG118" s="216">
        <f t="shared" si="7"/>
        <v>11279.55</v>
      </c>
      <c r="BH118" s="72">
        <f t="shared" si="7"/>
        <v>11279.55</v>
      </c>
      <c r="BI118" s="217">
        <f t="shared" si="5"/>
        <v>1.6760104011887069</v>
      </c>
      <c r="BJ118" s="218">
        <v>0</v>
      </c>
      <c r="BK118" s="218">
        <v>0</v>
      </c>
      <c r="BL118" s="218">
        <v>0</v>
      </c>
      <c r="BM118" s="218">
        <v>0</v>
      </c>
      <c r="BN118" s="218">
        <v>0</v>
      </c>
      <c r="BO118" s="218">
        <v>0</v>
      </c>
      <c r="BP118" s="218">
        <v>0</v>
      </c>
      <c r="BQ118" s="218">
        <v>0</v>
      </c>
      <c r="BR118" s="218">
        <v>0</v>
      </c>
      <c r="BS118" s="218">
        <v>0</v>
      </c>
      <c r="BT118" s="218">
        <v>0</v>
      </c>
      <c r="BU118" s="218">
        <v>0</v>
      </c>
      <c r="BV118" s="218">
        <v>0</v>
      </c>
      <c r="BW118" s="218">
        <v>0</v>
      </c>
      <c r="BX118" s="218">
        <v>0</v>
      </c>
      <c r="BY118" s="218">
        <v>0</v>
      </c>
      <c r="BZ118" s="218">
        <v>13240386.972000001</v>
      </c>
      <c r="CA118" s="218">
        <v>13240386.972000001</v>
      </c>
      <c r="CB118" s="218">
        <v>0</v>
      </c>
      <c r="CC118" s="218">
        <v>0</v>
      </c>
      <c r="CD118" s="218">
        <v>0</v>
      </c>
      <c r="CE118" s="218">
        <v>0</v>
      </c>
      <c r="CF118" s="218">
        <v>13240386.972000001</v>
      </c>
      <c r="CG118" s="219">
        <v>13240386.972000001</v>
      </c>
      <c r="CH118" s="220">
        <v>19473342.8558928</v>
      </c>
      <c r="CI118" s="220">
        <v>19473342.8558928</v>
      </c>
      <c r="CJ118" s="220">
        <v>19917264.045616802</v>
      </c>
      <c r="CK118" s="221" t="s">
        <v>530</v>
      </c>
      <c r="CL118" s="222">
        <v>6.58</v>
      </c>
      <c r="CM118" s="223">
        <v>6.58</v>
      </c>
      <c r="CN118" s="224">
        <v>6.73</v>
      </c>
      <c r="CO118" s="253"/>
      <c r="CP118" s="253"/>
      <c r="CQ118" s="253"/>
      <c r="CR118" s="225"/>
      <c r="CS118" s="254">
        <v>77.928192915083514</v>
      </c>
      <c r="CT118" s="255">
        <v>72.192211350285959</v>
      </c>
      <c r="CU118" s="256">
        <v>0.85350220777159558</v>
      </c>
      <c r="CV118" s="257">
        <v>0.85152700750823562</v>
      </c>
      <c r="CW118" s="245" t="s">
        <v>616</v>
      </c>
      <c r="CX118" s="258"/>
      <c r="CY118" s="253"/>
      <c r="CZ118" s="253"/>
      <c r="DA118" s="259"/>
      <c r="DB118" s="260"/>
      <c r="DC118" s="261">
        <v>0</v>
      </c>
      <c r="DD118" s="262">
        <v>0</v>
      </c>
      <c r="DE118" s="263">
        <v>150951</v>
      </c>
      <c r="DF118" s="111">
        <v>50317</v>
      </c>
    </row>
    <row r="119" spans="1:110" ht="35.25" customHeight="1" x14ac:dyDescent="0.25">
      <c r="A119" s="237" t="s">
        <v>541</v>
      </c>
      <c r="B119" s="238" t="s">
        <v>14</v>
      </c>
      <c r="C119" s="238" t="s">
        <v>27</v>
      </c>
      <c r="D119" s="60" t="s">
        <v>246</v>
      </c>
      <c r="E119" s="60" t="s">
        <v>247</v>
      </c>
      <c r="F119" s="60" t="s">
        <v>720</v>
      </c>
      <c r="G119" s="61" t="s">
        <v>721</v>
      </c>
      <c r="H119" s="211" t="s">
        <v>533</v>
      </c>
      <c r="I119" s="60" t="s">
        <v>529</v>
      </c>
      <c r="J119" s="212">
        <v>11.797344460513136</v>
      </c>
      <c r="K119" s="212">
        <v>67.027461981795</v>
      </c>
      <c r="L119" s="213">
        <v>2648.3</v>
      </c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>
        <v>159</v>
      </c>
      <c r="AD119" s="214">
        <v>158</v>
      </c>
      <c r="AE119" s="214"/>
      <c r="AF119" s="214"/>
      <c r="AG119" s="215"/>
      <c r="AH119" s="214"/>
      <c r="AI119" s="214">
        <f t="shared" si="6"/>
        <v>159</v>
      </c>
      <c r="AJ119" s="214">
        <f t="shared" si="6"/>
        <v>158</v>
      </c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>
        <v>2712.6849999999999</v>
      </c>
      <c r="BB119" s="214">
        <v>2063.6999999999998</v>
      </c>
      <c r="BC119" s="214"/>
      <c r="BD119" s="214"/>
      <c r="BE119" s="214"/>
      <c r="BF119" s="214"/>
      <c r="BG119" s="216">
        <f t="shared" si="7"/>
        <v>2712.6849999999999</v>
      </c>
      <c r="BH119" s="72">
        <f t="shared" si="7"/>
        <v>2063.6999999999998</v>
      </c>
      <c r="BI119" s="217">
        <f t="shared" si="5"/>
        <v>0.31506213704994196</v>
      </c>
      <c r="BJ119" s="218">
        <v>0</v>
      </c>
      <c r="BK119" s="218">
        <v>0</v>
      </c>
      <c r="BL119" s="218">
        <v>0</v>
      </c>
      <c r="BM119" s="218">
        <v>0</v>
      </c>
      <c r="BN119" s="218">
        <v>0</v>
      </c>
      <c r="BO119" s="218">
        <v>0</v>
      </c>
      <c r="BP119" s="218">
        <v>0</v>
      </c>
      <c r="BQ119" s="218">
        <v>0</v>
      </c>
      <c r="BR119" s="218">
        <v>0</v>
      </c>
      <c r="BS119" s="218">
        <v>0</v>
      </c>
      <c r="BT119" s="218">
        <v>0</v>
      </c>
      <c r="BU119" s="218">
        <v>0</v>
      </c>
      <c r="BV119" s="218">
        <v>0</v>
      </c>
      <c r="BW119" s="218">
        <v>0</v>
      </c>
      <c r="BX119" s="218">
        <v>0</v>
      </c>
      <c r="BY119" s="218">
        <v>0</v>
      </c>
      <c r="BZ119" s="218">
        <v>3184258.1603999999</v>
      </c>
      <c r="CA119" s="218">
        <v>2422453.608</v>
      </c>
      <c r="CB119" s="218">
        <v>0</v>
      </c>
      <c r="CC119" s="218">
        <v>0</v>
      </c>
      <c r="CD119" s="218">
        <v>0</v>
      </c>
      <c r="CE119" s="218">
        <v>0</v>
      </c>
      <c r="CF119" s="218">
        <v>3184258.1603999999</v>
      </c>
      <c r="CG119" s="219">
        <v>2422453.608</v>
      </c>
      <c r="CH119" s="220">
        <v>34355819.226369604</v>
      </c>
      <c r="CI119" s="220">
        <v>34355819.226369604</v>
      </c>
      <c r="CJ119" s="220">
        <v>38366226.139953591</v>
      </c>
      <c r="CK119" s="221" t="s">
        <v>530</v>
      </c>
      <c r="CL119" s="222">
        <v>7.71</v>
      </c>
      <c r="CM119" s="223">
        <v>7.71</v>
      </c>
      <c r="CN119" s="224">
        <v>8.61</v>
      </c>
      <c r="CO119" s="253"/>
      <c r="CP119" s="253"/>
      <c r="CQ119" s="253"/>
      <c r="CR119" s="225"/>
      <c r="CS119" s="254">
        <v>136.31547462207365</v>
      </c>
      <c r="CT119" s="255">
        <v>100.62694466185864</v>
      </c>
      <c r="CU119" s="256">
        <v>0.87085715221221316</v>
      </c>
      <c r="CV119" s="257">
        <v>0.83848607195218283</v>
      </c>
      <c r="CW119" s="245" t="s">
        <v>649</v>
      </c>
      <c r="CX119" s="258"/>
      <c r="CY119" s="253"/>
      <c r="CZ119" s="253"/>
      <c r="DA119" s="259"/>
      <c r="DB119" s="260"/>
      <c r="DC119" s="261">
        <v>15131</v>
      </c>
      <c r="DD119" s="262">
        <v>110133</v>
      </c>
      <c r="DE119" s="263">
        <v>230907</v>
      </c>
      <c r="DF119" s="111">
        <v>118723.66666666667</v>
      </c>
    </row>
    <row r="120" spans="1:110" ht="35.25" customHeight="1" x14ac:dyDescent="0.25">
      <c r="A120" s="237" t="s">
        <v>541</v>
      </c>
      <c r="B120" s="238" t="s">
        <v>14</v>
      </c>
      <c r="C120" s="238" t="s">
        <v>27</v>
      </c>
      <c r="D120" s="60" t="s">
        <v>246</v>
      </c>
      <c r="E120" s="60" t="s">
        <v>247</v>
      </c>
      <c r="F120" s="60" t="s">
        <v>722</v>
      </c>
      <c r="G120" s="61" t="s">
        <v>723</v>
      </c>
      <c r="H120" s="211" t="s">
        <v>543</v>
      </c>
      <c r="I120" s="60" t="s">
        <v>529</v>
      </c>
      <c r="J120" s="212">
        <v>10.745643210157313</v>
      </c>
      <c r="K120" s="212">
        <v>54.745075643706002</v>
      </c>
      <c r="L120" s="213">
        <v>3185.8</v>
      </c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>
        <v>164</v>
      </c>
      <c r="AD120" s="214">
        <v>164</v>
      </c>
      <c r="AE120" s="214"/>
      <c r="AF120" s="214"/>
      <c r="AG120" s="215"/>
      <c r="AH120" s="214"/>
      <c r="AI120" s="214">
        <f t="shared" si="6"/>
        <v>164</v>
      </c>
      <c r="AJ120" s="214">
        <f t="shared" si="6"/>
        <v>164</v>
      </c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>
        <v>4215.5050000000001</v>
      </c>
      <c r="BB120" s="214">
        <v>4215.5050000000001</v>
      </c>
      <c r="BC120" s="214"/>
      <c r="BD120" s="214"/>
      <c r="BE120" s="214"/>
      <c r="BF120" s="214"/>
      <c r="BG120" s="216">
        <f t="shared" si="7"/>
        <v>4215.5050000000001</v>
      </c>
      <c r="BH120" s="72">
        <f t="shared" si="7"/>
        <v>4215.5050000000001</v>
      </c>
      <c r="BI120" s="217">
        <f t="shared" si="5"/>
        <v>0.4275360040567952</v>
      </c>
      <c r="BJ120" s="218">
        <v>0</v>
      </c>
      <c r="BK120" s="218">
        <v>0</v>
      </c>
      <c r="BL120" s="218">
        <v>0</v>
      </c>
      <c r="BM120" s="218">
        <v>0</v>
      </c>
      <c r="BN120" s="218">
        <v>0</v>
      </c>
      <c r="BO120" s="218">
        <v>0</v>
      </c>
      <c r="BP120" s="218">
        <v>0</v>
      </c>
      <c r="BQ120" s="218">
        <v>0</v>
      </c>
      <c r="BR120" s="218">
        <v>0</v>
      </c>
      <c r="BS120" s="218">
        <v>0</v>
      </c>
      <c r="BT120" s="218">
        <v>0</v>
      </c>
      <c r="BU120" s="218">
        <v>0</v>
      </c>
      <c r="BV120" s="218">
        <v>0</v>
      </c>
      <c r="BW120" s="218">
        <v>0</v>
      </c>
      <c r="BX120" s="218">
        <v>0</v>
      </c>
      <c r="BY120" s="218">
        <v>0</v>
      </c>
      <c r="BZ120" s="218">
        <v>4948328.389200001</v>
      </c>
      <c r="CA120" s="218">
        <v>4948328.389200001</v>
      </c>
      <c r="CB120" s="218">
        <v>0</v>
      </c>
      <c r="CC120" s="218">
        <v>0</v>
      </c>
      <c r="CD120" s="218">
        <v>0</v>
      </c>
      <c r="CE120" s="218">
        <v>0</v>
      </c>
      <c r="CF120" s="218">
        <v>4948328.389200001</v>
      </c>
      <c r="CG120" s="219">
        <v>4948328.389200001</v>
      </c>
      <c r="CH120" s="220">
        <v>33538728.594031207</v>
      </c>
      <c r="CI120" s="220">
        <v>33538728.594031207</v>
      </c>
      <c r="CJ120" s="220">
        <v>36784412.006356798</v>
      </c>
      <c r="CK120" s="221" t="s">
        <v>530</v>
      </c>
      <c r="CL120" s="222">
        <v>8.99</v>
      </c>
      <c r="CM120" s="223">
        <v>8.99</v>
      </c>
      <c r="CN120" s="224">
        <v>9.86</v>
      </c>
      <c r="CO120" s="253"/>
      <c r="CP120" s="253"/>
      <c r="CQ120" s="253"/>
      <c r="CR120" s="225"/>
      <c r="CS120" s="254">
        <v>122.99253613264985</v>
      </c>
      <c r="CT120" s="255">
        <v>23.404359308166352</v>
      </c>
      <c r="CU120" s="256">
        <v>0.37491091821857708</v>
      </c>
      <c r="CV120" s="257">
        <v>0.26525881254240641</v>
      </c>
      <c r="CW120" s="245" t="s">
        <v>616</v>
      </c>
      <c r="CX120" s="258"/>
      <c r="CY120" s="253"/>
      <c r="CZ120" s="253"/>
      <c r="DA120" s="259"/>
      <c r="DB120" s="260"/>
      <c r="DC120" s="261">
        <v>0</v>
      </c>
      <c r="DD120" s="262">
        <v>67977</v>
      </c>
      <c r="DE120" s="263">
        <v>33149</v>
      </c>
      <c r="DF120" s="111">
        <v>33708.666666666664</v>
      </c>
    </row>
    <row r="121" spans="1:110" ht="35.25" customHeight="1" x14ac:dyDescent="0.25">
      <c r="A121" s="237" t="s">
        <v>541</v>
      </c>
      <c r="B121" s="238" t="s">
        <v>14</v>
      </c>
      <c r="C121" s="238" t="s">
        <v>27</v>
      </c>
      <c r="D121" s="60" t="s">
        <v>143</v>
      </c>
      <c r="E121" s="60" t="s">
        <v>144</v>
      </c>
      <c r="F121" s="60" t="s">
        <v>724</v>
      </c>
      <c r="G121" s="61" t="s">
        <v>725</v>
      </c>
      <c r="H121" s="211" t="s">
        <v>543</v>
      </c>
      <c r="I121" s="60" t="s">
        <v>529</v>
      </c>
      <c r="J121" s="212">
        <v>9.5567635358420358</v>
      </c>
      <c r="K121" s="212">
        <v>21.005871168429</v>
      </c>
      <c r="L121" s="213">
        <v>904.1</v>
      </c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>
        <v>31</v>
      </c>
      <c r="AD121" s="214">
        <v>31</v>
      </c>
      <c r="AE121" s="214"/>
      <c r="AF121" s="214"/>
      <c r="AG121" s="215"/>
      <c r="AH121" s="214"/>
      <c r="AI121" s="214">
        <f t="shared" si="6"/>
        <v>31</v>
      </c>
      <c r="AJ121" s="214">
        <f t="shared" si="6"/>
        <v>31</v>
      </c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>
        <v>1699.91</v>
      </c>
      <c r="BB121" s="214">
        <v>1699.91</v>
      </c>
      <c r="BC121" s="214"/>
      <c r="BD121" s="214"/>
      <c r="BE121" s="214"/>
      <c r="BF121" s="214"/>
      <c r="BG121" s="216">
        <f t="shared" si="7"/>
        <v>1699.91</v>
      </c>
      <c r="BH121" s="72">
        <f t="shared" si="7"/>
        <v>1699.91</v>
      </c>
      <c r="BI121" s="217">
        <f t="shared" si="5"/>
        <v>0.49997352941176471</v>
      </c>
      <c r="BJ121" s="218">
        <v>0</v>
      </c>
      <c r="BK121" s="218">
        <v>0</v>
      </c>
      <c r="BL121" s="218">
        <v>0</v>
      </c>
      <c r="BM121" s="218">
        <v>0</v>
      </c>
      <c r="BN121" s="218">
        <v>0</v>
      </c>
      <c r="BO121" s="218">
        <v>0</v>
      </c>
      <c r="BP121" s="218">
        <v>0</v>
      </c>
      <c r="BQ121" s="218">
        <v>0</v>
      </c>
      <c r="BR121" s="218">
        <v>0</v>
      </c>
      <c r="BS121" s="218">
        <v>0</v>
      </c>
      <c r="BT121" s="218">
        <v>0</v>
      </c>
      <c r="BU121" s="218">
        <v>0</v>
      </c>
      <c r="BV121" s="218">
        <v>0</v>
      </c>
      <c r="BW121" s="218">
        <v>0</v>
      </c>
      <c r="BX121" s="218">
        <v>0</v>
      </c>
      <c r="BY121" s="218">
        <v>0</v>
      </c>
      <c r="BZ121" s="218">
        <v>1995422.3544000003</v>
      </c>
      <c r="CA121" s="218">
        <v>1995422.3544000003</v>
      </c>
      <c r="CB121" s="218">
        <v>0</v>
      </c>
      <c r="CC121" s="218">
        <v>0</v>
      </c>
      <c r="CD121" s="218">
        <v>0</v>
      </c>
      <c r="CE121" s="218">
        <v>0</v>
      </c>
      <c r="CF121" s="218">
        <v>1995422.3544000003</v>
      </c>
      <c r="CG121" s="219">
        <v>1995422.3544000003</v>
      </c>
      <c r="CH121" s="220">
        <v>8942506.2857088</v>
      </c>
      <c r="CI121" s="220">
        <v>8942506.2857088</v>
      </c>
      <c r="CJ121" s="220">
        <v>9048964.6938719992</v>
      </c>
      <c r="CK121" s="221" t="s">
        <v>530</v>
      </c>
      <c r="CL121" s="222">
        <v>3.36</v>
      </c>
      <c r="CM121" s="223">
        <v>3.36</v>
      </c>
      <c r="CN121" s="224">
        <v>3.4</v>
      </c>
      <c r="CO121" s="253"/>
      <c r="CP121" s="253"/>
      <c r="CQ121" s="253"/>
      <c r="CR121" s="225"/>
      <c r="CS121" s="254">
        <v>132.90518269621461</v>
      </c>
      <c r="CT121" s="255">
        <v>37.882599969695995</v>
      </c>
      <c r="CU121" s="256">
        <v>0.3085233292764113</v>
      </c>
      <c r="CV121" s="257">
        <v>0.23220293108302945</v>
      </c>
      <c r="CW121" s="245" t="s">
        <v>639</v>
      </c>
      <c r="CX121" s="258"/>
      <c r="CY121" s="253"/>
      <c r="CZ121" s="253"/>
      <c r="DA121" s="259"/>
      <c r="DB121" s="260"/>
      <c r="DC121" s="261">
        <v>0</v>
      </c>
      <c r="DD121" s="262">
        <v>0</v>
      </c>
      <c r="DE121" s="263">
        <v>0</v>
      </c>
      <c r="DF121" s="111">
        <v>0</v>
      </c>
    </row>
    <row r="122" spans="1:110" ht="35.25" customHeight="1" x14ac:dyDescent="0.25">
      <c r="A122" s="237" t="s">
        <v>541</v>
      </c>
      <c r="B122" s="238" t="s">
        <v>14</v>
      </c>
      <c r="C122" s="238" t="s">
        <v>27</v>
      </c>
      <c r="D122" s="60" t="s">
        <v>143</v>
      </c>
      <c r="E122" s="60" t="s">
        <v>144</v>
      </c>
      <c r="F122" s="60" t="s">
        <v>726</v>
      </c>
      <c r="G122" s="61" t="s">
        <v>727</v>
      </c>
      <c r="H122" s="211" t="s">
        <v>543</v>
      </c>
      <c r="I122" s="60" t="s">
        <v>529</v>
      </c>
      <c r="J122" s="212">
        <v>9.9911618783803089</v>
      </c>
      <c r="K122" s="212">
        <v>28.053409032558001</v>
      </c>
      <c r="L122" s="213">
        <v>1120.8</v>
      </c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>
        <v>27</v>
      </c>
      <c r="AD122" s="214">
        <v>27</v>
      </c>
      <c r="AE122" s="214"/>
      <c r="AF122" s="214"/>
      <c r="AG122" s="215"/>
      <c r="AH122" s="214"/>
      <c r="AI122" s="214">
        <f t="shared" si="6"/>
        <v>27</v>
      </c>
      <c r="AJ122" s="214">
        <f t="shared" si="6"/>
        <v>27</v>
      </c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>
        <v>1087.99</v>
      </c>
      <c r="BB122" s="214">
        <v>1087.99</v>
      </c>
      <c r="BC122" s="214"/>
      <c r="BD122" s="214"/>
      <c r="BE122" s="214"/>
      <c r="BF122" s="214"/>
      <c r="BG122" s="216">
        <f t="shared" si="7"/>
        <v>1087.99</v>
      </c>
      <c r="BH122" s="72">
        <f t="shared" si="7"/>
        <v>1087.99</v>
      </c>
      <c r="BI122" s="217">
        <f t="shared" si="5"/>
        <v>0.22856932773109245</v>
      </c>
      <c r="BJ122" s="218">
        <v>0</v>
      </c>
      <c r="BK122" s="218">
        <v>0</v>
      </c>
      <c r="BL122" s="218">
        <v>0</v>
      </c>
      <c r="BM122" s="218">
        <v>0</v>
      </c>
      <c r="BN122" s="218">
        <v>0</v>
      </c>
      <c r="BO122" s="218">
        <v>0</v>
      </c>
      <c r="BP122" s="218">
        <v>0</v>
      </c>
      <c r="BQ122" s="218">
        <v>0</v>
      </c>
      <c r="BR122" s="218">
        <v>0</v>
      </c>
      <c r="BS122" s="218">
        <v>0</v>
      </c>
      <c r="BT122" s="218">
        <v>0</v>
      </c>
      <c r="BU122" s="218">
        <v>0</v>
      </c>
      <c r="BV122" s="218">
        <v>0</v>
      </c>
      <c r="BW122" s="218">
        <v>0</v>
      </c>
      <c r="BX122" s="218">
        <v>0</v>
      </c>
      <c r="BY122" s="218">
        <v>0</v>
      </c>
      <c r="BZ122" s="218">
        <v>1277126.1816</v>
      </c>
      <c r="CA122" s="218">
        <v>1277126.1816</v>
      </c>
      <c r="CB122" s="218">
        <v>0</v>
      </c>
      <c r="CC122" s="218">
        <v>0</v>
      </c>
      <c r="CD122" s="218">
        <v>0</v>
      </c>
      <c r="CE122" s="218">
        <v>0</v>
      </c>
      <c r="CF122" s="218">
        <v>1277126.1816</v>
      </c>
      <c r="CG122" s="219">
        <v>1277126.1816</v>
      </c>
      <c r="CH122" s="220">
        <v>13864989.1006536</v>
      </c>
      <c r="CI122" s="220">
        <v>13864989.1006536</v>
      </c>
      <c r="CJ122" s="220">
        <v>13720862.3948256</v>
      </c>
      <c r="CK122" s="221" t="s">
        <v>530</v>
      </c>
      <c r="CL122" s="222">
        <v>4.8099999999999996</v>
      </c>
      <c r="CM122" s="223">
        <v>4.8099999999999996</v>
      </c>
      <c r="CN122" s="224">
        <v>4.76</v>
      </c>
      <c r="CO122" s="253"/>
      <c r="CP122" s="253"/>
      <c r="CQ122" s="253"/>
      <c r="CR122" s="225"/>
      <c r="CS122" s="254">
        <v>66.147480215797756</v>
      </c>
      <c r="CT122" s="255">
        <v>58.630633804492469</v>
      </c>
      <c r="CU122" s="256">
        <v>0.59998162379544506</v>
      </c>
      <c r="CV122" s="257">
        <v>0.58778378073110893</v>
      </c>
      <c r="CW122" s="245" t="s">
        <v>592</v>
      </c>
      <c r="CX122" s="258"/>
      <c r="CY122" s="253"/>
      <c r="CZ122" s="253"/>
      <c r="DA122" s="259"/>
      <c r="DB122" s="260"/>
      <c r="DC122" s="261">
        <v>0</v>
      </c>
      <c r="DD122" s="262">
        <v>35244</v>
      </c>
      <c r="DE122" s="263">
        <v>2242</v>
      </c>
      <c r="DF122" s="111">
        <v>12495.333333333334</v>
      </c>
    </row>
    <row r="123" spans="1:110" ht="35.25" customHeight="1" x14ac:dyDescent="0.25">
      <c r="A123" s="237" t="s">
        <v>541</v>
      </c>
      <c r="B123" s="238" t="s">
        <v>14</v>
      </c>
      <c r="C123" s="238" t="s">
        <v>27</v>
      </c>
      <c r="D123" s="60" t="s">
        <v>128</v>
      </c>
      <c r="E123" s="60" t="s">
        <v>129</v>
      </c>
      <c r="F123" s="60" t="s">
        <v>728</v>
      </c>
      <c r="G123" s="61" t="s">
        <v>129</v>
      </c>
      <c r="H123" s="211" t="s">
        <v>543</v>
      </c>
      <c r="I123" s="60" t="s">
        <v>529</v>
      </c>
      <c r="J123" s="212">
        <v>11.408672259294681</v>
      </c>
      <c r="K123" s="212">
        <v>27.388825700607001</v>
      </c>
      <c r="L123" s="213">
        <v>1617.9</v>
      </c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>
        <v>103</v>
      </c>
      <c r="AD123" s="214">
        <v>103</v>
      </c>
      <c r="AE123" s="214"/>
      <c r="AF123" s="214"/>
      <c r="AG123" s="215"/>
      <c r="AH123" s="214"/>
      <c r="AI123" s="214">
        <f t="shared" si="6"/>
        <v>103</v>
      </c>
      <c r="AJ123" s="214">
        <f t="shared" si="6"/>
        <v>103</v>
      </c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>
        <v>938.89</v>
      </c>
      <c r="BB123" s="214">
        <v>938.89</v>
      </c>
      <c r="BC123" s="214"/>
      <c r="BD123" s="214"/>
      <c r="BE123" s="214"/>
      <c r="BF123" s="214"/>
      <c r="BG123" s="216">
        <f t="shared" si="7"/>
        <v>938.89</v>
      </c>
      <c r="BH123" s="72">
        <f t="shared" si="7"/>
        <v>938.89</v>
      </c>
      <c r="BI123" s="217">
        <f t="shared" si="5"/>
        <v>0.12861506849315069</v>
      </c>
      <c r="BJ123" s="218">
        <v>0</v>
      </c>
      <c r="BK123" s="218">
        <v>0</v>
      </c>
      <c r="BL123" s="218">
        <v>0</v>
      </c>
      <c r="BM123" s="218">
        <v>0</v>
      </c>
      <c r="BN123" s="218">
        <v>0</v>
      </c>
      <c r="BO123" s="218">
        <v>0</v>
      </c>
      <c r="BP123" s="218">
        <v>0</v>
      </c>
      <c r="BQ123" s="218">
        <v>0</v>
      </c>
      <c r="BR123" s="218">
        <v>0</v>
      </c>
      <c r="BS123" s="218">
        <v>0</v>
      </c>
      <c r="BT123" s="218">
        <v>0</v>
      </c>
      <c r="BU123" s="218">
        <v>0</v>
      </c>
      <c r="BV123" s="218">
        <v>0</v>
      </c>
      <c r="BW123" s="218">
        <v>0</v>
      </c>
      <c r="BX123" s="218">
        <v>0</v>
      </c>
      <c r="BY123" s="218">
        <v>0</v>
      </c>
      <c r="BZ123" s="218">
        <v>1102106.6376</v>
      </c>
      <c r="CA123" s="218">
        <v>1102106.6376</v>
      </c>
      <c r="CB123" s="218">
        <v>0</v>
      </c>
      <c r="CC123" s="218">
        <v>0</v>
      </c>
      <c r="CD123" s="218">
        <v>0</v>
      </c>
      <c r="CE123" s="218">
        <v>0</v>
      </c>
      <c r="CF123" s="218">
        <v>1102106.6376</v>
      </c>
      <c r="CG123" s="219">
        <v>1102106.6376</v>
      </c>
      <c r="CH123" s="220">
        <v>26571636.215654403</v>
      </c>
      <c r="CI123" s="220">
        <v>26571636.215654403</v>
      </c>
      <c r="CJ123" s="220">
        <v>31085407.752287999</v>
      </c>
      <c r="CK123" s="221" t="s">
        <v>530</v>
      </c>
      <c r="CL123" s="222">
        <v>6.24</v>
      </c>
      <c r="CM123" s="223">
        <v>6.24</v>
      </c>
      <c r="CN123" s="224">
        <v>7.3</v>
      </c>
      <c r="CO123" s="253"/>
      <c r="CP123" s="253"/>
      <c r="CQ123" s="253"/>
      <c r="CR123" s="225"/>
      <c r="CS123" s="254">
        <v>89.83564443435057</v>
      </c>
      <c r="CT123" s="255">
        <v>26.140151258970842</v>
      </c>
      <c r="CU123" s="256">
        <v>0.21486255279419178</v>
      </c>
      <c r="CV123" s="257">
        <v>0.16850664241561861</v>
      </c>
      <c r="CW123" s="245" t="s">
        <v>616</v>
      </c>
      <c r="CX123" s="258"/>
      <c r="CY123" s="253"/>
      <c r="CZ123" s="253"/>
      <c r="DA123" s="259"/>
      <c r="DB123" s="260"/>
      <c r="DC123" s="261">
        <v>0</v>
      </c>
      <c r="DD123" s="262">
        <v>0</v>
      </c>
      <c r="DE123" s="263">
        <v>0</v>
      </c>
      <c r="DF123" s="111">
        <v>0</v>
      </c>
    </row>
    <row r="124" spans="1:110" ht="35.25" customHeight="1" x14ac:dyDescent="0.25">
      <c r="A124" s="237" t="s">
        <v>541</v>
      </c>
      <c r="B124" s="238" t="s">
        <v>14</v>
      </c>
      <c r="C124" s="238" t="s">
        <v>27</v>
      </c>
      <c r="D124" s="60" t="s">
        <v>128</v>
      </c>
      <c r="E124" s="60" t="s">
        <v>129</v>
      </c>
      <c r="F124" s="60" t="s">
        <v>729</v>
      </c>
      <c r="G124" s="61" t="s">
        <v>730</v>
      </c>
      <c r="H124" s="211" t="s">
        <v>543</v>
      </c>
      <c r="I124" s="60" t="s">
        <v>529</v>
      </c>
      <c r="J124" s="212">
        <v>11.408672259294681</v>
      </c>
      <c r="K124" s="212">
        <v>33.678030232980007</v>
      </c>
      <c r="L124" s="213">
        <v>3293.4</v>
      </c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>
        <v>108</v>
      </c>
      <c r="AD124" s="214">
        <v>108</v>
      </c>
      <c r="AE124" s="214"/>
      <c r="AF124" s="214"/>
      <c r="AG124" s="215"/>
      <c r="AH124" s="214"/>
      <c r="AI124" s="214">
        <f t="shared" si="6"/>
        <v>108</v>
      </c>
      <c r="AJ124" s="214">
        <f t="shared" si="6"/>
        <v>108</v>
      </c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>
        <v>1521.41</v>
      </c>
      <c r="BB124" s="214">
        <v>1521.41</v>
      </c>
      <c r="BC124" s="214"/>
      <c r="BD124" s="214"/>
      <c r="BE124" s="214"/>
      <c r="BF124" s="214"/>
      <c r="BG124" s="216">
        <f t="shared" si="7"/>
        <v>1521.41</v>
      </c>
      <c r="BH124" s="72">
        <f t="shared" si="7"/>
        <v>1521.41</v>
      </c>
      <c r="BI124" s="217">
        <f t="shared" si="5"/>
        <v>0.15078394449950447</v>
      </c>
      <c r="BJ124" s="218">
        <v>0</v>
      </c>
      <c r="BK124" s="218">
        <v>0</v>
      </c>
      <c r="BL124" s="218">
        <v>0</v>
      </c>
      <c r="BM124" s="218">
        <v>0</v>
      </c>
      <c r="BN124" s="218">
        <v>0</v>
      </c>
      <c r="BO124" s="218">
        <v>0</v>
      </c>
      <c r="BP124" s="218">
        <v>0</v>
      </c>
      <c r="BQ124" s="218">
        <v>0</v>
      </c>
      <c r="BR124" s="218">
        <v>0</v>
      </c>
      <c r="BS124" s="218">
        <v>0</v>
      </c>
      <c r="BT124" s="218">
        <v>0</v>
      </c>
      <c r="BU124" s="218">
        <v>0</v>
      </c>
      <c r="BV124" s="218">
        <v>0</v>
      </c>
      <c r="BW124" s="218">
        <v>0</v>
      </c>
      <c r="BX124" s="218">
        <v>0</v>
      </c>
      <c r="BY124" s="218">
        <v>0</v>
      </c>
      <c r="BZ124" s="218">
        <v>1785891.9144000004</v>
      </c>
      <c r="CA124" s="218">
        <v>1785891.9144000004</v>
      </c>
      <c r="CB124" s="218">
        <v>0</v>
      </c>
      <c r="CC124" s="218">
        <v>0</v>
      </c>
      <c r="CD124" s="218">
        <v>0</v>
      </c>
      <c r="CE124" s="218">
        <v>0</v>
      </c>
      <c r="CF124" s="218">
        <v>1785891.9144000004</v>
      </c>
      <c r="CG124" s="219">
        <v>1785891.9144000004</v>
      </c>
      <c r="CH124" s="220">
        <v>39010268.744256005</v>
      </c>
      <c r="CI124" s="220">
        <v>39010268.744256005</v>
      </c>
      <c r="CJ124" s="220">
        <v>45769024.6080864</v>
      </c>
      <c r="CK124" s="221" t="s">
        <v>530</v>
      </c>
      <c r="CL124" s="222">
        <v>8.6</v>
      </c>
      <c r="CM124" s="223">
        <v>8.6</v>
      </c>
      <c r="CN124" s="224">
        <v>10.09</v>
      </c>
      <c r="CO124" s="253"/>
      <c r="CP124" s="253"/>
      <c r="CQ124" s="253"/>
      <c r="CR124" s="225"/>
      <c r="CS124" s="254">
        <v>122.2949676643301</v>
      </c>
      <c r="CT124" s="255">
        <v>122.2949676643301</v>
      </c>
      <c r="CU124" s="256">
        <v>1.0474708170448201</v>
      </c>
      <c r="CV124" s="257">
        <v>1.0474708170448201</v>
      </c>
      <c r="CW124" s="245" t="s">
        <v>616</v>
      </c>
      <c r="CX124" s="258"/>
      <c r="CY124" s="253"/>
      <c r="CZ124" s="253"/>
      <c r="DA124" s="259"/>
      <c r="DB124" s="260"/>
      <c r="DC124" s="261">
        <v>0</v>
      </c>
      <c r="DD124" s="262">
        <v>934872</v>
      </c>
      <c r="DE124" s="263">
        <v>0</v>
      </c>
      <c r="DF124" s="111">
        <v>311624</v>
      </c>
    </row>
    <row r="125" spans="1:110" ht="35.25" customHeight="1" x14ac:dyDescent="0.25">
      <c r="A125" s="237" t="s">
        <v>541</v>
      </c>
      <c r="B125" s="238" t="s">
        <v>14</v>
      </c>
      <c r="C125" s="238" t="s">
        <v>27</v>
      </c>
      <c r="D125" s="60" t="s">
        <v>128</v>
      </c>
      <c r="E125" s="60" t="s">
        <v>129</v>
      </c>
      <c r="F125" s="60" t="s">
        <v>731</v>
      </c>
      <c r="G125" s="61" t="s">
        <v>732</v>
      </c>
      <c r="H125" s="211" t="s">
        <v>543</v>
      </c>
      <c r="I125" s="60" t="s">
        <v>529</v>
      </c>
      <c r="J125" s="212">
        <v>11.660166036553681</v>
      </c>
      <c r="K125" s="212">
        <v>9.4772727075599992</v>
      </c>
      <c r="L125" s="213">
        <v>230.4</v>
      </c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>
        <v>2</v>
      </c>
      <c r="Z125" s="214">
        <v>2</v>
      </c>
      <c r="AA125" s="214"/>
      <c r="AB125" s="214"/>
      <c r="AC125" s="214">
        <v>23</v>
      </c>
      <c r="AD125" s="214">
        <v>23</v>
      </c>
      <c r="AE125" s="214"/>
      <c r="AF125" s="214"/>
      <c r="AG125" s="215"/>
      <c r="AH125" s="214"/>
      <c r="AI125" s="214">
        <f t="shared" si="6"/>
        <v>25</v>
      </c>
      <c r="AJ125" s="214">
        <f t="shared" si="6"/>
        <v>25</v>
      </c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>
        <v>1300</v>
      </c>
      <c r="AX125" s="214">
        <v>1300</v>
      </c>
      <c r="AY125" s="214"/>
      <c r="AZ125" s="214"/>
      <c r="BA125" s="214">
        <v>1547.78</v>
      </c>
      <c r="BB125" s="214">
        <v>1547.78</v>
      </c>
      <c r="BC125" s="214"/>
      <c r="BD125" s="214"/>
      <c r="BE125" s="214"/>
      <c r="BF125" s="214"/>
      <c r="BG125" s="216">
        <f t="shared" si="7"/>
        <v>2847.7799999999997</v>
      </c>
      <c r="BH125" s="72">
        <f t="shared" si="7"/>
        <v>2847.7799999999997</v>
      </c>
      <c r="BI125" s="217">
        <f t="shared" si="5"/>
        <v>0.23830794979079498</v>
      </c>
      <c r="BJ125" s="218">
        <v>0</v>
      </c>
      <c r="BK125" s="218">
        <v>0</v>
      </c>
      <c r="BL125" s="218">
        <v>0</v>
      </c>
      <c r="BM125" s="218">
        <v>0</v>
      </c>
      <c r="BN125" s="218">
        <v>0</v>
      </c>
      <c r="BO125" s="218">
        <v>0</v>
      </c>
      <c r="BP125" s="218">
        <v>0</v>
      </c>
      <c r="BQ125" s="218">
        <v>0</v>
      </c>
      <c r="BR125" s="218">
        <v>0</v>
      </c>
      <c r="BS125" s="218">
        <v>0</v>
      </c>
      <c r="BT125" s="218">
        <v>0</v>
      </c>
      <c r="BU125" s="218">
        <v>0</v>
      </c>
      <c r="BV125" s="218">
        <v>6559487.9999999991</v>
      </c>
      <c r="BW125" s="218">
        <v>6559487.9999999991</v>
      </c>
      <c r="BX125" s="218">
        <v>0</v>
      </c>
      <c r="BY125" s="218">
        <v>0</v>
      </c>
      <c r="BZ125" s="218">
        <v>1816846.0751999998</v>
      </c>
      <c r="CA125" s="218">
        <v>1816846.0751999998</v>
      </c>
      <c r="CB125" s="218">
        <v>0</v>
      </c>
      <c r="CC125" s="218">
        <v>0</v>
      </c>
      <c r="CD125" s="218">
        <v>0</v>
      </c>
      <c r="CE125" s="218">
        <v>0</v>
      </c>
      <c r="CF125" s="218">
        <v>8376334.0751999989</v>
      </c>
      <c r="CG125" s="219">
        <v>8376334.0751999989</v>
      </c>
      <c r="CH125" s="220">
        <v>50631742.261535995</v>
      </c>
      <c r="CI125" s="220">
        <v>50631742.261535995</v>
      </c>
      <c r="CJ125" s="220">
        <v>57514193.918760002</v>
      </c>
      <c r="CK125" s="221" t="s">
        <v>530</v>
      </c>
      <c r="CL125" s="222">
        <v>10.52</v>
      </c>
      <c r="CM125" s="223">
        <v>10.52</v>
      </c>
      <c r="CN125" s="224">
        <v>11.95</v>
      </c>
      <c r="CO125" s="253"/>
      <c r="CP125" s="253"/>
      <c r="CQ125" s="253"/>
      <c r="CR125" s="225"/>
      <c r="CS125" s="254">
        <v>339.76112920738325</v>
      </c>
      <c r="CT125" s="255">
        <v>26.471226927252985</v>
      </c>
      <c r="CU125" s="256">
        <v>0.63698878031125583</v>
      </c>
      <c r="CV125" s="257">
        <v>0.48498009410061527</v>
      </c>
      <c r="CW125" s="245" t="s">
        <v>733</v>
      </c>
      <c r="CX125" s="258"/>
      <c r="CY125" s="253"/>
      <c r="CZ125" s="253"/>
      <c r="DA125" s="259"/>
      <c r="DB125" s="260"/>
      <c r="DC125" s="261">
        <v>0</v>
      </c>
      <c r="DD125" s="262">
        <v>0</v>
      </c>
      <c r="DE125" s="263">
        <v>10120</v>
      </c>
      <c r="DF125" s="111">
        <v>3373.3333333333335</v>
      </c>
    </row>
    <row r="126" spans="1:110" ht="35.25" customHeight="1" x14ac:dyDescent="0.25">
      <c r="A126" s="237" t="s">
        <v>541</v>
      </c>
      <c r="B126" s="238" t="s">
        <v>14</v>
      </c>
      <c r="C126" s="238" t="s">
        <v>27</v>
      </c>
      <c r="D126" s="60" t="s">
        <v>128</v>
      </c>
      <c r="E126" s="60" t="s">
        <v>129</v>
      </c>
      <c r="F126" s="60" t="s">
        <v>734</v>
      </c>
      <c r="G126" s="61" t="s">
        <v>735</v>
      </c>
      <c r="H126" s="211" t="s">
        <v>543</v>
      </c>
      <c r="I126" s="60" t="s">
        <v>529</v>
      </c>
      <c r="J126" s="212">
        <v>11.660166036553681</v>
      </c>
      <c r="K126" s="212">
        <v>65.165719561425007</v>
      </c>
      <c r="L126" s="213">
        <v>3074.3</v>
      </c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>
        <v>163</v>
      </c>
      <c r="AD126" s="214">
        <v>163</v>
      </c>
      <c r="AE126" s="214"/>
      <c r="AF126" s="214"/>
      <c r="AG126" s="215"/>
      <c r="AH126" s="214"/>
      <c r="AI126" s="214">
        <f t="shared" si="6"/>
        <v>163</v>
      </c>
      <c r="AJ126" s="214">
        <f t="shared" si="6"/>
        <v>163</v>
      </c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>
        <v>2326.3000000000002</v>
      </c>
      <c r="BB126" s="214">
        <v>2326.3000000000002</v>
      </c>
      <c r="BC126" s="214"/>
      <c r="BD126" s="214"/>
      <c r="BE126" s="214"/>
      <c r="BF126" s="214"/>
      <c r="BG126" s="216">
        <f t="shared" si="7"/>
        <v>2326.3000000000002</v>
      </c>
      <c r="BH126" s="72">
        <f t="shared" si="7"/>
        <v>2326.3000000000002</v>
      </c>
      <c r="BI126" s="217">
        <f t="shared" si="5"/>
        <v>0.20696619217081852</v>
      </c>
      <c r="BJ126" s="218">
        <v>0</v>
      </c>
      <c r="BK126" s="218">
        <v>0</v>
      </c>
      <c r="BL126" s="218">
        <v>0</v>
      </c>
      <c r="BM126" s="218">
        <v>0</v>
      </c>
      <c r="BN126" s="218">
        <v>0</v>
      </c>
      <c r="BO126" s="218">
        <v>0</v>
      </c>
      <c r="BP126" s="218">
        <v>0</v>
      </c>
      <c r="BQ126" s="218">
        <v>0</v>
      </c>
      <c r="BR126" s="218">
        <v>0</v>
      </c>
      <c r="BS126" s="218">
        <v>0</v>
      </c>
      <c r="BT126" s="218">
        <v>0</v>
      </c>
      <c r="BU126" s="218">
        <v>0</v>
      </c>
      <c r="BV126" s="218">
        <v>0</v>
      </c>
      <c r="BW126" s="218">
        <v>0</v>
      </c>
      <c r="BX126" s="218">
        <v>0</v>
      </c>
      <c r="BY126" s="218">
        <v>0</v>
      </c>
      <c r="BZ126" s="218">
        <v>2730703.9920000001</v>
      </c>
      <c r="CA126" s="218">
        <v>2730703.9920000001</v>
      </c>
      <c r="CB126" s="218">
        <v>0</v>
      </c>
      <c r="CC126" s="218">
        <v>0</v>
      </c>
      <c r="CD126" s="218">
        <v>0</v>
      </c>
      <c r="CE126" s="218">
        <v>0</v>
      </c>
      <c r="CF126" s="218">
        <v>2730703.9920000001</v>
      </c>
      <c r="CG126" s="219">
        <v>2730703.9920000001</v>
      </c>
      <c r="CH126" s="220">
        <v>30892152.158179201</v>
      </c>
      <c r="CI126" s="220">
        <v>30892152.158179201</v>
      </c>
      <c r="CJ126" s="220">
        <v>41140733.442883201</v>
      </c>
      <c r="CK126" s="221" t="s">
        <v>530</v>
      </c>
      <c r="CL126" s="222">
        <v>8.44</v>
      </c>
      <c r="CM126" s="223">
        <v>8.44</v>
      </c>
      <c r="CN126" s="224">
        <v>11.24</v>
      </c>
      <c r="CO126" s="253"/>
      <c r="CP126" s="253"/>
      <c r="CQ126" s="253"/>
      <c r="CR126" s="225"/>
      <c r="CS126" s="254">
        <v>200.73840887903216</v>
      </c>
      <c r="CT126" s="255">
        <v>174.89085385355236</v>
      </c>
      <c r="CU126" s="256">
        <v>1.6307040172890588</v>
      </c>
      <c r="CV126" s="257">
        <v>1.6070674565170757</v>
      </c>
      <c r="CW126" s="245" t="s">
        <v>626</v>
      </c>
      <c r="CX126" s="258"/>
      <c r="CY126" s="253"/>
      <c r="CZ126" s="253"/>
      <c r="DA126" s="259"/>
      <c r="DB126" s="260"/>
      <c r="DC126" s="261">
        <v>48561</v>
      </c>
      <c r="DD126" s="262">
        <v>11624</v>
      </c>
      <c r="DE126" s="263">
        <v>352831</v>
      </c>
      <c r="DF126" s="111">
        <v>137672</v>
      </c>
    </row>
    <row r="127" spans="1:110" ht="35.25" customHeight="1" x14ac:dyDescent="0.25">
      <c r="A127" s="237" t="s">
        <v>541</v>
      </c>
      <c r="B127" s="238" t="s">
        <v>14</v>
      </c>
      <c r="C127" s="238" t="s">
        <v>27</v>
      </c>
      <c r="D127" s="60" t="s">
        <v>128</v>
      </c>
      <c r="E127" s="60" t="s">
        <v>129</v>
      </c>
      <c r="F127" s="60" t="s">
        <v>736</v>
      </c>
      <c r="G127" s="61" t="s">
        <v>730</v>
      </c>
      <c r="H127" s="211" t="s">
        <v>543</v>
      </c>
      <c r="I127" s="60" t="s">
        <v>529</v>
      </c>
      <c r="J127" s="212">
        <v>11.705892177873498</v>
      </c>
      <c r="K127" s="212">
        <v>23.114393891315999</v>
      </c>
      <c r="L127" s="213">
        <v>3184</v>
      </c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>
        <v>65</v>
      </c>
      <c r="AD127" s="214">
        <v>65</v>
      </c>
      <c r="AE127" s="214"/>
      <c r="AF127" s="214"/>
      <c r="AG127" s="215"/>
      <c r="AH127" s="214"/>
      <c r="AI127" s="214">
        <f t="shared" si="6"/>
        <v>65</v>
      </c>
      <c r="AJ127" s="214">
        <f t="shared" si="6"/>
        <v>65</v>
      </c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>
        <v>477.11</v>
      </c>
      <c r="BB127" s="214">
        <v>477.11</v>
      </c>
      <c r="BC127" s="214"/>
      <c r="BD127" s="214"/>
      <c r="BE127" s="214"/>
      <c r="BF127" s="214"/>
      <c r="BG127" s="216">
        <f t="shared" si="7"/>
        <v>477.11</v>
      </c>
      <c r="BH127" s="72">
        <f t="shared" si="7"/>
        <v>477.11</v>
      </c>
      <c r="BI127" s="217">
        <f t="shared" si="5"/>
        <v>4.6547317073170738E-2</v>
      </c>
      <c r="BJ127" s="218">
        <v>0</v>
      </c>
      <c r="BK127" s="218">
        <v>0</v>
      </c>
      <c r="BL127" s="218">
        <v>0</v>
      </c>
      <c r="BM127" s="218">
        <v>0</v>
      </c>
      <c r="BN127" s="218">
        <v>0</v>
      </c>
      <c r="BO127" s="218">
        <v>0</v>
      </c>
      <c r="BP127" s="218">
        <v>0</v>
      </c>
      <c r="BQ127" s="218">
        <v>0</v>
      </c>
      <c r="BR127" s="218">
        <v>0</v>
      </c>
      <c r="BS127" s="218">
        <v>0</v>
      </c>
      <c r="BT127" s="218">
        <v>0</v>
      </c>
      <c r="BU127" s="218">
        <v>0</v>
      </c>
      <c r="BV127" s="218">
        <v>0</v>
      </c>
      <c r="BW127" s="218">
        <v>0</v>
      </c>
      <c r="BX127" s="218">
        <v>0</v>
      </c>
      <c r="BY127" s="218">
        <v>0</v>
      </c>
      <c r="BZ127" s="218">
        <v>560050.80240000004</v>
      </c>
      <c r="CA127" s="218">
        <v>560050.80240000004</v>
      </c>
      <c r="CB127" s="218">
        <v>0</v>
      </c>
      <c r="CC127" s="218">
        <v>0</v>
      </c>
      <c r="CD127" s="218">
        <v>0</v>
      </c>
      <c r="CE127" s="218">
        <v>0</v>
      </c>
      <c r="CF127" s="218">
        <v>560050.80240000004</v>
      </c>
      <c r="CG127" s="219">
        <v>560050.80240000004</v>
      </c>
      <c r="CH127" s="220">
        <v>36985648.56876</v>
      </c>
      <c r="CI127" s="220">
        <v>36985648.56876</v>
      </c>
      <c r="CJ127" s="220">
        <v>40984097.062680006</v>
      </c>
      <c r="CK127" s="221" t="s">
        <v>530</v>
      </c>
      <c r="CL127" s="222">
        <v>9.25</v>
      </c>
      <c r="CM127" s="223">
        <v>9.25</v>
      </c>
      <c r="CN127" s="224">
        <v>10.25</v>
      </c>
      <c r="CO127" s="253"/>
      <c r="CP127" s="253"/>
      <c r="CQ127" s="253"/>
      <c r="CR127" s="225"/>
      <c r="CS127" s="254">
        <v>57.081079960680995</v>
      </c>
      <c r="CT127" s="255">
        <v>16.652869615768299</v>
      </c>
      <c r="CU127" s="256">
        <v>0.19313368157692401</v>
      </c>
      <c r="CV127" s="257">
        <v>0.14819962360824226</v>
      </c>
      <c r="CW127" s="245" t="s">
        <v>628</v>
      </c>
      <c r="CX127" s="258"/>
      <c r="CY127" s="253"/>
      <c r="CZ127" s="253"/>
      <c r="DA127" s="259"/>
      <c r="DB127" s="260"/>
      <c r="DC127" s="261">
        <v>0</v>
      </c>
      <c r="DD127" s="262">
        <v>0</v>
      </c>
      <c r="DE127" s="263">
        <v>0</v>
      </c>
      <c r="DF127" s="111">
        <v>0</v>
      </c>
    </row>
    <row r="128" spans="1:110" ht="35.25" customHeight="1" x14ac:dyDescent="0.25">
      <c r="A128" s="237" t="s">
        <v>541</v>
      </c>
      <c r="B128" s="238" t="s">
        <v>14</v>
      </c>
      <c r="C128" s="238" t="s">
        <v>27</v>
      </c>
      <c r="D128" s="60" t="s">
        <v>128</v>
      </c>
      <c r="E128" s="60" t="s">
        <v>129</v>
      </c>
      <c r="F128" s="60" t="s">
        <v>737</v>
      </c>
      <c r="G128" s="61" t="s">
        <v>732</v>
      </c>
      <c r="H128" s="211" t="s">
        <v>533</v>
      </c>
      <c r="I128" s="60" t="s">
        <v>529</v>
      </c>
      <c r="J128" s="212">
        <v>8.8480083453848515</v>
      </c>
      <c r="K128" s="212">
        <v>13.697159062419001</v>
      </c>
      <c r="L128" s="213">
        <v>2189.3000000000002</v>
      </c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>
        <v>28</v>
      </c>
      <c r="AD128" s="214">
        <v>28</v>
      </c>
      <c r="AE128" s="214"/>
      <c r="AF128" s="214"/>
      <c r="AG128" s="215"/>
      <c r="AH128" s="214"/>
      <c r="AI128" s="214">
        <f t="shared" si="6"/>
        <v>28</v>
      </c>
      <c r="AJ128" s="214">
        <f t="shared" si="6"/>
        <v>28</v>
      </c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>
        <v>472.09</v>
      </c>
      <c r="BB128" s="214">
        <v>472.09</v>
      </c>
      <c r="BC128" s="214"/>
      <c r="BD128" s="214"/>
      <c r="BE128" s="214"/>
      <c r="BF128" s="214"/>
      <c r="BG128" s="216">
        <f t="shared" si="7"/>
        <v>472.09</v>
      </c>
      <c r="BH128" s="72">
        <f t="shared" si="7"/>
        <v>472.09</v>
      </c>
      <c r="BI128" s="217">
        <f t="shared" si="5"/>
        <v>9.4041832669322714E-2</v>
      </c>
      <c r="BJ128" s="218">
        <v>0</v>
      </c>
      <c r="BK128" s="218">
        <v>0</v>
      </c>
      <c r="BL128" s="218">
        <v>0</v>
      </c>
      <c r="BM128" s="218">
        <v>0</v>
      </c>
      <c r="BN128" s="218">
        <v>0</v>
      </c>
      <c r="BO128" s="218">
        <v>0</v>
      </c>
      <c r="BP128" s="218">
        <v>0</v>
      </c>
      <c r="BQ128" s="218">
        <v>0</v>
      </c>
      <c r="BR128" s="218">
        <v>0</v>
      </c>
      <c r="BS128" s="218">
        <v>0</v>
      </c>
      <c r="BT128" s="218">
        <v>0</v>
      </c>
      <c r="BU128" s="218">
        <v>0</v>
      </c>
      <c r="BV128" s="218">
        <v>0</v>
      </c>
      <c r="BW128" s="218">
        <v>0</v>
      </c>
      <c r="BX128" s="218">
        <v>0</v>
      </c>
      <c r="BY128" s="218">
        <v>0</v>
      </c>
      <c r="BZ128" s="218">
        <v>554158.12560000003</v>
      </c>
      <c r="CA128" s="218">
        <v>554158.12560000003</v>
      </c>
      <c r="CB128" s="218">
        <v>0</v>
      </c>
      <c r="CC128" s="218">
        <v>0</v>
      </c>
      <c r="CD128" s="218">
        <v>0</v>
      </c>
      <c r="CE128" s="218">
        <v>0</v>
      </c>
      <c r="CF128" s="218">
        <v>554158.12560000003</v>
      </c>
      <c r="CG128" s="219">
        <v>554158.12560000003</v>
      </c>
      <c r="CH128" s="220">
        <v>11939143.8915936</v>
      </c>
      <c r="CI128" s="220">
        <v>11939143.8915936</v>
      </c>
      <c r="CJ128" s="220">
        <v>13143531.213991199</v>
      </c>
      <c r="CK128" s="221" t="s">
        <v>530</v>
      </c>
      <c r="CL128" s="222">
        <v>4.5599999999999996</v>
      </c>
      <c r="CM128" s="223">
        <v>4.5599999999999996</v>
      </c>
      <c r="CN128" s="224">
        <v>5.0199999999999996</v>
      </c>
      <c r="CO128" s="253"/>
      <c r="CP128" s="253"/>
      <c r="CQ128" s="253"/>
      <c r="CR128" s="225"/>
      <c r="CS128" s="254">
        <v>250.85330032232483</v>
      </c>
      <c r="CT128" s="255">
        <v>50.273954275352878</v>
      </c>
      <c r="CU128" s="256">
        <v>1.0310525679886435</v>
      </c>
      <c r="CV128" s="257">
        <v>0.69912763174716053</v>
      </c>
      <c r="CW128" s="245" t="s">
        <v>738</v>
      </c>
      <c r="CX128" s="258"/>
      <c r="CY128" s="253"/>
      <c r="CZ128" s="253"/>
      <c r="DA128" s="259"/>
      <c r="DB128" s="260"/>
      <c r="DC128" s="261">
        <v>0</v>
      </c>
      <c r="DD128" s="262">
        <v>71214</v>
      </c>
      <c r="DE128" s="263">
        <v>213162</v>
      </c>
      <c r="DF128" s="111">
        <v>94792</v>
      </c>
    </row>
    <row r="129" spans="1:110" ht="35.25" customHeight="1" x14ac:dyDescent="0.25">
      <c r="A129" s="237" t="s">
        <v>541</v>
      </c>
      <c r="B129" s="238" t="s">
        <v>14</v>
      </c>
      <c r="C129" s="238" t="s">
        <v>27</v>
      </c>
      <c r="D129" s="60" t="s">
        <v>322</v>
      </c>
      <c r="E129" s="60" t="s">
        <v>323</v>
      </c>
      <c r="F129" s="60" t="s">
        <v>739</v>
      </c>
      <c r="G129" s="61" t="s">
        <v>323</v>
      </c>
      <c r="H129" s="211" t="s">
        <v>543</v>
      </c>
      <c r="I129" s="60" t="s">
        <v>529</v>
      </c>
      <c r="J129" s="212">
        <v>11.774481389853227</v>
      </c>
      <c r="K129" s="212">
        <v>18.158522689503002</v>
      </c>
      <c r="L129" s="213">
        <v>2740</v>
      </c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>
        <v>32</v>
      </c>
      <c r="AD129" s="214">
        <v>32</v>
      </c>
      <c r="AE129" s="214"/>
      <c r="AF129" s="214"/>
      <c r="AG129" s="215"/>
      <c r="AH129" s="214"/>
      <c r="AI129" s="214">
        <f t="shared" si="6"/>
        <v>32</v>
      </c>
      <c r="AJ129" s="214">
        <f t="shared" si="6"/>
        <v>32</v>
      </c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>
        <v>1456.27</v>
      </c>
      <c r="BB129" s="214">
        <v>1456.27</v>
      </c>
      <c r="BC129" s="214"/>
      <c r="BD129" s="214"/>
      <c r="BE129" s="214"/>
      <c r="BF129" s="214"/>
      <c r="BG129" s="216">
        <f t="shared" si="7"/>
        <v>1456.27</v>
      </c>
      <c r="BH129" s="72">
        <f t="shared" si="7"/>
        <v>1456.27</v>
      </c>
      <c r="BI129" s="217">
        <f t="shared" si="5"/>
        <v>0.15442948038176033</v>
      </c>
      <c r="BJ129" s="218">
        <v>0</v>
      </c>
      <c r="BK129" s="218">
        <v>0</v>
      </c>
      <c r="BL129" s="218">
        <v>0</v>
      </c>
      <c r="BM129" s="218">
        <v>0</v>
      </c>
      <c r="BN129" s="218">
        <v>0</v>
      </c>
      <c r="BO129" s="218">
        <v>0</v>
      </c>
      <c r="BP129" s="218">
        <v>0</v>
      </c>
      <c r="BQ129" s="218">
        <v>0</v>
      </c>
      <c r="BR129" s="218">
        <v>0</v>
      </c>
      <c r="BS129" s="218">
        <v>0</v>
      </c>
      <c r="BT129" s="218">
        <v>0</v>
      </c>
      <c r="BU129" s="218">
        <v>0</v>
      </c>
      <c r="BV129" s="218">
        <v>0</v>
      </c>
      <c r="BW129" s="218">
        <v>0</v>
      </c>
      <c r="BX129" s="218">
        <v>0</v>
      </c>
      <c r="BY129" s="218">
        <v>0</v>
      </c>
      <c r="BZ129" s="218">
        <v>1709427.9768000001</v>
      </c>
      <c r="CA129" s="218">
        <v>1709427.9768000001</v>
      </c>
      <c r="CB129" s="218">
        <v>0</v>
      </c>
      <c r="CC129" s="218">
        <v>0</v>
      </c>
      <c r="CD129" s="218">
        <v>0</v>
      </c>
      <c r="CE129" s="218">
        <v>0</v>
      </c>
      <c r="CF129" s="218">
        <v>1709427.9768000001</v>
      </c>
      <c r="CG129" s="219">
        <v>1709427.9768000001</v>
      </c>
      <c r="CH129" s="220">
        <v>29678880.000000004</v>
      </c>
      <c r="CI129" s="220">
        <v>29678880.000000004</v>
      </c>
      <c r="CJ129" s="220">
        <v>33042720</v>
      </c>
      <c r="CK129" s="221" t="s">
        <v>530</v>
      </c>
      <c r="CL129" s="222">
        <v>8.4700000000000006</v>
      </c>
      <c r="CM129" s="223">
        <v>8.4700000000000006</v>
      </c>
      <c r="CN129" s="224">
        <v>9.43</v>
      </c>
      <c r="CO129" s="253"/>
      <c r="CP129" s="253"/>
      <c r="CQ129" s="253"/>
      <c r="CR129" s="225"/>
      <c r="CS129" s="254">
        <v>76.505346856909114</v>
      </c>
      <c r="CT129" s="255">
        <v>76.505346856909114</v>
      </c>
      <c r="CU129" s="256">
        <v>0.36459606159580238</v>
      </c>
      <c r="CV129" s="257">
        <v>0.36459606159580238</v>
      </c>
      <c r="CW129" s="245" t="s">
        <v>616</v>
      </c>
      <c r="CX129" s="258"/>
      <c r="CY129" s="253"/>
      <c r="CZ129" s="253"/>
      <c r="DA129" s="259"/>
      <c r="DB129" s="260"/>
      <c r="DC129" s="261">
        <v>346510</v>
      </c>
      <c r="DD129" s="262">
        <v>63459</v>
      </c>
      <c r="DE129" s="263">
        <v>3870</v>
      </c>
      <c r="DF129" s="111">
        <v>137946.33333333334</v>
      </c>
    </row>
    <row r="130" spans="1:110" ht="35.25" customHeight="1" x14ac:dyDescent="0.25">
      <c r="A130" s="237" t="s">
        <v>541</v>
      </c>
      <c r="B130" s="238" t="s">
        <v>14</v>
      </c>
      <c r="C130" s="238" t="s">
        <v>27</v>
      </c>
      <c r="D130" s="60" t="s">
        <v>322</v>
      </c>
      <c r="E130" s="60" t="s">
        <v>323</v>
      </c>
      <c r="F130" s="60" t="s">
        <v>740</v>
      </c>
      <c r="G130" s="61" t="s">
        <v>741</v>
      </c>
      <c r="H130" s="211" t="s">
        <v>543</v>
      </c>
      <c r="I130" s="60" t="s">
        <v>529</v>
      </c>
      <c r="J130" s="212">
        <v>10.745643210157313</v>
      </c>
      <c r="K130" s="212">
        <v>52.759469587230001</v>
      </c>
      <c r="L130" s="213">
        <v>2918.5</v>
      </c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>
        <v>111</v>
      </c>
      <c r="AD130" s="214">
        <v>109</v>
      </c>
      <c r="AE130" s="214"/>
      <c r="AF130" s="214"/>
      <c r="AG130" s="215"/>
      <c r="AH130" s="214"/>
      <c r="AI130" s="214">
        <f t="shared" si="6"/>
        <v>111</v>
      </c>
      <c r="AJ130" s="214">
        <f t="shared" si="6"/>
        <v>109</v>
      </c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>
        <v>3025.22</v>
      </c>
      <c r="BB130" s="214">
        <v>1041.5999999999999</v>
      </c>
      <c r="BC130" s="214"/>
      <c r="BD130" s="214"/>
      <c r="BE130" s="214"/>
      <c r="BF130" s="214"/>
      <c r="BG130" s="216">
        <f t="shared" si="7"/>
        <v>3025.22</v>
      </c>
      <c r="BH130" s="72">
        <f t="shared" si="7"/>
        <v>1041.5999999999999</v>
      </c>
      <c r="BI130" s="217">
        <f t="shared" si="5"/>
        <v>0.28167783985102418</v>
      </c>
      <c r="BJ130" s="218">
        <v>0</v>
      </c>
      <c r="BK130" s="218">
        <v>0</v>
      </c>
      <c r="BL130" s="218">
        <v>0</v>
      </c>
      <c r="BM130" s="218">
        <v>0</v>
      </c>
      <c r="BN130" s="218">
        <v>0</v>
      </c>
      <c r="BO130" s="218">
        <v>0</v>
      </c>
      <c r="BP130" s="218">
        <v>0</v>
      </c>
      <c r="BQ130" s="218">
        <v>0</v>
      </c>
      <c r="BR130" s="218">
        <v>0</v>
      </c>
      <c r="BS130" s="218">
        <v>0</v>
      </c>
      <c r="BT130" s="218">
        <v>0</v>
      </c>
      <c r="BU130" s="218">
        <v>0</v>
      </c>
      <c r="BV130" s="218">
        <v>0</v>
      </c>
      <c r="BW130" s="218">
        <v>0</v>
      </c>
      <c r="BX130" s="218">
        <v>0</v>
      </c>
      <c r="BY130" s="218">
        <v>0</v>
      </c>
      <c r="BZ130" s="218">
        <v>3551124.2448</v>
      </c>
      <c r="CA130" s="218">
        <v>1222671.7440000002</v>
      </c>
      <c r="CB130" s="218">
        <v>0</v>
      </c>
      <c r="CC130" s="218">
        <v>0</v>
      </c>
      <c r="CD130" s="218">
        <v>0</v>
      </c>
      <c r="CE130" s="218">
        <v>0</v>
      </c>
      <c r="CF130" s="218">
        <v>3551124.2448</v>
      </c>
      <c r="CG130" s="219">
        <v>1222671.7440000002</v>
      </c>
      <c r="CH130" s="220">
        <v>28277280.000000004</v>
      </c>
      <c r="CI130" s="220">
        <v>28277280.000000004</v>
      </c>
      <c r="CJ130" s="220">
        <v>37632960</v>
      </c>
      <c r="CK130" s="221" t="s">
        <v>530</v>
      </c>
      <c r="CL130" s="222">
        <v>8.07</v>
      </c>
      <c r="CM130" s="223">
        <v>8.07</v>
      </c>
      <c r="CN130" s="224">
        <v>10.74</v>
      </c>
      <c r="CO130" s="253"/>
      <c r="CP130" s="253"/>
      <c r="CQ130" s="253"/>
      <c r="CR130" s="225"/>
      <c r="CS130" s="254">
        <v>166.67131675256863</v>
      </c>
      <c r="CT130" s="255">
        <v>157.81562604387125</v>
      </c>
      <c r="CU130" s="256">
        <v>1.7365925309659829</v>
      </c>
      <c r="CV130" s="257">
        <v>1.7234579298581076</v>
      </c>
      <c r="CW130" s="245" t="s">
        <v>609</v>
      </c>
      <c r="CX130" s="258"/>
      <c r="CY130" s="253"/>
      <c r="CZ130" s="253"/>
      <c r="DA130" s="259"/>
      <c r="DB130" s="260"/>
      <c r="DC130" s="261">
        <v>367438</v>
      </c>
      <c r="DD130" s="262">
        <v>130258</v>
      </c>
      <c r="DE130" s="263">
        <v>318997</v>
      </c>
      <c r="DF130" s="111">
        <v>272231</v>
      </c>
    </row>
    <row r="131" spans="1:110" ht="35.25" customHeight="1" x14ac:dyDescent="0.25">
      <c r="A131" s="237" t="s">
        <v>541</v>
      </c>
      <c r="B131" s="238" t="s">
        <v>14</v>
      </c>
      <c r="C131" s="238" t="s">
        <v>27</v>
      </c>
      <c r="D131" s="60" t="s">
        <v>322</v>
      </c>
      <c r="E131" s="60" t="s">
        <v>323</v>
      </c>
      <c r="F131" s="60" t="s">
        <v>742</v>
      </c>
      <c r="G131" s="61" t="s">
        <v>743</v>
      </c>
      <c r="H131" s="211" t="s">
        <v>543</v>
      </c>
      <c r="I131" s="60" t="s">
        <v>529</v>
      </c>
      <c r="J131" s="212">
        <v>11.774481389853227</v>
      </c>
      <c r="K131" s="212">
        <v>51.064204439241003</v>
      </c>
      <c r="L131" s="213">
        <v>2917.8</v>
      </c>
      <c r="M131" s="214"/>
      <c r="N131" s="214"/>
      <c r="O131" s="214"/>
      <c r="P131" s="214"/>
      <c r="Q131" s="214"/>
      <c r="R131" s="214"/>
      <c r="S131" s="214">
        <v>1</v>
      </c>
      <c r="T131" s="214">
        <v>1</v>
      </c>
      <c r="U131" s="214"/>
      <c r="V131" s="214"/>
      <c r="W131" s="214"/>
      <c r="X131" s="214"/>
      <c r="Y131" s="214"/>
      <c r="Z131" s="214"/>
      <c r="AA131" s="214"/>
      <c r="AB131" s="214"/>
      <c r="AC131" s="214">
        <v>93</v>
      </c>
      <c r="AD131" s="214">
        <v>93</v>
      </c>
      <c r="AE131" s="214"/>
      <c r="AF131" s="214"/>
      <c r="AG131" s="215"/>
      <c r="AH131" s="214"/>
      <c r="AI131" s="214">
        <f t="shared" si="6"/>
        <v>94</v>
      </c>
      <c r="AJ131" s="214">
        <f t="shared" si="6"/>
        <v>94</v>
      </c>
      <c r="AK131" s="214"/>
      <c r="AL131" s="214"/>
      <c r="AM131" s="214"/>
      <c r="AN131" s="214"/>
      <c r="AO131" s="214"/>
      <c r="AP131" s="214"/>
      <c r="AQ131" s="214">
        <v>324</v>
      </c>
      <c r="AR131" s="214">
        <v>324</v>
      </c>
      <c r="AS131" s="214"/>
      <c r="AT131" s="214"/>
      <c r="AU131" s="214"/>
      <c r="AV131" s="214"/>
      <c r="AW131" s="214"/>
      <c r="AX131" s="214"/>
      <c r="AY131" s="214"/>
      <c r="AZ131" s="214"/>
      <c r="BA131" s="214">
        <v>7533.35</v>
      </c>
      <c r="BB131" s="214">
        <v>7533.35</v>
      </c>
      <c r="BC131" s="214"/>
      <c r="BD131" s="214"/>
      <c r="BE131" s="214"/>
      <c r="BF131" s="214"/>
      <c r="BG131" s="216">
        <f t="shared" si="7"/>
        <v>7857.35</v>
      </c>
      <c r="BH131" s="72">
        <f t="shared" si="7"/>
        <v>7857.35</v>
      </c>
      <c r="BI131" s="217">
        <f t="shared" si="5"/>
        <v>0.77949900793650795</v>
      </c>
      <c r="BJ131" s="218">
        <v>0</v>
      </c>
      <c r="BK131" s="218">
        <v>0</v>
      </c>
      <c r="BL131" s="218">
        <v>0</v>
      </c>
      <c r="BM131" s="218">
        <v>0</v>
      </c>
      <c r="BN131" s="218">
        <v>0</v>
      </c>
      <c r="BO131" s="218">
        <v>0</v>
      </c>
      <c r="BP131" s="218">
        <v>1061501.76</v>
      </c>
      <c r="BQ131" s="218">
        <v>1061501.76</v>
      </c>
      <c r="BR131" s="218">
        <v>0</v>
      </c>
      <c r="BS131" s="218">
        <v>0</v>
      </c>
      <c r="BT131" s="218">
        <v>0</v>
      </c>
      <c r="BU131" s="218">
        <v>0</v>
      </c>
      <c r="BV131" s="218">
        <v>0</v>
      </c>
      <c r="BW131" s="218">
        <v>0</v>
      </c>
      <c r="BX131" s="218">
        <v>0</v>
      </c>
      <c r="BY131" s="218">
        <v>0</v>
      </c>
      <c r="BZ131" s="218">
        <v>8842947.5640000012</v>
      </c>
      <c r="CA131" s="218">
        <v>8842947.5640000012</v>
      </c>
      <c r="CB131" s="218">
        <v>0</v>
      </c>
      <c r="CC131" s="218">
        <v>0</v>
      </c>
      <c r="CD131" s="218">
        <v>0</v>
      </c>
      <c r="CE131" s="218">
        <v>0</v>
      </c>
      <c r="CF131" s="218">
        <v>9904449.324000001</v>
      </c>
      <c r="CG131" s="219">
        <v>9904449.324000001</v>
      </c>
      <c r="CH131" s="220">
        <v>31045440</v>
      </c>
      <c r="CI131" s="220">
        <v>31045440</v>
      </c>
      <c r="CJ131" s="220">
        <v>35320320</v>
      </c>
      <c r="CK131" s="221" t="s">
        <v>530</v>
      </c>
      <c r="CL131" s="222">
        <v>8.86</v>
      </c>
      <c r="CM131" s="223">
        <v>8.86</v>
      </c>
      <c r="CN131" s="224">
        <v>10.08</v>
      </c>
      <c r="CO131" s="253"/>
      <c r="CP131" s="253"/>
      <c r="CQ131" s="253"/>
      <c r="CR131" s="225"/>
      <c r="CS131" s="254">
        <v>169.93693503106613</v>
      </c>
      <c r="CT131" s="255">
        <v>138.98748623915426</v>
      </c>
      <c r="CU131" s="256">
        <v>0.92730648449450248</v>
      </c>
      <c r="CV131" s="257">
        <v>0.90697176124094681</v>
      </c>
      <c r="CW131" s="245" t="s">
        <v>616</v>
      </c>
      <c r="CX131" s="258"/>
      <c r="CY131" s="253"/>
      <c r="CZ131" s="253"/>
      <c r="DA131" s="259"/>
      <c r="DB131" s="260"/>
      <c r="DC131" s="261">
        <v>0</v>
      </c>
      <c r="DD131" s="262">
        <v>281304</v>
      </c>
      <c r="DE131" s="263">
        <v>0</v>
      </c>
      <c r="DF131" s="111">
        <v>93768</v>
      </c>
    </row>
    <row r="132" spans="1:110" ht="35.25" customHeight="1" x14ac:dyDescent="0.25">
      <c r="A132" s="237" t="s">
        <v>541</v>
      </c>
      <c r="B132" s="238" t="s">
        <v>14</v>
      </c>
      <c r="C132" s="238" t="s">
        <v>27</v>
      </c>
      <c r="D132" s="60" t="s">
        <v>322</v>
      </c>
      <c r="E132" s="60" t="s">
        <v>323</v>
      </c>
      <c r="F132" s="60" t="s">
        <v>744</v>
      </c>
      <c r="G132" s="61" t="s">
        <v>745</v>
      </c>
      <c r="H132" s="211" t="s">
        <v>543</v>
      </c>
      <c r="I132" s="60" t="s">
        <v>529</v>
      </c>
      <c r="J132" s="212">
        <v>9.7168050304614013</v>
      </c>
      <c r="K132" s="212">
        <v>23.704356011301002</v>
      </c>
      <c r="L132" s="213">
        <v>1877.6</v>
      </c>
      <c r="M132" s="214"/>
      <c r="N132" s="214"/>
      <c r="O132" s="214"/>
      <c r="P132" s="214"/>
      <c r="Q132" s="214"/>
      <c r="R132" s="214"/>
      <c r="S132" s="214"/>
      <c r="T132" s="214"/>
      <c r="U132" s="214">
        <v>1</v>
      </c>
      <c r="V132" s="214">
        <v>1</v>
      </c>
      <c r="W132" s="214"/>
      <c r="X132" s="214"/>
      <c r="Y132" s="214"/>
      <c r="Z132" s="214"/>
      <c r="AA132" s="214"/>
      <c r="AB132" s="214"/>
      <c r="AC132" s="214">
        <v>51</v>
      </c>
      <c r="AD132" s="214">
        <v>50</v>
      </c>
      <c r="AE132" s="214"/>
      <c r="AF132" s="214"/>
      <c r="AG132" s="215">
        <v>1</v>
      </c>
      <c r="AH132" s="214">
        <v>1</v>
      </c>
      <c r="AI132" s="214">
        <f t="shared" si="6"/>
        <v>53</v>
      </c>
      <c r="AJ132" s="214">
        <f t="shared" si="6"/>
        <v>52</v>
      </c>
      <c r="AK132" s="214"/>
      <c r="AL132" s="214"/>
      <c r="AM132" s="214"/>
      <c r="AN132" s="214"/>
      <c r="AO132" s="214"/>
      <c r="AP132" s="214"/>
      <c r="AQ132" s="214"/>
      <c r="AR132" s="214"/>
      <c r="AS132" s="214">
        <v>1600</v>
      </c>
      <c r="AT132" s="214">
        <v>1600</v>
      </c>
      <c r="AU132" s="214"/>
      <c r="AV132" s="214"/>
      <c r="AW132" s="214"/>
      <c r="AX132" s="214"/>
      <c r="AY132" s="214"/>
      <c r="AZ132" s="214"/>
      <c r="BA132" s="214">
        <v>6302.62</v>
      </c>
      <c r="BB132" s="214">
        <v>5502.6</v>
      </c>
      <c r="BC132" s="214"/>
      <c r="BD132" s="214"/>
      <c r="BE132" s="214">
        <v>100</v>
      </c>
      <c r="BF132" s="214">
        <v>100</v>
      </c>
      <c r="BG132" s="216">
        <f t="shared" si="7"/>
        <v>8002.62</v>
      </c>
      <c r="BH132" s="72">
        <f t="shared" si="7"/>
        <v>7202.6</v>
      </c>
      <c r="BI132" s="217">
        <f t="shared" si="5"/>
        <v>1.218054794520548</v>
      </c>
      <c r="BJ132" s="218">
        <v>0</v>
      </c>
      <c r="BK132" s="218">
        <v>0</v>
      </c>
      <c r="BL132" s="218">
        <v>0</v>
      </c>
      <c r="BM132" s="218">
        <v>0</v>
      </c>
      <c r="BN132" s="218">
        <v>0</v>
      </c>
      <c r="BO132" s="218">
        <v>0</v>
      </c>
      <c r="BP132" s="218">
        <v>0</v>
      </c>
      <c r="BQ132" s="218">
        <v>0</v>
      </c>
      <c r="BR132" s="218">
        <v>10273728</v>
      </c>
      <c r="BS132" s="218">
        <v>10273728</v>
      </c>
      <c r="BT132" s="218">
        <v>0</v>
      </c>
      <c r="BU132" s="218">
        <v>0</v>
      </c>
      <c r="BV132" s="218">
        <v>0</v>
      </c>
      <c r="BW132" s="218">
        <v>0</v>
      </c>
      <c r="BX132" s="218">
        <v>0</v>
      </c>
      <c r="BY132" s="218">
        <v>0</v>
      </c>
      <c r="BZ132" s="218">
        <v>7398267.4607999995</v>
      </c>
      <c r="CA132" s="218">
        <v>6459171.9840000002</v>
      </c>
      <c r="CB132" s="218">
        <v>0</v>
      </c>
      <c r="CC132" s="218">
        <v>0</v>
      </c>
      <c r="CD132" s="218">
        <v>327624</v>
      </c>
      <c r="CE132" s="218">
        <v>327624</v>
      </c>
      <c r="CF132" s="218">
        <v>17999619.4608</v>
      </c>
      <c r="CG132" s="219">
        <v>17060523.984000001</v>
      </c>
      <c r="CH132" s="220">
        <v>27681600.000000004</v>
      </c>
      <c r="CI132" s="220">
        <v>27681600.000000004</v>
      </c>
      <c r="CJ132" s="220">
        <v>23021280.000000004</v>
      </c>
      <c r="CK132" s="221" t="s">
        <v>530</v>
      </c>
      <c r="CL132" s="222">
        <v>7.9</v>
      </c>
      <c r="CM132" s="223">
        <v>7.9</v>
      </c>
      <c r="CN132" s="224">
        <v>6.57</v>
      </c>
      <c r="CO132" s="253"/>
      <c r="CP132" s="253"/>
      <c r="CQ132" s="253"/>
      <c r="CR132" s="225"/>
      <c r="CS132" s="254">
        <v>39.534120752750944</v>
      </c>
      <c r="CT132" s="255">
        <v>19.2065720420856</v>
      </c>
      <c r="CU132" s="256">
        <v>0.50660408679857127</v>
      </c>
      <c r="CV132" s="257">
        <v>0.4964846957373667</v>
      </c>
      <c r="CW132" s="245" t="s">
        <v>609</v>
      </c>
      <c r="CX132" s="258"/>
      <c r="CY132" s="253"/>
      <c r="CZ132" s="253"/>
      <c r="DA132" s="259"/>
      <c r="DB132" s="260"/>
      <c r="DC132" s="261">
        <v>116</v>
      </c>
      <c r="DD132" s="262">
        <v>300</v>
      </c>
      <c r="DE132" s="263">
        <v>0</v>
      </c>
      <c r="DF132" s="111">
        <v>138.66666666666666</v>
      </c>
    </row>
    <row r="133" spans="1:110" ht="35.25" customHeight="1" x14ac:dyDescent="0.25">
      <c r="A133" s="237" t="s">
        <v>541</v>
      </c>
      <c r="B133" s="238" t="s">
        <v>14</v>
      </c>
      <c r="C133" s="238" t="s">
        <v>27</v>
      </c>
      <c r="D133" s="60" t="s">
        <v>322</v>
      </c>
      <c r="E133" s="60" t="s">
        <v>323</v>
      </c>
      <c r="F133" s="60" t="s">
        <v>746</v>
      </c>
      <c r="G133" s="61" t="s">
        <v>741</v>
      </c>
      <c r="H133" s="211" t="s">
        <v>543</v>
      </c>
      <c r="I133" s="60" t="s">
        <v>529</v>
      </c>
      <c r="J133" s="212">
        <v>13.717842395945508</v>
      </c>
      <c r="K133" s="212">
        <v>2.8420454486339999</v>
      </c>
      <c r="L133" s="213">
        <v>1</v>
      </c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5"/>
      <c r="AH133" s="214"/>
      <c r="AI133" s="214">
        <f t="shared" si="6"/>
        <v>0</v>
      </c>
      <c r="AJ133" s="214">
        <f t="shared" si="6"/>
        <v>0</v>
      </c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6">
        <f t="shared" si="7"/>
        <v>0</v>
      </c>
      <c r="BH133" s="72">
        <f t="shared" si="7"/>
        <v>0</v>
      </c>
      <c r="BI133" s="217">
        <f t="shared" si="5"/>
        <v>0</v>
      </c>
      <c r="BJ133" s="218">
        <v>0</v>
      </c>
      <c r="BK133" s="218">
        <v>0</v>
      </c>
      <c r="BL133" s="218">
        <v>0</v>
      </c>
      <c r="BM133" s="218">
        <v>0</v>
      </c>
      <c r="BN133" s="218">
        <v>0</v>
      </c>
      <c r="BO133" s="218">
        <v>0</v>
      </c>
      <c r="BP133" s="218">
        <v>0</v>
      </c>
      <c r="BQ133" s="218">
        <v>0</v>
      </c>
      <c r="BR133" s="218">
        <v>0</v>
      </c>
      <c r="BS133" s="218">
        <v>0</v>
      </c>
      <c r="BT133" s="218">
        <v>0</v>
      </c>
      <c r="BU133" s="218">
        <v>0</v>
      </c>
      <c r="BV133" s="218">
        <v>0</v>
      </c>
      <c r="BW133" s="218">
        <v>0</v>
      </c>
      <c r="BX133" s="218">
        <v>0</v>
      </c>
      <c r="BY133" s="218">
        <v>0</v>
      </c>
      <c r="BZ133" s="218">
        <v>0</v>
      </c>
      <c r="CA133" s="218">
        <v>0</v>
      </c>
      <c r="CB133" s="218">
        <v>0</v>
      </c>
      <c r="CC133" s="218">
        <v>0</v>
      </c>
      <c r="CD133" s="218">
        <v>0</v>
      </c>
      <c r="CE133" s="218">
        <v>0</v>
      </c>
      <c r="CF133" s="218">
        <v>0</v>
      </c>
      <c r="CG133" s="219">
        <v>0</v>
      </c>
      <c r="CH133" s="220">
        <v>3068324.8142976002</v>
      </c>
      <c r="CI133" s="220">
        <v>3068324.8142976002</v>
      </c>
      <c r="CJ133" s="220">
        <v>3294515.4256079998</v>
      </c>
      <c r="CK133" s="221" t="s">
        <v>530</v>
      </c>
      <c r="CL133" s="222">
        <v>3.12</v>
      </c>
      <c r="CM133" s="223">
        <v>3.12</v>
      </c>
      <c r="CN133" s="224">
        <v>3.35</v>
      </c>
      <c r="CO133" s="253"/>
      <c r="CP133" s="253"/>
      <c r="CQ133" s="253"/>
      <c r="CR133" s="225"/>
      <c r="CS133" s="254">
        <v>77.666666666666671</v>
      </c>
      <c r="CT133" s="255">
        <v>77.666666666666671</v>
      </c>
      <c r="CU133" s="256">
        <v>0.33333333333333331</v>
      </c>
      <c r="CV133" s="257">
        <v>0.33333333333333331</v>
      </c>
      <c r="CW133" s="245" t="s">
        <v>556</v>
      </c>
      <c r="CX133" s="258"/>
      <c r="CY133" s="253"/>
      <c r="CZ133" s="253"/>
      <c r="DA133" s="259"/>
      <c r="DB133" s="260"/>
      <c r="DC133" s="261">
        <v>0</v>
      </c>
      <c r="DD133" s="262">
        <v>0</v>
      </c>
      <c r="DE133" s="263">
        <v>0</v>
      </c>
      <c r="DF133" s="111">
        <v>0</v>
      </c>
    </row>
    <row r="134" spans="1:110" ht="35.25" customHeight="1" x14ac:dyDescent="0.25">
      <c r="A134" s="237" t="s">
        <v>541</v>
      </c>
      <c r="B134" s="238" t="s">
        <v>14</v>
      </c>
      <c r="C134" s="238" t="s">
        <v>27</v>
      </c>
      <c r="D134" s="60" t="s">
        <v>322</v>
      </c>
      <c r="E134" s="60" t="s">
        <v>323</v>
      </c>
      <c r="F134" s="60" t="s">
        <v>747</v>
      </c>
      <c r="G134" s="61" t="s">
        <v>741</v>
      </c>
      <c r="H134" s="211" t="s">
        <v>543</v>
      </c>
      <c r="I134" s="60" t="s">
        <v>529</v>
      </c>
      <c r="J134" s="212">
        <v>7.2018672578713909</v>
      </c>
      <c r="K134" s="212">
        <v>10.239583312035002</v>
      </c>
      <c r="L134" s="213">
        <v>316.3</v>
      </c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>
        <v>25</v>
      </c>
      <c r="AD134" s="214">
        <v>25</v>
      </c>
      <c r="AE134" s="214"/>
      <c r="AF134" s="214"/>
      <c r="AG134" s="215"/>
      <c r="AH134" s="214"/>
      <c r="AI134" s="214">
        <f t="shared" si="6"/>
        <v>25</v>
      </c>
      <c r="AJ134" s="214">
        <f t="shared" si="6"/>
        <v>25</v>
      </c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>
        <v>168.35</v>
      </c>
      <c r="BB134" s="214">
        <v>168.35</v>
      </c>
      <c r="BC134" s="214"/>
      <c r="BD134" s="214"/>
      <c r="BE134" s="214"/>
      <c r="BF134" s="214"/>
      <c r="BG134" s="216">
        <f t="shared" si="7"/>
        <v>168.35</v>
      </c>
      <c r="BH134" s="72">
        <f t="shared" si="7"/>
        <v>168.35</v>
      </c>
      <c r="BI134" s="217">
        <f t="shared" si="5"/>
        <v>0.16033333333333333</v>
      </c>
      <c r="BJ134" s="218">
        <v>0</v>
      </c>
      <c r="BK134" s="218">
        <v>0</v>
      </c>
      <c r="BL134" s="218">
        <v>0</v>
      </c>
      <c r="BM134" s="218">
        <v>0</v>
      </c>
      <c r="BN134" s="218">
        <v>0</v>
      </c>
      <c r="BO134" s="218">
        <v>0</v>
      </c>
      <c r="BP134" s="218">
        <v>0</v>
      </c>
      <c r="BQ134" s="218">
        <v>0</v>
      </c>
      <c r="BR134" s="218">
        <v>0</v>
      </c>
      <c r="BS134" s="218">
        <v>0</v>
      </c>
      <c r="BT134" s="218">
        <v>0</v>
      </c>
      <c r="BU134" s="218">
        <v>0</v>
      </c>
      <c r="BV134" s="218">
        <v>0</v>
      </c>
      <c r="BW134" s="218">
        <v>0</v>
      </c>
      <c r="BX134" s="218">
        <v>0</v>
      </c>
      <c r="BY134" s="218">
        <v>0</v>
      </c>
      <c r="BZ134" s="218">
        <v>197615.96400000001</v>
      </c>
      <c r="CA134" s="218">
        <v>197615.96400000001</v>
      </c>
      <c r="CB134" s="218">
        <v>0</v>
      </c>
      <c r="CC134" s="218">
        <v>0</v>
      </c>
      <c r="CD134" s="218">
        <v>0</v>
      </c>
      <c r="CE134" s="218">
        <v>0</v>
      </c>
      <c r="CF134" s="218">
        <v>197615.96400000001</v>
      </c>
      <c r="CG134" s="219">
        <v>197615.96400000001</v>
      </c>
      <c r="CH134" s="220">
        <v>2596920.5402771998</v>
      </c>
      <c r="CI134" s="220">
        <v>2596920.5402771998</v>
      </c>
      <c r="CJ134" s="220">
        <v>2699768.8785060002</v>
      </c>
      <c r="CK134" s="221" t="s">
        <v>530</v>
      </c>
      <c r="CL134" s="222">
        <v>1.01</v>
      </c>
      <c r="CM134" s="223">
        <v>1.01</v>
      </c>
      <c r="CN134" s="224">
        <v>1.05</v>
      </c>
      <c r="CO134" s="253"/>
      <c r="CP134" s="253"/>
      <c r="CQ134" s="253"/>
      <c r="CR134" s="225"/>
      <c r="CS134" s="254">
        <v>138.02515498307278</v>
      </c>
      <c r="CT134" s="255">
        <v>134.50039207474825</v>
      </c>
      <c r="CU134" s="256">
        <v>1.4588414195976773</v>
      </c>
      <c r="CV134" s="257">
        <v>1.4567339380381412</v>
      </c>
      <c r="CW134" s="245" t="s">
        <v>639</v>
      </c>
      <c r="CX134" s="258"/>
      <c r="CY134" s="253"/>
      <c r="CZ134" s="253"/>
      <c r="DA134" s="259"/>
      <c r="DB134" s="260"/>
      <c r="DC134" s="261">
        <v>0</v>
      </c>
      <c r="DD134" s="262">
        <v>0</v>
      </c>
      <c r="DE134" s="263">
        <v>33285</v>
      </c>
      <c r="DF134" s="111">
        <v>11095</v>
      </c>
    </row>
    <row r="135" spans="1:110" ht="35.25" customHeight="1" x14ac:dyDescent="0.25">
      <c r="A135" s="237" t="s">
        <v>541</v>
      </c>
      <c r="B135" s="238" t="s">
        <v>14</v>
      </c>
      <c r="C135" s="238" t="s">
        <v>27</v>
      </c>
      <c r="D135" s="60" t="s">
        <v>372</v>
      </c>
      <c r="E135" s="60" t="s">
        <v>373</v>
      </c>
      <c r="F135" s="60" t="s">
        <v>748</v>
      </c>
      <c r="G135" s="61" t="s">
        <v>749</v>
      </c>
      <c r="H135" s="211" t="s">
        <v>543</v>
      </c>
      <c r="I135" s="60" t="s">
        <v>529</v>
      </c>
      <c r="J135" s="212">
        <v>11.271493835335225</v>
      </c>
      <c r="K135" s="212">
        <v>64.636931683737004</v>
      </c>
      <c r="L135" s="213">
        <v>2551.9</v>
      </c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>
        <v>110</v>
      </c>
      <c r="AD135" s="214">
        <v>110</v>
      </c>
      <c r="AE135" s="214"/>
      <c r="AF135" s="214"/>
      <c r="AG135" s="215"/>
      <c r="AH135" s="214"/>
      <c r="AI135" s="214">
        <f t="shared" si="6"/>
        <v>110</v>
      </c>
      <c r="AJ135" s="214">
        <f t="shared" si="6"/>
        <v>110</v>
      </c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>
        <v>4821.38</v>
      </c>
      <c r="BB135" s="214">
        <v>4821.38</v>
      </c>
      <c r="BC135" s="214"/>
      <c r="BD135" s="214"/>
      <c r="BE135" s="214"/>
      <c r="BF135" s="214"/>
      <c r="BG135" s="216">
        <f t="shared" si="7"/>
        <v>4821.38</v>
      </c>
      <c r="BH135" s="72">
        <f t="shared" si="7"/>
        <v>4821.38</v>
      </c>
      <c r="BI135" s="217">
        <f t="shared" si="5"/>
        <v>0.56923022432113346</v>
      </c>
      <c r="BJ135" s="218">
        <v>0</v>
      </c>
      <c r="BK135" s="218">
        <v>0</v>
      </c>
      <c r="BL135" s="218">
        <v>0</v>
      </c>
      <c r="BM135" s="218">
        <v>0</v>
      </c>
      <c r="BN135" s="218">
        <v>0</v>
      </c>
      <c r="BO135" s="218">
        <v>0</v>
      </c>
      <c r="BP135" s="218">
        <v>0</v>
      </c>
      <c r="BQ135" s="218">
        <v>0</v>
      </c>
      <c r="BR135" s="218">
        <v>0</v>
      </c>
      <c r="BS135" s="218">
        <v>0</v>
      </c>
      <c r="BT135" s="218">
        <v>0</v>
      </c>
      <c r="BU135" s="218">
        <v>0</v>
      </c>
      <c r="BV135" s="218">
        <v>0</v>
      </c>
      <c r="BW135" s="218">
        <v>0</v>
      </c>
      <c r="BX135" s="218">
        <v>0</v>
      </c>
      <c r="BY135" s="218">
        <v>0</v>
      </c>
      <c r="BZ135" s="218">
        <v>5659528.6992000006</v>
      </c>
      <c r="CA135" s="218">
        <v>5659528.6992000006</v>
      </c>
      <c r="CB135" s="218">
        <v>0</v>
      </c>
      <c r="CC135" s="218">
        <v>0</v>
      </c>
      <c r="CD135" s="218">
        <v>0</v>
      </c>
      <c r="CE135" s="218">
        <v>0</v>
      </c>
      <c r="CF135" s="218">
        <v>5659528.6992000006</v>
      </c>
      <c r="CG135" s="219">
        <v>5659528.6992000006</v>
      </c>
      <c r="CH135" s="220">
        <v>31921440.000000004</v>
      </c>
      <c r="CI135" s="220">
        <v>31921440.000000004</v>
      </c>
      <c r="CJ135" s="220">
        <v>29678880.000000004</v>
      </c>
      <c r="CK135" s="221" t="s">
        <v>530</v>
      </c>
      <c r="CL135" s="222">
        <v>9.11</v>
      </c>
      <c r="CM135" s="223">
        <v>9.11</v>
      </c>
      <c r="CN135" s="224">
        <v>8.4700000000000006</v>
      </c>
      <c r="CO135" s="253"/>
      <c r="CP135" s="253"/>
      <c r="CQ135" s="253"/>
      <c r="CR135" s="225"/>
      <c r="CS135" s="254">
        <v>230.58132480290828</v>
      </c>
      <c r="CT135" s="255">
        <v>173.20366748651216</v>
      </c>
      <c r="CU135" s="256">
        <v>1.5147701905501716</v>
      </c>
      <c r="CV135" s="257">
        <v>1.4544233923919248</v>
      </c>
      <c r="CW135" s="245" t="s">
        <v>639</v>
      </c>
      <c r="CX135" s="258"/>
      <c r="CY135" s="253"/>
      <c r="CZ135" s="253"/>
      <c r="DA135" s="259"/>
      <c r="DB135" s="260"/>
      <c r="DC135" s="261">
        <v>0</v>
      </c>
      <c r="DD135" s="262">
        <v>487941</v>
      </c>
      <c r="DE135" s="263">
        <v>228602</v>
      </c>
      <c r="DF135" s="111">
        <v>238847.66666666666</v>
      </c>
    </row>
    <row r="136" spans="1:110" ht="35.25" customHeight="1" x14ac:dyDescent="0.25">
      <c r="A136" s="237" t="s">
        <v>541</v>
      </c>
      <c r="B136" s="238" t="s">
        <v>14</v>
      </c>
      <c r="C136" s="238" t="s">
        <v>27</v>
      </c>
      <c r="D136" s="60" t="s">
        <v>372</v>
      </c>
      <c r="E136" s="60" t="s">
        <v>373</v>
      </c>
      <c r="F136" s="60" t="s">
        <v>750</v>
      </c>
      <c r="G136" s="61" t="s">
        <v>745</v>
      </c>
      <c r="H136" s="211" t="s">
        <v>543</v>
      </c>
      <c r="I136" s="60" t="s">
        <v>529</v>
      </c>
      <c r="J136" s="212">
        <v>11.111452340715859</v>
      </c>
      <c r="K136" s="212">
        <v>55.047537764288997</v>
      </c>
      <c r="L136" s="213">
        <v>1723</v>
      </c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>
        <v>110</v>
      </c>
      <c r="AD136" s="214">
        <v>110</v>
      </c>
      <c r="AE136" s="214"/>
      <c r="AF136" s="214"/>
      <c r="AG136" s="215">
        <v>1</v>
      </c>
      <c r="AH136" s="214">
        <v>1</v>
      </c>
      <c r="AI136" s="214">
        <f t="shared" si="6"/>
        <v>111</v>
      </c>
      <c r="AJ136" s="214">
        <f t="shared" si="6"/>
        <v>111</v>
      </c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>
        <v>5829.5450000000001</v>
      </c>
      <c r="BB136" s="214">
        <v>5829.5450000000001</v>
      </c>
      <c r="BC136" s="214"/>
      <c r="BD136" s="214"/>
      <c r="BE136" s="214">
        <v>6.75</v>
      </c>
      <c r="BF136" s="214">
        <v>6.75</v>
      </c>
      <c r="BG136" s="216">
        <f t="shared" si="7"/>
        <v>5836.2950000000001</v>
      </c>
      <c r="BH136" s="72">
        <f t="shared" si="7"/>
        <v>5836.2950000000001</v>
      </c>
      <c r="BI136" s="217">
        <f t="shared" si="5"/>
        <v>0.77817266666666662</v>
      </c>
      <c r="BJ136" s="218">
        <v>0</v>
      </c>
      <c r="BK136" s="218">
        <v>0</v>
      </c>
      <c r="BL136" s="218">
        <v>0</v>
      </c>
      <c r="BM136" s="218">
        <v>0</v>
      </c>
      <c r="BN136" s="218">
        <v>0</v>
      </c>
      <c r="BO136" s="218">
        <v>0</v>
      </c>
      <c r="BP136" s="218">
        <v>0</v>
      </c>
      <c r="BQ136" s="218">
        <v>0</v>
      </c>
      <c r="BR136" s="218">
        <v>0</v>
      </c>
      <c r="BS136" s="218">
        <v>0</v>
      </c>
      <c r="BT136" s="218">
        <v>0</v>
      </c>
      <c r="BU136" s="218">
        <v>0</v>
      </c>
      <c r="BV136" s="218">
        <v>0</v>
      </c>
      <c r="BW136" s="218">
        <v>0</v>
      </c>
      <c r="BX136" s="218">
        <v>0</v>
      </c>
      <c r="BY136" s="218">
        <v>0</v>
      </c>
      <c r="BZ136" s="218">
        <v>6842953.1028000005</v>
      </c>
      <c r="CA136" s="218">
        <v>6842953.1028000005</v>
      </c>
      <c r="CB136" s="218">
        <v>0</v>
      </c>
      <c r="CC136" s="218">
        <v>0</v>
      </c>
      <c r="CD136" s="218">
        <v>22114.62</v>
      </c>
      <c r="CE136" s="218">
        <v>22114.62</v>
      </c>
      <c r="CF136" s="218">
        <v>6865067.7228000006</v>
      </c>
      <c r="CG136" s="219">
        <v>6865067.7228000006</v>
      </c>
      <c r="CH136" s="220">
        <v>19799144.886268802</v>
      </c>
      <c r="CI136" s="220">
        <v>19799144.886268802</v>
      </c>
      <c r="CJ136" s="220">
        <v>21152932.570799999</v>
      </c>
      <c r="CK136" s="221" t="s">
        <v>530</v>
      </c>
      <c r="CL136" s="222">
        <v>7.02</v>
      </c>
      <c r="CM136" s="223">
        <v>7.02</v>
      </c>
      <c r="CN136" s="224">
        <v>7.5</v>
      </c>
      <c r="CO136" s="253"/>
      <c r="CP136" s="253"/>
      <c r="CQ136" s="253"/>
      <c r="CR136" s="225"/>
      <c r="CS136" s="254">
        <v>184.72231496081019</v>
      </c>
      <c r="CT136" s="255">
        <v>97.801053594975414</v>
      </c>
      <c r="CU136" s="256">
        <v>1.1573474646346382</v>
      </c>
      <c r="CV136" s="257">
        <v>1.117301033990413</v>
      </c>
      <c r="CW136" s="245" t="s">
        <v>626</v>
      </c>
      <c r="CX136" s="258"/>
      <c r="CY136" s="253"/>
      <c r="CZ136" s="253"/>
      <c r="DA136" s="259"/>
      <c r="DB136" s="260"/>
      <c r="DC136" s="261">
        <v>0</v>
      </c>
      <c r="DD136" s="262">
        <v>94096</v>
      </c>
      <c r="DE136" s="263">
        <v>0</v>
      </c>
      <c r="DF136" s="111">
        <v>31365.333333333332</v>
      </c>
    </row>
    <row r="137" spans="1:110" ht="35.25" customHeight="1" x14ac:dyDescent="0.25">
      <c r="A137" s="237" t="s">
        <v>541</v>
      </c>
      <c r="B137" s="238" t="s">
        <v>14</v>
      </c>
      <c r="C137" s="238" t="s">
        <v>27</v>
      </c>
      <c r="D137" s="60" t="s">
        <v>372</v>
      </c>
      <c r="E137" s="60" t="s">
        <v>373</v>
      </c>
      <c r="F137" s="60" t="s">
        <v>751</v>
      </c>
      <c r="G137" s="61" t="s">
        <v>752</v>
      </c>
      <c r="H137" s="211" t="s">
        <v>533</v>
      </c>
      <c r="I137" s="60" t="s">
        <v>529</v>
      </c>
      <c r="J137" s="212">
        <v>11.68302910721359</v>
      </c>
      <c r="K137" s="212">
        <v>20.013257534130002</v>
      </c>
      <c r="L137" s="213">
        <v>575.79999999999995</v>
      </c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>
        <v>17</v>
      </c>
      <c r="AD137" s="214">
        <v>17</v>
      </c>
      <c r="AE137" s="214"/>
      <c r="AF137" s="214"/>
      <c r="AG137" s="215"/>
      <c r="AH137" s="214"/>
      <c r="AI137" s="214">
        <f t="shared" si="6"/>
        <v>17</v>
      </c>
      <c r="AJ137" s="214">
        <f t="shared" si="6"/>
        <v>17</v>
      </c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>
        <v>2267.23</v>
      </c>
      <c r="BB137" s="214">
        <v>2267.23</v>
      </c>
      <c r="BC137" s="214"/>
      <c r="BD137" s="214"/>
      <c r="BE137" s="214"/>
      <c r="BF137" s="214"/>
      <c r="BG137" s="216">
        <f t="shared" si="7"/>
        <v>2267.23</v>
      </c>
      <c r="BH137" s="72">
        <f t="shared" si="7"/>
        <v>2267.23</v>
      </c>
      <c r="BI137" s="217">
        <f t="shared" ref="BI137:BI200" si="8">IF(CN137=0,0,BG137/1000/CN137)</f>
        <v>0.3170951048951049</v>
      </c>
      <c r="BJ137" s="218">
        <v>0</v>
      </c>
      <c r="BK137" s="218">
        <v>0</v>
      </c>
      <c r="BL137" s="218">
        <v>0</v>
      </c>
      <c r="BM137" s="218">
        <v>0</v>
      </c>
      <c r="BN137" s="218">
        <v>0</v>
      </c>
      <c r="BO137" s="218">
        <v>0</v>
      </c>
      <c r="BP137" s="218">
        <v>0</v>
      </c>
      <c r="BQ137" s="218">
        <v>0</v>
      </c>
      <c r="BR137" s="218">
        <v>0</v>
      </c>
      <c r="BS137" s="218">
        <v>0</v>
      </c>
      <c r="BT137" s="218">
        <v>0</v>
      </c>
      <c r="BU137" s="218">
        <v>0</v>
      </c>
      <c r="BV137" s="218">
        <v>0</v>
      </c>
      <c r="BW137" s="218">
        <v>0</v>
      </c>
      <c r="BX137" s="218">
        <v>0</v>
      </c>
      <c r="BY137" s="218">
        <v>0</v>
      </c>
      <c r="BZ137" s="218">
        <v>2661365.2632000004</v>
      </c>
      <c r="CA137" s="218">
        <v>2661365.2632000004</v>
      </c>
      <c r="CB137" s="218">
        <v>0</v>
      </c>
      <c r="CC137" s="218">
        <v>0</v>
      </c>
      <c r="CD137" s="218">
        <v>0</v>
      </c>
      <c r="CE137" s="218">
        <v>0</v>
      </c>
      <c r="CF137" s="218">
        <v>2661365.2632000004</v>
      </c>
      <c r="CG137" s="219">
        <v>2661365.2632000004</v>
      </c>
      <c r="CH137" s="220">
        <v>34681834.027422003</v>
      </c>
      <c r="CI137" s="220">
        <v>34681834.027422003</v>
      </c>
      <c r="CJ137" s="220">
        <v>39423706.406369999</v>
      </c>
      <c r="CK137" s="221" t="s">
        <v>530</v>
      </c>
      <c r="CL137" s="222">
        <v>6.29</v>
      </c>
      <c r="CM137" s="223">
        <v>6.29</v>
      </c>
      <c r="CN137" s="224">
        <v>7.15</v>
      </c>
      <c r="CO137" s="253"/>
      <c r="CP137" s="253"/>
      <c r="CQ137" s="253"/>
      <c r="CR137" s="225"/>
      <c r="CS137" s="254">
        <v>81.120310798766056</v>
      </c>
      <c r="CT137" s="255">
        <v>58.413509062152428</v>
      </c>
      <c r="CU137" s="256">
        <v>0.47452583505933504</v>
      </c>
      <c r="CV137" s="257">
        <v>0.43979356298987043</v>
      </c>
      <c r="CW137" s="245" t="s">
        <v>592</v>
      </c>
      <c r="CX137" s="258"/>
      <c r="CY137" s="253"/>
      <c r="CZ137" s="253"/>
      <c r="DA137" s="259"/>
      <c r="DB137" s="260"/>
      <c r="DC137" s="261">
        <v>0</v>
      </c>
      <c r="DD137" s="262">
        <v>35508</v>
      </c>
      <c r="DE137" s="263">
        <v>0</v>
      </c>
      <c r="DF137" s="111">
        <v>11836</v>
      </c>
    </row>
    <row r="138" spans="1:110" ht="35.25" customHeight="1" x14ac:dyDescent="0.25">
      <c r="A138" s="237" t="s">
        <v>541</v>
      </c>
      <c r="B138" s="238" t="s">
        <v>14</v>
      </c>
      <c r="C138" s="238" t="s">
        <v>27</v>
      </c>
      <c r="D138" s="60" t="s">
        <v>72</v>
      </c>
      <c r="E138" s="60" t="s">
        <v>38</v>
      </c>
      <c r="F138" s="60" t="s">
        <v>753</v>
      </c>
      <c r="G138" s="61" t="s">
        <v>38</v>
      </c>
      <c r="H138" s="211" t="s">
        <v>543</v>
      </c>
      <c r="I138" s="60" t="s">
        <v>547</v>
      </c>
      <c r="J138" s="212">
        <v>2.6299459462125832</v>
      </c>
      <c r="K138" s="212">
        <v>8.1655302860459997</v>
      </c>
      <c r="L138" s="213">
        <v>1022.5</v>
      </c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>
        <v>1</v>
      </c>
      <c r="Z138" s="214">
        <v>1</v>
      </c>
      <c r="AA138" s="214"/>
      <c r="AB138" s="214"/>
      <c r="AC138" s="214">
        <v>4</v>
      </c>
      <c r="AD138" s="214">
        <v>4</v>
      </c>
      <c r="AE138" s="214"/>
      <c r="AF138" s="214"/>
      <c r="AG138" s="215"/>
      <c r="AH138" s="214"/>
      <c r="AI138" s="214">
        <f t="shared" ref="AI138:AJ201" si="9">SUM(M138,O138,Q138,S138,U138,W138,Y138,AA138,AC138,AE138,AG138)</f>
        <v>5</v>
      </c>
      <c r="AJ138" s="214">
        <f t="shared" si="9"/>
        <v>5</v>
      </c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>
        <v>75</v>
      </c>
      <c r="AX138" s="214">
        <v>75</v>
      </c>
      <c r="AY138" s="214"/>
      <c r="AZ138" s="214"/>
      <c r="BA138" s="214">
        <v>160.9</v>
      </c>
      <c r="BB138" s="214">
        <v>160.9</v>
      </c>
      <c r="BC138" s="214"/>
      <c r="BD138" s="214"/>
      <c r="BE138" s="214"/>
      <c r="BF138" s="214"/>
      <c r="BG138" s="216">
        <f t="shared" ref="BG138:BH201" si="10">SUM(AK138,AM138,AO138,AQ138,AS138,AU138,AW138,AY138,BA138,BC138,BE138)</f>
        <v>235.9</v>
      </c>
      <c r="BH138" s="72">
        <f t="shared" si="10"/>
        <v>235.9</v>
      </c>
      <c r="BI138" s="217">
        <f t="shared" si="8"/>
        <v>0.10438053097345133</v>
      </c>
      <c r="BJ138" s="218">
        <v>0</v>
      </c>
      <c r="BK138" s="218">
        <v>0</v>
      </c>
      <c r="BL138" s="218">
        <v>0</v>
      </c>
      <c r="BM138" s="218">
        <v>0</v>
      </c>
      <c r="BN138" s="218">
        <v>0</v>
      </c>
      <c r="BO138" s="218">
        <v>0</v>
      </c>
      <c r="BP138" s="218">
        <v>0</v>
      </c>
      <c r="BQ138" s="218">
        <v>0</v>
      </c>
      <c r="BR138" s="218">
        <v>0</v>
      </c>
      <c r="BS138" s="218">
        <v>0</v>
      </c>
      <c r="BT138" s="218">
        <v>0</v>
      </c>
      <c r="BU138" s="218">
        <v>0</v>
      </c>
      <c r="BV138" s="218">
        <v>378432</v>
      </c>
      <c r="BW138" s="218">
        <v>378432</v>
      </c>
      <c r="BX138" s="218">
        <v>0</v>
      </c>
      <c r="BY138" s="218">
        <v>0</v>
      </c>
      <c r="BZ138" s="218">
        <v>188870.856</v>
      </c>
      <c r="CA138" s="218">
        <v>188870.856</v>
      </c>
      <c r="CB138" s="218">
        <v>0</v>
      </c>
      <c r="CC138" s="218">
        <v>0</v>
      </c>
      <c r="CD138" s="218">
        <v>0</v>
      </c>
      <c r="CE138" s="218">
        <v>0</v>
      </c>
      <c r="CF138" s="218">
        <v>567302.85600000003</v>
      </c>
      <c r="CG138" s="219">
        <v>567302.85600000003</v>
      </c>
      <c r="CH138" s="220">
        <v>7148160.0000000009</v>
      </c>
      <c r="CI138" s="220">
        <v>7148160.0000000009</v>
      </c>
      <c r="CJ138" s="220">
        <v>7919039.9999999991</v>
      </c>
      <c r="CK138" s="221" t="s">
        <v>530</v>
      </c>
      <c r="CL138" s="222">
        <v>2.04</v>
      </c>
      <c r="CM138" s="223">
        <v>2.04</v>
      </c>
      <c r="CN138" s="224">
        <v>2.2599999999999998</v>
      </c>
      <c r="CO138" s="253"/>
      <c r="CP138" s="253"/>
      <c r="CQ138" s="253"/>
      <c r="CR138" s="225"/>
      <c r="CS138" s="254">
        <v>77.540935504923013</v>
      </c>
      <c r="CT138" s="255">
        <v>77.540935504923013</v>
      </c>
      <c r="CU138" s="256">
        <v>0.65602019121254063</v>
      </c>
      <c r="CV138" s="257">
        <v>0.65602019121254063</v>
      </c>
      <c r="CW138" s="245" t="s">
        <v>545</v>
      </c>
      <c r="CX138" s="258"/>
      <c r="CY138" s="253"/>
      <c r="CZ138" s="253"/>
      <c r="DA138" s="259"/>
      <c r="DB138" s="260"/>
      <c r="DC138" s="261">
        <v>0</v>
      </c>
      <c r="DD138" s="262">
        <v>0</v>
      </c>
      <c r="DE138" s="263">
        <v>181507</v>
      </c>
      <c r="DF138" s="111">
        <v>60502.333333333336</v>
      </c>
    </row>
    <row r="139" spans="1:110" ht="35.25" customHeight="1" x14ac:dyDescent="0.25">
      <c r="A139" s="237" t="s">
        <v>541</v>
      </c>
      <c r="B139" s="238" t="s">
        <v>14</v>
      </c>
      <c r="C139" s="238" t="s">
        <v>27</v>
      </c>
      <c r="D139" s="60" t="s">
        <v>72</v>
      </c>
      <c r="E139" s="60" t="s">
        <v>38</v>
      </c>
      <c r="F139" s="60" t="s">
        <v>754</v>
      </c>
      <c r="G139" s="61" t="s">
        <v>38</v>
      </c>
      <c r="H139" s="211" t="s">
        <v>543</v>
      </c>
      <c r="I139" s="60" t="s">
        <v>547</v>
      </c>
      <c r="J139" s="212">
        <v>2.3345273604736358</v>
      </c>
      <c r="K139" s="212">
        <v>4.5895833237870001</v>
      </c>
      <c r="L139" s="213">
        <v>517.29999999999995</v>
      </c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>
        <v>1</v>
      </c>
      <c r="AD139" s="214">
        <v>1</v>
      </c>
      <c r="AE139" s="214"/>
      <c r="AF139" s="214"/>
      <c r="AG139" s="215"/>
      <c r="AH139" s="214"/>
      <c r="AI139" s="214">
        <f t="shared" si="9"/>
        <v>1</v>
      </c>
      <c r="AJ139" s="214">
        <f t="shared" si="9"/>
        <v>1</v>
      </c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>
        <v>60</v>
      </c>
      <c r="BB139" s="214">
        <v>60</v>
      </c>
      <c r="BC139" s="214"/>
      <c r="BD139" s="214"/>
      <c r="BE139" s="214"/>
      <c r="BF139" s="214"/>
      <c r="BG139" s="216">
        <f t="shared" si="10"/>
        <v>60</v>
      </c>
      <c r="BH139" s="72">
        <f t="shared" si="10"/>
        <v>60</v>
      </c>
      <c r="BI139" s="217">
        <f t="shared" si="8"/>
        <v>4.9180327868852458E-2</v>
      </c>
      <c r="BJ139" s="218">
        <v>0</v>
      </c>
      <c r="BK139" s="218">
        <v>0</v>
      </c>
      <c r="BL139" s="218">
        <v>0</v>
      </c>
      <c r="BM139" s="218">
        <v>0</v>
      </c>
      <c r="BN139" s="218">
        <v>0</v>
      </c>
      <c r="BO139" s="218">
        <v>0</v>
      </c>
      <c r="BP139" s="218">
        <v>0</v>
      </c>
      <c r="BQ139" s="218">
        <v>0</v>
      </c>
      <c r="BR139" s="218">
        <v>0</v>
      </c>
      <c r="BS139" s="218">
        <v>0</v>
      </c>
      <c r="BT139" s="218">
        <v>0</v>
      </c>
      <c r="BU139" s="218">
        <v>0</v>
      </c>
      <c r="BV139" s="218">
        <v>0</v>
      </c>
      <c r="BW139" s="218">
        <v>0</v>
      </c>
      <c r="BX139" s="218">
        <v>0</v>
      </c>
      <c r="BY139" s="218">
        <v>0</v>
      </c>
      <c r="BZ139" s="218">
        <v>70430.400000000009</v>
      </c>
      <c r="CA139" s="218">
        <v>70430.400000000009</v>
      </c>
      <c r="CB139" s="218">
        <v>0</v>
      </c>
      <c r="CC139" s="218">
        <v>0</v>
      </c>
      <c r="CD139" s="218">
        <v>0</v>
      </c>
      <c r="CE139" s="218">
        <v>0</v>
      </c>
      <c r="CF139" s="218">
        <v>70430.400000000009</v>
      </c>
      <c r="CG139" s="219">
        <v>70430.400000000009</v>
      </c>
      <c r="CH139" s="220">
        <v>3433920</v>
      </c>
      <c r="CI139" s="220">
        <v>3433920</v>
      </c>
      <c r="CJ139" s="220">
        <v>4274880</v>
      </c>
      <c r="CK139" s="221" t="s">
        <v>530</v>
      </c>
      <c r="CL139" s="222">
        <v>0.98</v>
      </c>
      <c r="CM139" s="223">
        <v>0.98</v>
      </c>
      <c r="CN139" s="224">
        <v>1.22</v>
      </c>
      <c r="CO139" s="253"/>
      <c r="CP139" s="253"/>
      <c r="CQ139" s="253"/>
      <c r="CR139" s="225"/>
      <c r="CS139" s="254">
        <v>157.85885009558208</v>
      </c>
      <c r="CT139" s="255">
        <v>157.85885009558208</v>
      </c>
      <c r="CU139" s="256">
        <v>0.6832611212578229</v>
      </c>
      <c r="CV139" s="257">
        <v>0.6832611212578229</v>
      </c>
      <c r="CW139" s="245" t="s">
        <v>556</v>
      </c>
      <c r="CX139" s="258"/>
      <c r="CY139" s="253"/>
      <c r="CZ139" s="253"/>
      <c r="DA139" s="259"/>
      <c r="DB139" s="260"/>
      <c r="DC139" s="261">
        <v>148644</v>
      </c>
      <c r="DD139" s="262">
        <v>94206</v>
      </c>
      <c r="DE139" s="263">
        <v>0</v>
      </c>
      <c r="DF139" s="111">
        <v>80950</v>
      </c>
    </row>
    <row r="140" spans="1:110" ht="35.25" customHeight="1" x14ac:dyDescent="0.25">
      <c r="A140" s="237" t="s">
        <v>541</v>
      </c>
      <c r="B140" s="238" t="s">
        <v>14</v>
      </c>
      <c r="C140" s="238" t="s">
        <v>27</v>
      </c>
      <c r="D140" s="60" t="s">
        <v>72</v>
      </c>
      <c r="E140" s="60" t="s">
        <v>38</v>
      </c>
      <c r="F140" s="60" t="s">
        <v>755</v>
      </c>
      <c r="G140" s="61" t="s">
        <v>38</v>
      </c>
      <c r="H140" s="211" t="s">
        <v>533</v>
      </c>
      <c r="I140" s="60" t="s">
        <v>547</v>
      </c>
      <c r="J140" s="212">
        <v>2.7092045911669351</v>
      </c>
      <c r="K140" s="212">
        <v>1.9662878746980001</v>
      </c>
      <c r="L140" s="213">
        <v>366.8</v>
      </c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>
        <v>1</v>
      </c>
      <c r="AD140" s="214">
        <v>1</v>
      </c>
      <c r="AE140" s="214"/>
      <c r="AF140" s="214"/>
      <c r="AG140" s="215"/>
      <c r="AH140" s="214"/>
      <c r="AI140" s="214">
        <f t="shared" si="9"/>
        <v>1</v>
      </c>
      <c r="AJ140" s="214">
        <f t="shared" si="9"/>
        <v>1</v>
      </c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>
        <v>6.5</v>
      </c>
      <c r="BB140" s="214">
        <v>6.5</v>
      </c>
      <c r="BC140" s="214"/>
      <c r="BD140" s="214"/>
      <c r="BE140" s="214"/>
      <c r="BF140" s="214"/>
      <c r="BG140" s="216">
        <f t="shared" si="10"/>
        <v>6.5</v>
      </c>
      <c r="BH140" s="72">
        <f t="shared" si="10"/>
        <v>6.5</v>
      </c>
      <c r="BI140" s="217">
        <f t="shared" si="8"/>
        <v>1.1818181818181816E-2</v>
      </c>
      <c r="BJ140" s="218">
        <v>0</v>
      </c>
      <c r="BK140" s="218">
        <v>0</v>
      </c>
      <c r="BL140" s="218">
        <v>0</v>
      </c>
      <c r="BM140" s="218">
        <v>0</v>
      </c>
      <c r="BN140" s="218">
        <v>0</v>
      </c>
      <c r="BO140" s="218">
        <v>0</v>
      </c>
      <c r="BP140" s="218">
        <v>0</v>
      </c>
      <c r="BQ140" s="218">
        <v>0</v>
      </c>
      <c r="BR140" s="218">
        <v>0</v>
      </c>
      <c r="BS140" s="218">
        <v>0</v>
      </c>
      <c r="BT140" s="218">
        <v>0</v>
      </c>
      <c r="BU140" s="218">
        <v>0</v>
      </c>
      <c r="BV140" s="218">
        <v>0</v>
      </c>
      <c r="BW140" s="218">
        <v>0</v>
      </c>
      <c r="BX140" s="218">
        <v>0</v>
      </c>
      <c r="BY140" s="218">
        <v>0</v>
      </c>
      <c r="BZ140" s="218">
        <v>7629.96</v>
      </c>
      <c r="CA140" s="218">
        <v>7629.96</v>
      </c>
      <c r="CB140" s="218">
        <v>0</v>
      </c>
      <c r="CC140" s="218">
        <v>0</v>
      </c>
      <c r="CD140" s="218">
        <v>0</v>
      </c>
      <c r="CE140" s="218">
        <v>0</v>
      </c>
      <c r="CF140" s="218">
        <v>7629.96</v>
      </c>
      <c r="CG140" s="219">
        <v>7629.96</v>
      </c>
      <c r="CH140" s="220">
        <v>2277600</v>
      </c>
      <c r="CI140" s="220">
        <v>2277600</v>
      </c>
      <c r="CJ140" s="220">
        <v>1927200.0000000002</v>
      </c>
      <c r="CK140" s="221" t="s">
        <v>530</v>
      </c>
      <c r="CL140" s="222">
        <v>0.65</v>
      </c>
      <c r="CM140" s="223">
        <v>0.65</v>
      </c>
      <c r="CN140" s="224">
        <v>0.55000000000000004</v>
      </c>
      <c r="CO140" s="253"/>
      <c r="CP140" s="253"/>
      <c r="CQ140" s="253"/>
      <c r="CR140" s="225"/>
      <c r="CS140" s="254">
        <v>135.96311494665704</v>
      </c>
      <c r="CT140" s="255">
        <v>135.96311494665704</v>
      </c>
      <c r="CU140" s="256">
        <v>0.76161219682413861</v>
      </c>
      <c r="CV140" s="257">
        <v>0.76161219682413861</v>
      </c>
      <c r="CW140" s="245" t="s">
        <v>584</v>
      </c>
      <c r="CX140" s="258"/>
      <c r="CY140" s="253"/>
      <c r="CZ140" s="253"/>
      <c r="DA140" s="259"/>
      <c r="DB140" s="260"/>
      <c r="DC140" s="261">
        <v>119943</v>
      </c>
      <c r="DD140" s="262">
        <v>0</v>
      </c>
      <c r="DE140" s="263">
        <v>0</v>
      </c>
      <c r="DF140" s="111">
        <v>39981</v>
      </c>
    </row>
    <row r="141" spans="1:110" ht="35.25" customHeight="1" x14ac:dyDescent="0.25">
      <c r="A141" s="237" t="s">
        <v>541</v>
      </c>
      <c r="B141" s="238" t="s">
        <v>14</v>
      </c>
      <c r="C141" s="238" t="s">
        <v>27</v>
      </c>
      <c r="D141" s="60" t="s">
        <v>72</v>
      </c>
      <c r="E141" s="60" t="s">
        <v>38</v>
      </c>
      <c r="F141" s="60" t="s">
        <v>756</v>
      </c>
      <c r="G141" s="61" t="s">
        <v>38</v>
      </c>
      <c r="H141" s="211" t="s">
        <v>543</v>
      </c>
      <c r="I141" s="60" t="s">
        <v>547</v>
      </c>
      <c r="J141" s="212">
        <v>2.3777593486305548</v>
      </c>
      <c r="K141" s="212">
        <v>3.8890151434260001</v>
      </c>
      <c r="L141" s="213">
        <v>1093</v>
      </c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>
        <v>3</v>
      </c>
      <c r="AD141" s="214">
        <v>3</v>
      </c>
      <c r="AE141" s="214"/>
      <c r="AF141" s="214"/>
      <c r="AG141" s="215"/>
      <c r="AH141" s="214"/>
      <c r="AI141" s="214">
        <f t="shared" si="9"/>
        <v>3</v>
      </c>
      <c r="AJ141" s="214">
        <f t="shared" si="9"/>
        <v>3</v>
      </c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>
        <v>23.6</v>
      </c>
      <c r="BB141" s="214">
        <v>23.6</v>
      </c>
      <c r="BC141" s="214"/>
      <c r="BD141" s="214"/>
      <c r="BE141" s="214"/>
      <c r="BF141" s="214"/>
      <c r="BG141" s="216">
        <f t="shared" si="10"/>
        <v>23.6</v>
      </c>
      <c r="BH141" s="72">
        <f t="shared" si="10"/>
        <v>23.6</v>
      </c>
      <c r="BI141" s="217">
        <f t="shared" si="8"/>
        <v>1.5629139072847683E-2</v>
      </c>
      <c r="BJ141" s="218">
        <v>0</v>
      </c>
      <c r="BK141" s="218">
        <v>0</v>
      </c>
      <c r="BL141" s="218">
        <v>0</v>
      </c>
      <c r="BM141" s="218">
        <v>0</v>
      </c>
      <c r="BN141" s="218">
        <v>0</v>
      </c>
      <c r="BO141" s="218">
        <v>0</v>
      </c>
      <c r="BP141" s="218">
        <v>0</v>
      </c>
      <c r="BQ141" s="218">
        <v>0</v>
      </c>
      <c r="BR141" s="218">
        <v>0</v>
      </c>
      <c r="BS141" s="218">
        <v>0</v>
      </c>
      <c r="BT141" s="218">
        <v>0</v>
      </c>
      <c r="BU141" s="218">
        <v>0</v>
      </c>
      <c r="BV141" s="218">
        <v>0</v>
      </c>
      <c r="BW141" s="218">
        <v>0</v>
      </c>
      <c r="BX141" s="218">
        <v>0</v>
      </c>
      <c r="BY141" s="218">
        <v>0</v>
      </c>
      <c r="BZ141" s="218">
        <v>27702.624000000003</v>
      </c>
      <c r="CA141" s="218">
        <v>27702.624000000003</v>
      </c>
      <c r="CB141" s="218">
        <v>0</v>
      </c>
      <c r="CC141" s="218">
        <v>0</v>
      </c>
      <c r="CD141" s="218">
        <v>0</v>
      </c>
      <c r="CE141" s="218">
        <v>0</v>
      </c>
      <c r="CF141" s="218">
        <v>27702.624000000003</v>
      </c>
      <c r="CG141" s="219">
        <v>27702.624000000003</v>
      </c>
      <c r="CH141" s="220">
        <v>4555200</v>
      </c>
      <c r="CI141" s="220">
        <v>4555200</v>
      </c>
      <c r="CJ141" s="220">
        <v>5291040.0000000009</v>
      </c>
      <c r="CK141" s="221" t="s">
        <v>530</v>
      </c>
      <c r="CL141" s="222">
        <v>1.3</v>
      </c>
      <c r="CM141" s="223">
        <v>1.3</v>
      </c>
      <c r="CN141" s="224">
        <v>1.51</v>
      </c>
      <c r="CO141" s="253"/>
      <c r="CP141" s="253"/>
      <c r="CQ141" s="253"/>
      <c r="CR141" s="225"/>
      <c r="CS141" s="254">
        <v>132.4778645564578</v>
      </c>
      <c r="CT141" s="255">
        <v>132.4778645564578</v>
      </c>
      <c r="CU141" s="256">
        <v>0.9422306686803027</v>
      </c>
      <c r="CV141" s="257">
        <v>0.9422306686803027</v>
      </c>
      <c r="CW141" s="245" t="s">
        <v>757</v>
      </c>
      <c r="CX141" s="258"/>
      <c r="CY141" s="253"/>
      <c r="CZ141" s="253"/>
      <c r="DA141" s="259"/>
      <c r="DB141" s="260"/>
      <c r="DC141" s="261">
        <v>38376</v>
      </c>
      <c r="DD141" s="262">
        <v>0</v>
      </c>
      <c r="DE141" s="263">
        <v>0</v>
      </c>
      <c r="DF141" s="111">
        <v>12792</v>
      </c>
    </row>
    <row r="142" spans="1:110" ht="35.25" customHeight="1" x14ac:dyDescent="0.25">
      <c r="A142" s="237" t="s">
        <v>541</v>
      </c>
      <c r="B142" s="238" t="s">
        <v>14</v>
      </c>
      <c r="C142" s="238" t="s">
        <v>27</v>
      </c>
      <c r="D142" s="60" t="s">
        <v>72</v>
      </c>
      <c r="E142" s="60" t="s">
        <v>38</v>
      </c>
      <c r="F142" s="60" t="s">
        <v>758</v>
      </c>
      <c r="G142" s="61" t="s">
        <v>38</v>
      </c>
      <c r="H142" s="211" t="s">
        <v>543</v>
      </c>
      <c r="I142" s="60" t="s">
        <v>547</v>
      </c>
      <c r="J142" s="212">
        <v>1.9814661238587958</v>
      </c>
      <c r="K142" s="212">
        <v>2.0749999956840002</v>
      </c>
      <c r="L142" s="213">
        <v>324.8</v>
      </c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5"/>
      <c r="AH142" s="214"/>
      <c r="AI142" s="214">
        <f t="shared" si="9"/>
        <v>0</v>
      </c>
      <c r="AJ142" s="214">
        <f t="shared" si="9"/>
        <v>0</v>
      </c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6">
        <f t="shared" si="10"/>
        <v>0</v>
      </c>
      <c r="BH142" s="72">
        <f t="shared" si="10"/>
        <v>0</v>
      </c>
      <c r="BI142" s="217">
        <f t="shared" si="8"/>
        <v>0</v>
      </c>
      <c r="BJ142" s="218">
        <v>0</v>
      </c>
      <c r="BK142" s="218">
        <v>0</v>
      </c>
      <c r="BL142" s="218">
        <v>0</v>
      </c>
      <c r="BM142" s="218">
        <v>0</v>
      </c>
      <c r="BN142" s="218">
        <v>0</v>
      </c>
      <c r="BO142" s="218">
        <v>0</v>
      </c>
      <c r="BP142" s="218">
        <v>0</v>
      </c>
      <c r="BQ142" s="218">
        <v>0</v>
      </c>
      <c r="BR142" s="218">
        <v>0</v>
      </c>
      <c r="BS142" s="218">
        <v>0</v>
      </c>
      <c r="BT142" s="218">
        <v>0</v>
      </c>
      <c r="BU142" s="218">
        <v>0</v>
      </c>
      <c r="BV142" s="218">
        <v>0</v>
      </c>
      <c r="BW142" s="218">
        <v>0</v>
      </c>
      <c r="BX142" s="218">
        <v>0</v>
      </c>
      <c r="BY142" s="218">
        <v>0</v>
      </c>
      <c r="BZ142" s="218">
        <v>0</v>
      </c>
      <c r="CA142" s="218">
        <v>0</v>
      </c>
      <c r="CB142" s="218">
        <v>0</v>
      </c>
      <c r="CC142" s="218">
        <v>0</v>
      </c>
      <c r="CD142" s="218">
        <v>0</v>
      </c>
      <c r="CE142" s="218">
        <v>0</v>
      </c>
      <c r="CF142" s="218">
        <v>0</v>
      </c>
      <c r="CG142" s="219">
        <v>0</v>
      </c>
      <c r="CH142" s="220">
        <v>2172480</v>
      </c>
      <c r="CI142" s="220">
        <v>2172480</v>
      </c>
      <c r="CJ142" s="220">
        <v>2172480</v>
      </c>
      <c r="CK142" s="221" t="s">
        <v>530</v>
      </c>
      <c r="CL142" s="222">
        <v>0.62</v>
      </c>
      <c r="CM142" s="223">
        <v>0.62</v>
      </c>
      <c r="CN142" s="224">
        <v>0.62</v>
      </c>
      <c r="CO142" s="253"/>
      <c r="CP142" s="253"/>
      <c r="CQ142" s="253"/>
      <c r="CR142" s="225"/>
      <c r="CS142" s="254">
        <v>205.44624318997808</v>
      </c>
      <c r="CT142" s="255">
        <v>93.979850167915359</v>
      </c>
      <c r="CU142" s="256">
        <v>0.39657481219296709</v>
      </c>
      <c r="CV142" s="257">
        <v>0.36476362696977566</v>
      </c>
      <c r="CW142" s="245" t="s">
        <v>759</v>
      </c>
      <c r="CX142" s="258"/>
      <c r="CY142" s="253"/>
      <c r="CZ142" s="253"/>
      <c r="DA142" s="259"/>
      <c r="DB142" s="260"/>
      <c r="DC142" s="261">
        <v>0</v>
      </c>
      <c r="DD142" s="262">
        <v>80925</v>
      </c>
      <c r="DE142" s="263">
        <v>0</v>
      </c>
      <c r="DF142" s="111">
        <v>26975</v>
      </c>
    </row>
    <row r="143" spans="1:110" ht="35.25" customHeight="1" x14ac:dyDescent="0.25">
      <c r="A143" s="237" t="s">
        <v>541</v>
      </c>
      <c r="B143" s="238" t="s">
        <v>14</v>
      </c>
      <c r="C143" s="238" t="s">
        <v>27</v>
      </c>
      <c r="D143" s="60" t="s">
        <v>72</v>
      </c>
      <c r="E143" s="60" t="s">
        <v>38</v>
      </c>
      <c r="F143" s="60" t="s">
        <v>760</v>
      </c>
      <c r="G143" s="61" t="s">
        <v>38</v>
      </c>
      <c r="H143" s="211" t="s">
        <v>543</v>
      </c>
      <c r="I143" s="60" t="s">
        <v>547</v>
      </c>
      <c r="J143" s="212">
        <v>2.7092045911669351</v>
      </c>
      <c r="K143" s="212">
        <v>2.9998105998210001</v>
      </c>
      <c r="L143" s="213">
        <v>282.8</v>
      </c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5"/>
      <c r="AH143" s="214"/>
      <c r="AI143" s="214">
        <f t="shared" si="9"/>
        <v>0</v>
      </c>
      <c r="AJ143" s="214">
        <f t="shared" si="9"/>
        <v>0</v>
      </c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6">
        <f t="shared" si="10"/>
        <v>0</v>
      </c>
      <c r="BH143" s="72">
        <f t="shared" si="10"/>
        <v>0</v>
      </c>
      <c r="BI143" s="217">
        <f t="shared" si="8"/>
        <v>0</v>
      </c>
      <c r="BJ143" s="218">
        <v>0</v>
      </c>
      <c r="BK143" s="218">
        <v>0</v>
      </c>
      <c r="BL143" s="218">
        <v>0</v>
      </c>
      <c r="BM143" s="218">
        <v>0</v>
      </c>
      <c r="BN143" s="218">
        <v>0</v>
      </c>
      <c r="BO143" s="218">
        <v>0</v>
      </c>
      <c r="BP143" s="218">
        <v>0</v>
      </c>
      <c r="BQ143" s="218">
        <v>0</v>
      </c>
      <c r="BR143" s="218">
        <v>0</v>
      </c>
      <c r="BS143" s="218">
        <v>0</v>
      </c>
      <c r="BT143" s="218">
        <v>0</v>
      </c>
      <c r="BU143" s="218">
        <v>0</v>
      </c>
      <c r="BV143" s="218">
        <v>0</v>
      </c>
      <c r="BW143" s="218">
        <v>0</v>
      </c>
      <c r="BX143" s="218">
        <v>0</v>
      </c>
      <c r="BY143" s="218">
        <v>0</v>
      </c>
      <c r="BZ143" s="218">
        <v>0</v>
      </c>
      <c r="CA143" s="218">
        <v>0</v>
      </c>
      <c r="CB143" s="218">
        <v>0</v>
      </c>
      <c r="CC143" s="218">
        <v>0</v>
      </c>
      <c r="CD143" s="218">
        <v>0</v>
      </c>
      <c r="CE143" s="218">
        <v>0</v>
      </c>
      <c r="CF143" s="218">
        <v>0</v>
      </c>
      <c r="CG143" s="219">
        <v>0</v>
      </c>
      <c r="CH143" s="220">
        <v>2312640.0000000005</v>
      </c>
      <c r="CI143" s="220">
        <v>2312640.0000000005</v>
      </c>
      <c r="CJ143" s="220">
        <v>1927200.0000000002</v>
      </c>
      <c r="CK143" s="221" t="s">
        <v>530</v>
      </c>
      <c r="CL143" s="222">
        <v>0.66</v>
      </c>
      <c r="CM143" s="223">
        <v>0.66</v>
      </c>
      <c r="CN143" s="224">
        <v>0.55000000000000004</v>
      </c>
      <c r="CO143" s="253"/>
      <c r="CP143" s="253"/>
      <c r="CQ143" s="253"/>
      <c r="CR143" s="225"/>
      <c r="CS143" s="254">
        <v>155.32747011984762</v>
      </c>
      <c r="CT143" s="255">
        <v>155.32747011984762</v>
      </c>
      <c r="CU143" s="256">
        <v>1.3495998581298034</v>
      </c>
      <c r="CV143" s="257">
        <v>1.3495998581298034</v>
      </c>
      <c r="CW143" s="245" t="s">
        <v>568</v>
      </c>
      <c r="CX143" s="258"/>
      <c r="CY143" s="253"/>
      <c r="CZ143" s="253"/>
      <c r="DA143" s="259"/>
      <c r="DB143" s="260"/>
      <c r="DC143" s="261">
        <v>62006</v>
      </c>
      <c r="DD143" s="262">
        <v>0</v>
      </c>
      <c r="DE143" s="263">
        <v>42562</v>
      </c>
      <c r="DF143" s="111">
        <v>34856</v>
      </c>
    </row>
    <row r="144" spans="1:110" ht="35.25" customHeight="1" x14ac:dyDescent="0.25">
      <c r="A144" s="237" t="s">
        <v>541</v>
      </c>
      <c r="B144" s="238" t="s">
        <v>14</v>
      </c>
      <c r="C144" s="238" t="s">
        <v>27</v>
      </c>
      <c r="D144" s="60" t="s">
        <v>179</v>
      </c>
      <c r="E144" s="60" t="s">
        <v>180</v>
      </c>
      <c r="F144" s="60" t="s">
        <v>761</v>
      </c>
      <c r="G144" s="61" t="s">
        <v>762</v>
      </c>
      <c r="H144" s="211" t="s">
        <v>543</v>
      </c>
      <c r="I144" s="60" t="s">
        <v>529</v>
      </c>
      <c r="J144" s="212">
        <v>6.8589211979727542</v>
      </c>
      <c r="K144" s="212">
        <v>38.467802950290007</v>
      </c>
      <c r="L144" s="213">
        <v>1706.8</v>
      </c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>
        <v>61</v>
      </c>
      <c r="AD144" s="214">
        <v>61</v>
      </c>
      <c r="AE144" s="214"/>
      <c r="AF144" s="214"/>
      <c r="AG144" s="215">
        <v>2</v>
      </c>
      <c r="AH144" s="214">
        <v>2</v>
      </c>
      <c r="AI144" s="214">
        <f t="shared" si="9"/>
        <v>63</v>
      </c>
      <c r="AJ144" s="214">
        <f t="shared" si="9"/>
        <v>63</v>
      </c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>
        <v>5524.18</v>
      </c>
      <c r="BB144" s="214">
        <v>5524.18</v>
      </c>
      <c r="BC144" s="214"/>
      <c r="BD144" s="214"/>
      <c r="BE144" s="214">
        <v>9</v>
      </c>
      <c r="BF144" s="214">
        <v>9</v>
      </c>
      <c r="BG144" s="216">
        <f t="shared" si="10"/>
        <v>5533.18</v>
      </c>
      <c r="BH144" s="72">
        <f t="shared" si="10"/>
        <v>5533.18</v>
      </c>
      <c r="BI144" s="217">
        <f t="shared" si="8"/>
        <v>0.94262010221465087</v>
      </c>
      <c r="BJ144" s="218">
        <v>0</v>
      </c>
      <c r="BK144" s="218">
        <v>0</v>
      </c>
      <c r="BL144" s="218">
        <v>0</v>
      </c>
      <c r="BM144" s="218">
        <v>0</v>
      </c>
      <c r="BN144" s="218">
        <v>0</v>
      </c>
      <c r="BO144" s="218">
        <v>0</v>
      </c>
      <c r="BP144" s="218">
        <v>0</v>
      </c>
      <c r="BQ144" s="218">
        <v>0</v>
      </c>
      <c r="BR144" s="218">
        <v>0</v>
      </c>
      <c r="BS144" s="218">
        <v>0</v>
      </c>
      <c r="BT144" s="218">
        <v>0</v>
      </c>
      <c r="BU144" s="218">
        <v>0</v>
      </c>
      <c r="BV144" s="218">
        <v>0</v>
      </c>
      <c r="BW144" s="218">
        <v>0</v>
      </c>
      <c r="BX144" s="218">
        <v>0</v>
      </c>
      <c r="BY144" s="218">
        <v>0</v>
      </c>
      <c r="BZ144" s="218">
        <v>6484503.4512000009</v>
      </c>
      <c r="CA144" s="218">
        <v>6484503.4512000009</v>
      </c>
      <c r="CB144" s="218">
        <v>0</v>
      </c>
      <c r="CC144" s="218">
        <v>0</v>
      </c>
      <c r="CD144" s="218">
        <v>29486.16</v>
      </c>
      <c r="CE144" s="218">
        <v>29486.16</v>
      </c>
      <c r="CF144" s="218">
        <v>6513989.6112000011</v>
      </c>
      <c r="CG144" s="219">
        <v>6513989.6112000011</v>
      </c>
      <c r="CH144" s="220">
        <v>11878560.000000002</v>
      </c>
      <c r="CI144" s="220">
        <v>11878560.000000002</v>
      </c>
      <c r="CJ144" s="220">
        <v>20568480.000000004</v>
      </c>
      <c r="CK144" s="221" t="s">
        <v>530</v>
      </c>
      <c r="CL144" s="222">
        <v>3.39</v>
      </c>
      <c r="CM144" s="223">
        <v>3.39</v>
      </c>
      <c r="CN144" s="224">
        <v>5.87</v>
      </c>
      <c r="CO144" s="253"/>
      <c r="CP144" s="253"/>
      <c r="CQ144" s="253"/>
      <c r="CR144" s="225"/>
      <c r="CS144" s="254">
        <v>96.560038457104383</v>
      </c>
      <c r="CT144" s="255">
        <v>76.103649923854064</v>
      </c>
      <c r="CU144" s="256">
        <v>0.80716916309761533</v>
      </c>
      <c r="CV144" s="257">
        <v>0.75911196863479447</v>
      </c>
      <c r="CW144" s="245" t="s">
        <v>639</v>
      </c>
      <c r="CX144" s="258"/>
      <c r="CY144" s="253"/>
      <c r="CZ144" s="253"/>
      <c r="DA144" s="259"/>
      <c r="DB144" s="260"/>
      <c r="DC144" s="261">
        <v>0</v>
      </c>
      <c r="DD144" s="262">
        <v>60162</v>
      </c>
      <c r="DE144" s="263">
        <v>93179</v>
      </c>
      <c r="DF144" s="111">
        <v>51113.666666666664</v>
      </c>
    </row>
    <row r="145" spans="1:110" ht="35.25" customHeight="1" x14ac:dyDescent="0.25">
      <c r="A145" s="237" t="s">
        <v>541</v>
      </c>
      <c r="B145" s="238" t="s">
        <v>14</v>
      </c>
      <c r="C145" s="238" t="s">
        <v>27</v>
      </c>
      <c r="D145" s="60" t="s">
        <v>179</v>
      </c>
      <c r="E145" s="60" t="s">
        <v>180</v>
      </c>
      <c r="F145" s="60" t="s">
        <v>763</v>
      </c>
      <c r="G145" s="61" t="s">
        <v>764</v>
      </c>
      <c r="H145" s="211" t="s">
        <v>543</v>
      </c>
      <c r="I145" s="60" t="s">
        <v>529</v>
      </c>
      <c r="J145" s="212">
        <v>10.882821634116768</v>
      </c>
      <c r="K145" s="212">
        <v>119.20662853992901</v>
      </c>
      <c r="L145" s="213">
        <v>4033.2</v>
      </c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>
        <v>180</v>
      </c>
      <c r="AD145" s="214">
        <v>180</v>
      </c>
      <c r="AE145" s="214"/>
      <c r="AF145" s="214"/>
      <c r="AG145" s="215">
        <v>1</v>
      </c>
      <c r="AH145" s="214">
        <v>1</v>
      </c>
      <c r="AI145" s="214">
        <f t="shared" si="9"/>
        <v>181</v>
      </c>
      <c r="AJ145" s="214">
        <f t="shared" si="9"/>
        <v>181</v>
      </c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>
        <v>8127.16</v>
      </c>
      <c r="BB145" s="214">
        <v>8127.16</v>
      </c>
      <c r="BC145" s="214"/>
      <c r="BD145" s="214"/>
      <c r="BE145" s="214">
        <v>10</v>
      </c>
      <c r="BF145" s="214">
        <v>10</v>
      </c>
      <c r="BG145" s="216">
        <f t="shared" si="10"/>
        <v>8137.16</v>
      </c>
      <c r="BH145" s="72">
        <f t="shared" si="10"/>
        <v>8137.16</v>
      </c>
      <c r="BI145" s="217">
        <f t="shared" si="8"/>
        <v>0.82947604485219162</v>
      </c>
      <c r="BJ145" s="218">
        <v>0</v>
      </c>
      <c r="BK145" s="218">
        <v>0</v>
      </c>
      <c r="BL145" s="218">
        <v>0</v>
      </c>
      <c r="BM145" s="218">
        <v>0</v>
      </c>
      <c r="BN145" s="218">
        <v>0</v>
      </c>
      <c r="BO145" s="218">
        <v>0</v>
      </c>
      <c r="BP145" s="218">
        <v>0</v>
      </c>
      <c r="BQ145" s="218">
        <v>0</v>
      </c>
      <c r="BR145" s="218">
        <v>0</v>
      </c>
      <c r="BS145" s="218">
        <v>0</v>
      </c>
      <c r="BT145" s="218">
        <v>0</v>
      </c>
      <c r="BU145" s="218">
        <v>0</v>
      </c>
      <c r="BV145" s="218">
        <v>0</v>
      </c>
      <c r="BW145" s="218">
        <v>0</v>
      </c>
      <c r="BX145" s="218">
        <v>0</v>
      </c>
      <c r="BY145" s="218">
        <v>0</v>
      </c>
      <c r="BZ145" s="218">
        <v>9539985.4944000002</v>
      </c>
      <c r="CA145" s="218">
        <v>9539985.4944000002</v>
      </c>
      <c r="CB145" s="218">
        <v>0</v>
      </c>
      <c r="CC145" s="218">
        <v>0</v>
      </c>
      <c r="CD145" s="218">
        <v>32762.400000000001</v>
      </c>
      <c r="CE145" s="218">
        <v>32762.400000000001</v>
      </c>
      <c r="CF145" s="218">
        <v>9572747.8944000006</v>
      </c>
      <c r="CG145" s="219">
        <v>9572747.8944000006</v>
      </c>
      <c r="CH145" s="220">
        <v>29819040</v>
      </c>
      <c r="CI145" s="220">
        <v>29819040</v>
      </c>
      <c r="CJ145" s="220">
        <v>34374240.000000007</v>
      </c>
      <c r="CK145" s="221" t="s">
        <v>530</v>
      </c>
      <c r="CL145" s="222">
        <v>8.51</v>
      </c>
      <c r="CM145" s="223">
        <v>8.51</v>
      </c>
      <c r="CN145" s="224">
        <v>9.81</v>
      </c>
      <c r="CO145" s="253"/>
      <c r="CP145" s="253"/>
      <c r="CQ145" s="253"/>
      <c r="CR145" s="225"/>
      <c r="CS145" s="254">
        <v>218.27808270048408</v>
      </c>
      <c r="CT145" s="255">
        <v>157.90099516141342</v>
      </c>
      <c r="CU145" s="256">
        <v>1.483657337342615</v>
      </c>
      <c r="CV145" s="257">
        <v>1.4038231275512161</v>
      </c>
      <c r="CW145" s="245" t="s">
        <v>609</v>
      </c>
      <c r="CX145" s="258"/>
      <c r="CY145" s="253"/>
      <c r="CZ145" s="253"/>
      <c r="DA145" s="259"/>
      <c r="DB145" s="260"/>
      <c r="DC145" s="261">
        <v>94490</v>
      </c>
      <c r="DD145" s="262">
        <v>101610</v>
      </c>
      <c r="DE145" s="263">
        <v>1081726</v>
      </c>
      <c r="DF145" s="111">
        <v>425942</v>
      </c>
    </row>
    <row r="146" spans="1:110" ht="35.25" customHeight="1" x14ac:dyDescent="0.25">
      <c r="A146" s="237" t="s">
        <v>541</v>
      </c>
      <c r="B146" s="238" t="s">
        <v>14</v>
      </c>
      <c r="C146" s="238" t="s">
        <v>27</v>
      </c>
      <c r="D146" s="60" t="s">
        <v>206</v>
      </c>
      <c r="E146" s="60" t="s">
        <v>207</v>
      </c>
      <c r="F146" s="60" t="s">
        <v>765</v>
      </c>
      <c r="G146" s="61" t="s">
        <v>766</v>
      </c>
      <c r="H146" s="211" t="s">
        <v>543</v>
      </c>
      <c r="I146" s="60" t="s">
        <v>608</v>
      </c>
      <c r="J146" s="212">
        <v>11.797344460513136</v>
      </c>
      <c r="K146" s="212">
        <v>90.438067993707008</v>
      </c>
      <c r="L146" s="213">
        <v>4713.8</v>
      </c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>
        <v>153</v>
      </c>
      <c r="AD146" s="214">
        <v>153</v>
      </c>
      <c r="AE146" s="214"/>
      <c r="AF146" s="214"/>
      <c r="AG146" s="215"/>
      <c r="AH146" s="214"/>
      <c r="AI146" s="214">
        <f t="shared" si="9"/>
        <v>153</v>
      </c>
      <c r="AJ146" s="214">
        <f t="shared" si="9"/>
        <v>153</v>
      </c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>
        <v>12572.465</v>
      </c>
      <c r="BB146" s="214">
        <v>12572.465</v>
      </c>
      <c r="BC146" s="214"/>
      <c r="BD146" s="214"/>
      <c r="BE146" s="214"/>
      <c r="BF146" s="214"/>
      <c r="BG146" s="216">
        <f t="shared" si="10"/>
        <v>12572.465</v>
      </c>
      <c r="BH146" s="72">
        <f t="shared" si="10"/>
        <v>12572.465</v>
      </c>
      <c r="BI146" s="217">
        <f t="shared" si="8"/>
        <v>1.2622956827309235</v>
      </c>
      <c r="BJ146" s="218">
        <v>0</v>
      </c>
      <c r="BK146" s="218">
        <v>0</v>
      </c>
      <c r="BL146" s="218">
        <v>0</v>
      </c>
      <c r="BM146" s="218">
        <v>0</v>
      </c>
      <c r="BN146" s="218">
        <v>0</v>
      </c>
      <c r="BO146" s="218">
        <v>0</v>
      </c>
      <c r="BP146" s="218">
        <v>0</v>
      </c>
      <c r="BQ146" s="218">
        <v>0</v>
      </c>
      <c r="BR146" s="218">
        <v>0</v>
      </c>
      <c r="BS146" s="218">
        <v>0</v>
      </c>
      <c r="BT146" s="218">
        <v>0</v>
      </c>
      <c r="BU146" s="218">
        <v>0</v>
      </c>
      <c r="BV146" s="218">
        <v>0</v>
      </c>
      <c r="BW146" s="218">
        <v>0</v>
      </c>
      <c r="BX146" s="218">
        <v>0</v>
      </c>
      <c r="BY146" s="218">
        <v>0</v>
      </c>
      <c r="BZ146" s="218">
        <v>14758062.315600002</v>
      </c>
      <c r="CA146" s="218">
        <v>14758062.315600002</v>
      </c>
      <c r="CB146" s="218">
        <v>0</v>
      </c>
      <c r="CC146" s="218">
        <v>0</v>
      </c>
      <c r="CD146" s="218">
        <v>0</v>
      </c>
      <c r="CE146" s="218">
        <v>0</v>
      </c>
      <c r="CF146" s="218">
        <v>14758062.315600002</v>
      </c>
      <c r="CG146" s="219">
        <v>14758062.315600002</v>
      </c>
      <c r="CH146" s="220">
        <v>33358080</v>
      </c>
      <c r="CI146" s="220">
        <v>33358080</v>
      </c>
      <c r="CJ146" s="220">
        <v>34899840.000000007</v>
      </c>
      <c r="CK146" s="221" t="s">
        <v>530</v>
      </c>
      <c r="CL146" s="222">
        <v>9.52</v>
      </c>
      <c r="CM146" s="223">
        <v>9.52</v>
      </c>
      <c r="CN146" s="224">
        <v>9.9600000000000009</v>
      </c>
      <c r="CO146" s="253"/>
      <c r="CP146" s="253"/>
      <c r="CQ146" s="253"/>
      <c r="CR146" s="225"/>
      <c r="CS146" s="254">
        <v>373.24038596285573</v>
      </c>
      <c r="CT146" s="255">
        <v>141.97117627887607</v>
      </c>
      <c r="CU146" s="256">
        <v>1.5852982757058298</v>
      </c>
      <c r="CV146" s="257">
        <v>1.2510630377621725</v>
      </c>
      <c r="CW146" s="245" t="s">
        <v>649</v>
      </c>
      <c r="CX146" s="258"/>
      <c r="CY146" s="253"/>
      <c r="CZ146" s="253"/>
      <c r="DA146" s="259"/>
      <c r="DB146" s="260"/>
      <c r="DC146" s="261">
        <v>31479</v>
      </c>
      <c r="DD146" s="262">
        <v>320936</v>
      </c>
      <c r="DE146" s="263">
        <v>536620</v>
      </c>
      <c r="DF146" s="111">
        <v>296345</v>
      </c>
    </row>
    <row r="147" spans="1:110" ht="35.25" customHeight="1" x14ac:dyDescent="0.25">
      <c r="A147" s="237" t="s">
        <v>541</v>
      </c>
      <c r="B147" s="238" t="s">
        <v>14</v>
      </c>
      <c r="C147" s="238" t="s">
        <v>27</v>
      </c>
      <c r="D147" s="60" t="s">
        <v>206</v>
      </c>
      <c r="E147" s="60" t="s">
        <v>207</v>
      </c>
      <c r="F147" s="60" t="s">
        <v>767</v>
      </c>
      <c r="G147" s="61" t="s">
        <v>768</v>
      </c>
      <c r="H147" s="211" t="s">
        <v>543</v>
      </c>
      <c r="I147" s="60" t="s">
        <v>608</v>
      </c>
      <c r="J147" s="212">
        <v>11.797344460513136</v>
      </c>
      <c r="K147" s="212">
        <v>33.157575688607999</v>
      </c>
      <c r="L147" s="213">
        <v>1251.5999999999999</v>
      </c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>
        <v>41</v>
      </c>
      <c r="AD147" s="214">
        <v>41</v>
      </c>
      <c r="AE147" s="214"/>
      <c r="AF147" s="214"/>
      <c r="AG147" s="215"/>
      <c r="AH147" s="214"/>
      <c r="AI147" s="214">
        <f t="shared" si="9"/>
        <v>41</v>
      </c>
      <c r="AJ147" s="214">
        <f t="shared" si="9"/>
        <v>41</v>
      </c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>
        <v>9503.6</v>
      </c>
      <c r="BB147" s="214">
        <v>9503.6</v>
      </c>
      <c r="BC147" s="214"/>
      <c r="BD147" s="214"/>
      <c r="BE147" s="214"/>
      <c r="BF147" s="214"/>
      <c r="BG147" s="216">
        <f t="shared" si="10"/>
        <v>9503.6</v>
      </c>
      <c r="BH147" s="72">
        <f t="shared" si="10"/>
        <v>9503.6</v>
      </c>
      <c r="BI147" s="217">
        <f t="shared" si="8"/>
        <v>1.3635007173601148</v>
      </c>
      <c r="BJ147" s="218">
        <v>0</v>
      </c>
      <c r="BK147" s="218">
        <v>0</v>
      </c>
      <c r="BL147" s="218">
        <v>0</v>
      </c>
      <c r="BM147" s="218">
        <v>0</v>
      </c>
      <c r="BN147" s="218">
        <v>0</v>
      </c>
      <c r="BO147" s="218">
        <v>0</v>
      </c>
      <c r="BP147" s="218">
        <v>0</v>
      </c>
      <c r="BQ147" s="218">
        <v>0</v>
      </c>
      <c r="BR147" s="218">
        <v>0</v>
      </c>
      <c r="BS147" s="218">
        <v>0</v>
      </c>
      <c r="BT147" s="218">
        <v>0</v>
      </c>
      <c r="BU147" s="218">
        <v>0</v>
      </c>
      <c r="BV147" s="218">
        <v>0</v>
      </c>
      <c r="BW147" s="218">
        <v>0</v>
      </c>
      <c r="BX147" s="218">
        <v>0</v>
      </c>
      <c r="BY147" s="218">
        <v>0</v>
      </c>
      <c r="BZ147" s="218">
        <v>11155705.824000001</v>
      </c>
      <c r="CA147" s="218">
        <v>11155705.824000001</v>
      </c>
      <c r="CB147" s="218">
        <v>0</v>
      </c>
      <c r="CC147" s="218">
        <v>0</v>
      </c>
      <c r="CD147" s="218">
        <v>0</v>
      </c>
      <c r="CE147" s="218">
        <v>0</v>
      </c>
      <c r="CF147" s="218">
        <v>11155705.824000001</v>
      </c>
      <c r="CG147" s="219">
        <v>11155705.824000001</v>
      </c>
      <c r="CH147" s="220">
        <v>22565760.000000007</v>
      </c>
      <c r="CI147" s="220">
        <v>22565760.000000007</v>
      </c>
      <c r="CJ147" s="220">
        <v>24422880</v>
      </c>
      <c r="CK147" s="221" t="s">
        <v>530</v>
      </c>
      <c r="CL147" s="222">
        <v>6.44</v>
      </c>
      <c r="CM147" s="223">
        <v>6.44</v>
      </c>
      <c r="CN147" s="224">
        <v>6.97</v>
      </c>
      <c r="CO147" s="253"/>
      <c r="CP147" s="253"/>
      <c r="CQ147" s="253"/>
      <c r="CR147" s="225"/>
      <c r="CS147" s="254">
        <v>335.27586289691124</v>
      </c>
      <c r="CT147" s="255">
        <v>196.24550237920766</v>
      </c>
      <c r="CU147" s="256">
        <v>0.91159610633654864</v>
      </c>
      <c r="CV147" s="257">
        <v>0.81720790404236032</v>
      </c>
      <c r="CW147" s="245" t="s">
        <v>609</v>
      </c>
      <c r="CX147" s="258"/>
      <c r="CY147" s="253"/>
      <c r="CZ147" s="253"/>
      <c r="DA147" s="259"/>
      <c r="DB147" s="260"/>
      <c r="DC147" s="261">
        <v>0</v>
      </c>
      <c r="DD147" s="262">
        <v>0</v>
      </c>
      <c r="DE147" s="263">
        <v>124017</v>
      </c>
      <c r="DF147" s="111">
        <v>41339</v>
      </c>
    </row>
    <row r="148" spans="1:110" ht="35.25" customHeight="1" x14ac:dyDescent="0.25">
      <c r="A148" s="237" t="s">
        <v>541</v>
      </c>
      <c r="B148" s="238" t="s">
        <v>14</v>
      </c>
      <c r="C148" s="238" t="s">
        <v>27</v>
      </c>
      <c r="D148" s="60" t="s">
        <v>349</v>
      </c>
      <c r="E148" s="60" t="s">
        <v>350</v>
      </c>
      <c r="F148" s="60" t="s">
        <v>769</v>
      </c>
      <c r="G148" s="61" t="s">
        <v>770</v>
      </c>
      <c r="H148" s="211" t="s">
        <v>533</v>
      </c>
      <c r="I148" s="60" t="s">
        <v>608</v>
      </c>
      <c r="J148" s="212">
        <v>12.668219606558768</v>
      </c>
      <c r="K148" s="212">
        <v>99.494696762748006</v>
      </c>
      <c r="L148" s="213">
        <v>3472.6</v>
      </c>
      <c r="M148" s="214">
        <v>2</v>
      </c>
      <c r="N148" s="214">
        <v>2</v>
      </c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>
        <v>333</v>
      </c>
      <c r="AD148" s="214">
        <v>333</v>
      </c>
      <c r="AE148" s="214"/>
      <c r="AF148" s="214"/>
      <c r="AG148" s="215"/>
      <c r="AH148" s="214"/>
      <c r="AI148" s="214">
        <f t="shared" si="9"/>
        <v>335</v>
      </c>
      <c r="AJ148" s="214">
        <f t="shared" si="9"/>
        <v>335</v>
      </c>
      <c r="AK148" s="214">
        <v>600</v>
      </c>
      <c r="AL148" s="214">
        <v>600</v>
      </c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>
        <v>16166.355</v>
      </c>
      <c r="BB148" s="214">
        <v>16166.355</v>
      </c>
      <c r="BC148" s="214"/>
      <c r="BD148" s="214"/>
      <c r="BE148" s="214"/>
      <c r="BF148" s="214"/>
      <c r="BG148" s="216">
        <f t="shared" si="10"/>
        <v>16766.355</v>
      </c>
      <c r="BH148" s="72">
        <f t="shared" si="10"/>
        <v>16766.355</v>
      </c>
      <c r="BI148" s="217">
        <f t="shared" si="8"/>
        <v>1.9117850627137971</v>
      </c>
      <c r="BJ148" s="218">
        <v>3852648</v>
      </c>
      <c r="BK148" s="218">
        <v>3852648</v>
      </c>
      <c r="BL148" s="218">
        <v>0</v>
      </c>
      <c r="BM148" s="218">
        <v>0</v>
      </c>
      <c r="BN148" s="218">
        <v>0</v>
      </c>
      <c r="BO148" s="218">
        <v>0</v>
      </c>
      <c r="BP148" s="218">
        <v>0</v>
      </c>
      <c r="BQ148" s="218">
        <v>0</v>
      </c>
      <c r="BR148" s="218">
        <v>0</v>
      </c>
      <c r="BS148" s="218">
        <v>0</v>
      </c>
      <c r="BT148" s="218">
        <v>0</v>
      </c>
      <c r="BU148" s="218">
        <v>0</v>
      </c>
      <c r="BV148" s="218">
        <v>0</v>
      </c>
      <c r="BW148" s="218">
        <v>0</v>
      </c>
      <c r="BX148" s="218">
        <v>0</v>
      </c>
      <c r="BY148" s="218">
        <v>0</v>
      </c>
      <c r="BZ148" s="218">
        <v>18976714.153200001</v>
      </c>
      <c r="CA148" s="218">
        <v>18976714.153200001</v>
      </c>
      <c r="CB148" s="218">
        <v>0</v>
      </c>
      <c r="CC148" s="218">
        <v>0</v>
      </c>
      <c r="CD148" s="218">
        <v>0</v>
      </c>
      <c r="CE148" s="218">
        <v>0</v>
      </c>
      <c r="CF148" s="218">
        <v>22829362.153200001</v>
      </c>
      <c r="CG148" s="219">
        <v>22829362.153200001</v>
      </c>
      <c r="CH148" s="220">
        <v>26034720</v>
      </c>
      <c r="CI148" s="220">
        <v>26034720</v>
      </c>
      <c r="CJ148" s="220">
        <v>30730080</v>
      </c>
      <c r="CK148" s="221" t="s">
        <v>530</v>
      </c>
      <c r="CL148" s="222">
        <v>7.43</v>
      </c>
      <c r="CM148" s="223">
        <v>7.43</v>
      </c>
      <c r="CN148" s="224">
        <v>8.77</v>
      </c>
      <c r="CO148" s="253"/>
      <c r="CP148" s="253"/>
      <c r="CQ148" s="253"/>
      <c r="CR148" s="225"/>
      <c r="CS148" s="254">
        <v>75.019844908495529</v>
      </c>
      <c r="CT148" s="255">
        <v>68.047926971696498</v>
      </c>
      <c r="CU148" s="256">
        <v>0.37548209096628682</v>
      </c>
      <c r="CV148" s="257">
        <v>0.36554521321313227</v>
      </c>
      <c r="CW148" s="245" t="s">
        <v>609</v>
      </c>
      <c r="CX148" s="258"/>
      <c r="CY148" s="253"/>
      <c r="CZ148" s="253"/>
      <c r="DA148" s="259"/>
      <c r="DB148" s="260"/>
      <c r="DC148" s="261">
        <v>5508</v>
      </c>
      <c r="DD148" s="262">
        <v>117725</v>
      </c>
      <c r="DE148" s="263">
        <v>77485</v>
      </c>
      <c r="DF148" s="111">
        <v>66906</v>
      </c>
    </row>
    <row r="149" spans="1:110" ht="35.25" customHeight="1" x14ac:dyDescent="0.25">
      <c r="A149" s="237" t="s">
        <v>541</v>
      </c>
      <c r="B149" s="238" t="s">
        <v>14</v>
      </c>
      <c r="C149" s="238" t="s">
        <v>27</v>
      </c>
      <c r="D149" s="60" t="s">
        <v>389</v>
      </c>
      <c r="E149" s="60" t="s">
        <v>131</v>
      </c>
      <c r="F149" s="60" t="s">
        <v>771</v>
      </c>
      <c r="G149" s="61" t="s">
        <v>772</v>
      </c>
      <c r="H149" s="211" t="s">
        <v>543</v>
      </c>
      <c r="I149" s="60" t="s">
        <v>608</v>
      </c>
      <c r="J149" s="212">
        <v>11.831639066503</v>
      </c>
      <c r="K149" s="212">
        <v>68.591477130057001</v>
      </c>
      <c r="L149" s="213">
        <v>3338.9</v>
      </c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>
        <v>147</v>
      </c>
      <c r="AD149" s="214">
        <v>147</v>
      </c>
      <c r="AE149" s="214"/>
      <c r="AF149" s="214"/>
      <c r="AG149" s="215"/>
      <c r="AH149" s="214"/>
      <c r="AI149" s="214">
        <f t="shared" si="9"/>
        <v>147</v>
      </c>
      <c r="AJ149" s="214">
        <f t="shared" si="9"/>
        <v>147</v>
      </c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>
        <v>6806.35</v>
      </c>
      <c r="BB149" s="214">
        <v>6806.35</v>
      </c>
      <c r="BC149" s="214"/>
      <c r="BD149" s="214"/>
      <c r="BE149" s="214"/>
      <c r="BF149" s="214"/>
      <c r="BG149" s="216">
        <f t="shared" si="10"/>
        <v>6806.35</v>
      </c>
      <c r="BH149" s="72">
        <f t="shared" si="10"/>
        <v>6806.35</v>
      </c>
      <c r="BI149" s="217">
        <f t="shared" si="8"/>
        <v>0.90150331125827821</v>
      </c>
      <c r="BJ149" s="218">
        <v>0</v>
      </c>
      <c r="BK149" s="218">
        <v>0</v>
      </c>
      <c r="BL149" s="218">
        <v>0</v>
      </c>
      <c r="BM149" s="218">
        <v>0</v>
      </c>
      <c r="BN149" s="218">
        <v>0</v>
      </c>
      <c r="BO149" s="218">
        <v>0</v>
      </c>
      <c r="BP149" s="218">
        <v>0</v>
      </c>
      <c r="BQ149" s="218">
        <v>0</v>
      </c>
      <c r="BR149" s="218">
        <v>0</v>
      </c>
      <c r="BS149" s="218">
        <v>0</v>
      </c>
      <c r="BT149" s="218">
        <v>0</v>
      </c>
      <c r="BU149" s="218">
        <v>0</v>
      </c>
      <c r="BV149" s="218">
        <v>0</v>
      </c>
      <c r="BW149" s="218">
        <v>0</v>
      </c>
      <c r="BX149" s="218">
        <v>0</v>
      </c>
      <c r="BY149" s="218">
        <v>0</v>
      </c>
      <c r="BZ149" s="218">
        <v>7989565.8840000005</v>
      </c>
      <c r="CA149" s="218">
        <v>7989565.8840000005</v>
      </c>
      <c r="CB149" s="218">
        <v>0</v>
      </c>
      <c r="CC149" s="218">
        <v>0</v>
      </c>
      <c r="CD149" s="218">
        <v>0</v>
      </c>
      <c r="CE149" s="218">
        <v>0</v>
      </c>
      <c r="CF149" s="218">
        <v>7989565.8840000005</v>
      </c>
      <c r="CG149" s="219">
        <v>7989565.8840000005</v>
      </c>
      <c r="CH149" s="220">
        <v>37843200.000000007</v>
      </c>
      <c r="CI149" s="220">
        <v>37843200.000000007</v>
      </c>
      <c r="CJ149" s="220">
        <v>26455200</v>
      </c>
      <c r="CK149" s="221" t="s">
        <v>530</v>
      </c>
      <c r="CL149" s="222">
        <v>10.8</v>
      </c>
      <c r="CM149" s="223">
        <v>10.8</v>
      </c>
      <c r="CN149" s="224">
        <v>7.55</v>
      </c>
      <c r="CO149" s="253"/>
      <c r="CP149" s="253"/>
      <c r="CQ149" s="253"/>
      <c r="CR149" s="225"/>
      <c r="CS149" s="254">
        <v>212.71430616357804</v>
      </c>
      <c r="CT149" s="255">
        <v>108.93024446692004</v>
      </c>
      <c r="CU149" s="256">
        <v>0.79600420840173136</v>
      </c>
      <c r="CV149" s="257">
        <v>0.4607657328482837</v>
      </c>
      <c r="CW149" s="245" t="s">
        <v>616</v>
      </c>
      <c r="CX149" s="258"/>
      <c r="CY149" s="253"/>
      <c r="CZ149" s="253"/>
      <c r="DA149" s="259"/>
      <c r="DB149" s="260"/>
      <c r="DC149" s="261">
        <v>53301</v>
      </c>
      <c r="DD149" s="262">
        <v>157337</v>
      </c>
      <c r="DE149" s="263">
        <v>367551</v>
      </c>
      <c r="DF149" s="111">
        <v>192729.66666666666</v>
      </c>
    </row>
    <row r="150" spans="1:110" ht="35.25" customHeight="1" x14ac:dyDescent="0.25">
      <c r="A150" s="237" t="s">
        <v>541</v>
      </c>
      <c r="B150" s="238" t="s">
        <v>14</v>
      </c>
      <c r="C150" s="238" t="s">
        <v>27</v>
      </c>
      <c r="D150" s="60" t="s">
        <v>389</v>
      </c>
      <c r="E150" s="60" t="s">
        <v>131</v>
      </c>
      <c r="F150" s="60" t="s">
        <v>773</v>
      </c>
      <c r="G150" s="61" t="s">
        <v>131</v>
      </c>
      <c r="H150" s="211" t="s">
        <v>543</v>
      </c>
      <c r="I150" s="60" t="s">
        <v>608</v>
      </c>
      <c r="J150" s="212">
        <v>8.819949122302237</v>
      </c>
      <c r="K150" s="212">
        <v>9.0573863447969991</v>
      </c>
      <c r="L150" s="213">
        <v>532.5</v>
      </c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>
        <v>22</v>
      </c>
      <c r="AD150" s="214">
        <v>22</v>
      </c>
      <c r="AE150" s="214"/>
      <c r="AF150" s="214"/>
      <c r="AG150" s="215"/>
      <c r="AH150" s="214"/>
      <c r="AI150" s="214">
        <f t="shared" si="9"/>
        <v>22</v>
      </c>
      <c r="AJ150" s="214">
        <f t="shared" si="9"/>
        <v>22</v>
      </c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>
        <v>1114.93</v>
      </c>
      <c r="BB150" s="214">
        <v>1114.93</v>
      </c>
      <c r="BC150" s="214"/>
      <c r="BD150" s="214"/>
      <c r="BE150" s="214"/>
      <c r="BF150" s="214"/>
      <c r="BG150" s="216">
        <f t="shared" si="10"/>
        <v>1114.93</v>
      </c>
      <c r="BH150" s="72">
        <f t="shared" si="10"/>
        <v>1114.93</v>
      </c>
      <c r="BI150" s="217">
        <f t="shared" si="8"/>
        <v>0.18644314381270902</v>
      </c>
      <c r="BJ150" s="218">
        <v>0</v>
      </c>
      <c r="BK150" s="218">
        <v>0</v>
      </c>
      <c r="BL150" s="218">
        <v>0</v>
      </c>
      <c r="BM150" s="218">
        <v>0</v>
      </c>
      <c r="BN150" s="218">
        <v>0</v>
      </c>
      <c r="BO150" s="218">
        <v>0</v>
      </c>
      <c r="BP150" s="218">
        <v>0</v>
      </c>
      <c r="BQ150" s="218">
        <v>0</v>
      </c>
      <c r="BR150" s="218">
        <v>0</v>
      </c>
      <c r="BS150" s="218">
        <v>0</v>
      </c>
      <c r="BT150" s="218">
        <v>0</v>
      </c>
      <c r="BU150" s="218">
        <v>0</v>
      </c>
      <c r="BV150" s="218">
        <v>0</v>
      </c>
      <c r="BW150" s="218">
        <v>0</v>
      </c>
      <c r="BX150" s="218">
        <v>0</v>
      </c>
      <c r="BY150" s="218">
        <v>0</v>
      </c>
      <c r="BZ150" s="218">
        <v>1308749.4312000002</v>
      </c>
      <c r="CA150" s="218">
        <v>1308749.4312000002</v>
      </c>
      <c r="CB150" s="218">
        <v>0</v>
      </c>
      <c r="CC150" s="218">
        <v>0</v>
      </c>
      <c r="CD150" s="218">
        <v>0</v>
      </c>
      <c r="CE150" s="218">
        <v>0</v>
      </c>
      <c r="CF150" s="218">
        <v>1308749.4312000002</v>
      </c>
      <c r="CG150" s="219">
        <v>1308749.4312000002</v>
      </c>
      <c r="CH150" s="220">
        <v>4905599.9999999991</v>
      </c>
      <c r="CI150" s="220">
        <v>4905599.9999999991</v>
      </c>
      <c r="CJ150" s="220">
        <v>20953920.000000004</v>
      </c>
      <c r="CK150" s="221" t="s">
        <v>530</v>
      </c>
      <c r="CL150" s="222">
        <v>1.4</v>
      </c>
      <c r="CM150" s="223">
        <v>1.4</v>
      </c>
      <c r="CN150" s="224">
        <v>5.98</v>
      </c>
      <c r="CO150" s="253"/>
      <c r="CP150" s="253"/>
      <c r="CQ150" s="253"/>
      <c r="CR150" s="225"/>
      <c r="CS150" s="254">
        <v>13.786313009869145</v>
      </c>
      <c r="CT150" s="255">
        <v>13.786313009869145</v>
      </c>
      <c r="CU150" s="256">
        <v>0.12705518041611188</v>
      </c>
      <c r="CV150" s="257">
        <v>0.12705518041611188</v>
      </c>
      <c r="CW150" s="245" t="s">
        <v>774</v>
      </c>
      <c r="CX150" s="258"/>
      <c r="CY150" s="253"/>
      <c r="CZ150" s="253"/>
      <c r="DA150" s="259"/>
      <c r="DB150" s="260"/>
      <c r="DC150" s="261">
        <v>0</v>
      </c>
      <c r="DD150" s="262">
        <v>0</v>
      </c>
      <c r="DE150" s="263">
        <v>0</v>
      </c>
      <c r="DF150" s="111">
        <v>0</v>
      </c>
    </row>
    <row r="151" spans="1:110" ht="35.25" customHeight="1" x14ac:dyDescent="0.25">
      <c r="A151" s="237" t="s">
        <v>541</v>
      </c>
      <c r="B151" s="238" t="s">
        <v>14</v>
      </c>
      <c r="C151" s="238" t="s">
        <v>27</v>
      </c>
      <c r="D151" s="60" t="s">
        <v>96</v>
      </c>
      <c r="E151" s="60" t="s">
        <v>97</v>
      </c>
      <c r="F151" s="60" t="s">
        <v>775</v>
      </c>
      <c r="G151" s="61" t="s">
        <v>776</v>
      </c>
      <c r="H151" s="211" t="s">
        <v>543</v>
      </c>
      <c r="I151" s="60" t="s">
        <v>608</v>
      </c>
      <c r="J151" s="212">
        <v>12.30968508939201</v>
      </c>
      <c r="K151" s="212">
        <v>50.723674136919001</v>
      </c>
      <c r="L151" s="213">
        <v>3704</v>
      </c>
      <c r="M151" s="214"/>
      <c r="N151" s="214"/>
      <c r="O151" s="214"/>
      <c r="P151" s="214"/>
      <c r="Q151" s="214"/>
      <c r="R151" s="214"/>
      <c r="S151" s="214"/>
      <c r="T151" s="214"/>
      <c r="U151" s="214">
        <v>1</v>
      </c>
      <c r="V151" s="214">
        <v>1</v>
      </c>
      <c r="W151" s="214"/>
      <c r="X151" s="214"/>
      <c r="Y151" s="214"/>
      <c r="Z151" s="214"/>
      <c r="AA151" s="214"/>
      <c r="AB151" s="214"/>
      <c r="AC151" s="214">
        <v>180</v>
      </c>
      <c r="AD151" s="214">
        <v>180</v>
      </c>
      <c r="AE151" s="214"/>
      <c r="AF151" s="214"/>
      <c r="AG151" s="215"/>
      <c r="AH151" s="214"/>
      <c r="AI151" s="214">
        <f t="shared" si="9"/>
        <v>181</v>
      </c>
      <c r="AJ151" s="214">
        <f t="shared" si="9"/>
        <v>181</v>
      </c>
      <c r="AK151" s="214"/>
      <c r="AL151" s="214"/>
      <c r="AM151" s="214"/>
      <c r="AN151" s="214"/>
      <c r="AO151" s="214"/>
      <c r="AP151" s="214"/>
      <c r="AQ151" s="214"/>
      <c r="AR151" s="214"/>
      <c r="AS151" s="214">
        <v>1620</v>
      </c>
      <c r="AT151" s="214">
        <v>1620</v>
      </c>
      <c r="AU151" s="214"/>
      <c r="AV151" s="214"/>
      <c r="AW151" s="214"/>
      <c r="AX151" s="214"/>
      <c r="AY151" s="214"/>
      <c r="AZ151" s="214"/>
      <c r="BA151" s="214">
        <v>3050.0450000000001</v>
      </c>
      <c r="BB151" s="214">
        <v>3050.0450000000001</v>
      </c>
      <c r="BC151" s="214"/>
      <c r="BD151" s="214"/>
      <c r="BE151" s="214"/>
      <c r="BF151" s="214"/>
      <c r="BG151" s="216">
        <f t="shared" si="10"/>
        <v>4670.0450000000001</v>
      </c>
      <c r="BH151" s="72">
        <f t="shared" si="10"/>
        <v>4670.0450000000001</v>
      </c>
      <c r="BI151" s="217">
        <f t="shared" si="8"/>
        <v>0.57797586633663367</v>
      </c>
      <c r="BJ151" s="218">
        <v>0</v>
      </c>
      <c r="BK151" s="218">
        <v>0</v>
      </c>
      <c r="BL151" s="218">
        <v>0</v>
      </c>
      <c r="BM151" s="218">
        <v>0</v>
      </c>
      <c r="BN151" s="218">
        <v>0</v>
      </c>
      <c r="BO151" s="218">
        <v>0</v>
      </c>
      <c r="BP151" s="218">
        <v>0</v>
      </c>
      <c r="BQ151" s="218">
        <v>0</v>
      </c>
      <c r="BR151" s="218">
        <v>10402149.6</v>
      </c>
      <c r="BS151" s="218">
        <v>10402149.6</v>
      </c>
      <c r="BT151" s="218">
        <v>0</v>
      </c>
      <c r="BU151" s="218">
        <v>0</v>
      </c>
      <c r="BV151" s="218">
        <v>0</v>
      </c>
      <c r="BW151" s="218">
        <v>0</v>
      </c>
      <c r="BX151" s="218">
        <v>0</v>
      </c>
      <c r="BY151" s="218">
        <v>0</v>
      </c>
      <c r="BZ151" s="218">
        <v>3580264.8228000002</v>
      </c>
      <c r="CA151" s="218">
        <v>3580264.8228000002</v>
      </c>
      <c r="CB151" s="218">
        <v>0</v>
      </c>
      <c r="CC151" s="218">
        <v>0</v>
      </c>
      <c r="CD151" s="218">
        <v>0</v>
      </c>
      <c r="CE151" s="218">
        <v>0</v>
      </c>
      <c r="CF151" s="218">
        <v>13982414.422800001</v>
      </c>
      <c r="CG151" s="219">
        <v>13982414.422800001</v>
      </c>
      <c r="CH151" s="220">
        <v>0</v>
      </c>
      <c r="CI151" s="220">
        <v>0</v>
      </c>
      <c r="CJ151" s="220">
        <v>28312320.000000004</v>
      </c>
      <c r="CK151" s="221" t="s">
        <v>530</v>
      </c>
      <c r="CL151" s="222">
        <v>0</v>
      </c>
      <c r="CM151" s="223">
        <v>0</v>
      </c>
      <c r="CN151" s="224">
        <v>8.08</v>
      </c>
      <c r="CO151" s="253"/>
      <c r="CP151" s="253"/>
      <c r="CQ151" s="253"/>
      <c r="CR151" s="225"/>
      <c r="CS151" s="254">
        <v>8.7701784092861175</v>
      </c>
      <c r="CT151" s="255">
        <v>8.4895334854843068</v>
      </c>
      <c r="CU151" s="256">
        <v>2.6405555964563548E-2</v>
      </c>
      <c r="CV151" s="257">
        <v>2.6307394046479669E-2</v>
      </c>
      <c r="CW151" s="245" t="s">
        <v>609</v>
      </c>
      <c r="CX151" s="258"/>
      <c r="CY151" s="253"/>
      <c r="CZ151" s="253"/>
      <c r="DA151" s="259"/>
      <c r="DB151" s="260"/>
      <c r="DC151" s="261">
        <v>0</v>
      </c>
      <c r="DD151" s="262">
        <v>0</v>
      </c>
      <c r="DE151" s="263">
        <v>0</v>
      </c>
      <c r="DF151" s="111">
        <v>0</v>
      </c>
    </row>
    <row r="152" spans="1:110" ht="35.25" customHeight="1" x14ac:dyDescent="0.25">
      <c r="A152" s="237" t="s">
        <v>541</v>
      </c>
      <c r="B152" s="238" t="s">
        <v>14</v>
      </c>
      <c r="C152" s="238" t="s">
        <v>27</v>
      </c>
      <c r="D152" s="60" t="s">
        <v>96</v>
      </c>
      <c r="E152" s="60" t="s">
        <v>97</v>
      </c>
      <c r="F152" s="60" t="s">
        <v>777</v>
      </c>
      <c r="G152" s="61" t="s">
        <v>97</v>
      </c>
      <c r="H152" s="211" t="s">
        <v>543</v>
      </c>
      <c r="I152" s="60" t="s">
        <v>608</v>
      </c>
      <c r="J152" s="212">
        <v>12.668219606558768</v>
      </c>
      <c r="K152" s="212">
        <v>86.697158910579006</v>
      </c>
      <c r="L152" s="213">
        <v>1748</v>
      </c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>
        <v>5</v>
      </c>
      <c r="AD152" s="214">
        <v>5</v>
      </c>
      <c r="AE152" s="214"/>
      <c r="AF152" s="214"/>
      <c r="AG152" s="215"/>
      <c r="AH152" s="214"/>
      <c r="AI152" s="214">
        <f t="shared" si="9"/>
        <v>5</v>
      </c>
      <c r="AJ152" s="214">
        <f t="shared" si="9"/>
        <v>5</v>
      </c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>
        <v>45.65</v>
      </c>
      <c r="BB152" s="214">
        <v>45.65</v>
      </c>
      <c r="BC152" s="214"/>
      <c r="BD152" s="214"/>
      <c r="BE152" s="214"/>
      <c r="BF152" s="214"/>
      <c r="BG152" s="216">
        <f t="shared" si="10"/>
        <v>45.65</v>
      </c>
      <c r="BH152" s="72">
        <f t="shared" si="10"/>
        <v>45.65</v>
      </c>
      <c r="BI152" s="217">
        <f t="shared" si="8"/>
        <v>7.1776729559748422E-3</v>
      </c>
      <c r="BJ152" s="218">
        <v>0</v>
      </c>
      <c r="BK152" s="218">
        <v>0</v>
      </c>
      <c r="BL152" s="218">
        <v>0</v>
      </c>
      <c r="BM152" s="218">
        <v>0</v>
      </c>
      <c r="BN152" s="218">
        <v>0</v>
      </c>
      <c r="BO152" s="218">
        <v>0</v>
      </c>
      <c r="BP152" s="218">
        <v>0</v>
      </c>
      <c r="BQ152" s="218">
        <v>0</v>
      </c>
      <c r="BR152" s="218">
        <v>0</v>
      </c>
      <c r="BS152" s="218">
        <v>0</v>
      </c>
      <c r="BT152" s="218">
        <v>0</v>
      </c>
      <c r="BU152" s="218">
        <v>0</v>
      </c>
      <c r="BV152" s="218">
        <v>0</v>
      </c>
      <c r="BW152" s="218">
        <v>0</v>
      </c>
      <c r="BX152" s="218">
        <v>0</v>
      </c>
      <c r="BY152" s="218">
        <v>0</v>
      </c>
      <c r="BZ152" s="218">
        <v>53585.796000000002</v>
      </c>
      <c r="CA152" s="218">
        <v>53585.796000000002</v>
      </c>
      <c r="CB152" s="218">
        <v>0</v>
      </c>
      <c r="CC152" s="218">
        <v>0</v>
      </c>
      <c r="CD152" s="218">
        <v>0</v>
      </c>
      <c r="CE152" s="218">
        <v>0</v>
      </c>
      <c r="CF152" s="218">
        <v>53585.796000000002</v>
      </c>
      <c r="CG152" s="219">
        <v>53585.796000000002</v>
      </c>
      <c r="CH152" s="220">
        <v>0</v>
      </c>
      <c r="CI152" s="220">
        <v>0</v>
      </c>
      <c r="CJ152" s="220">
        <v>22285440.000000007</v>
      </c>
      <c r="CK152" s="221" t="s">
        <v>530</v>
      </c>
      <c r="CL152" s="222">
        <v>0</v>
      </c>
      <c r="CM152" s="223">
        <v>0</v>
      </c>
      <c r="CN152" s="224">
        <v>6.36</v>
      </c>
      <c r="CO152" s="253"/>
      <c r="CP152" s="253"/>
      <c r="CQ152" s="253"/>
      <c r="CR152" s="225"/>
      <c r="CS152" s="254">
        <v>34.681160249442264</v>
      </c>
      <c r="CT152" s="255">
        <v>4.2743864065450063</v>
      </c>
      <c r="CU152" s="256">
        <v>0.12792493849762601</v>
      </c>
      <c r="CV152" s="257">
        <v>2.952113965329831E-2</v>
      </c>
      <c r="CW152" s="245" t="s">
        <v>778</v>
      </c>
      <c r="CX152" s="258"/>
      <c r="CY152" s="253"/>
      <c r="CZ152" s="253"/>
      <c r="DA152" s="259"/>
      <c r="DB152" s="260"/>
      <c r="DC152" s="261">
        <v>0</v>
      </c>
      <c r="DD152" s="262">
        <v>0</v>
      </c>
      <c r="DE152" s="263">
        <v>0</v>
      </c>
      <c r="DF152" s="111">
        <v>0</v>
      </c>
    </row>
    <row r="153" spans="1:110" ht="35.25" customHeight="1" x14ac:dyDescent="0.25">
      <c r="A153" s="237" t="s">
        <v>541</v>
      </c>
      <c r="B153" s="238" t="s">
        <v>14</v>
      </c>
      <c r="C153" s="238" t="s">
        <v>27</v>
      </c>
      <c r="D153" s="60" t="s">
        <v>96</v>
      </c>
      <c r="E153" s="60" t="s">
        <v>97</v>
      </c>
      <c r="F153" s="60" t="s">
        <v>779</v>
      </c>
      <c r="G153" s="61" t="s">
        <v>780</v>
      </c>
      <c r="H153" s="211" t="s">
        <v>543</v>
      </c>
      <c r="I153" s="60" t="s">
        <v>608</v>
      </c>
      <c r="J153" s="212">
        <v>12.668219606558768</v>
      </c>
      <c r="K153" s="212">
        <v>20.745454502304</v>
      </c>
      <c r="L153" s="213">
        <v>738</v>
      </c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>
        <v>28</v>
      </c>
      <c r="AD153" s="214">
        <v>28</v>
      </c>
      <c r="AE153" s="214"/>
      <c r="AF153" s="214"/>
      <c r="AG153" s="215">
        <v>1</v>
      </c>
      <c r="AH153" s="214">
        <v>1</v>
      </c>
      <c r="AI153" s="214">
        <f t="shared" si="9"/>
        <v>29</v>
      </c>
      <c r="AJ153" s="214">
        <f t="shared" si="9"/>
        <v>29</v>
      </c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>
        <v>353.87099999999998</v>
      </c>
      <c r="BB153" s="214">
        <v>353.87099999999998</v>
      </c>
      <c r="BC153" s="214"/>
      <c r="BD153" s="214"/>
      <c r="BE153" s="214">
        <v>3300</v>
      </c>
      <c r="BF153" s="214">
        <v>3300</v>
      </c>
      <c r="BG153" s="216">
        <f t="shared" si="10"/>
        <v>3653.8710000000001</v>
      </c>
      <c r="BH153" s="72">
        <f t="shared" si="10"/>
        <v>3653.8710000000001</v>
      </c>
      <c r="BI153" s="217">
        <f t="shared" si="8"/>
        <v>1.040988888888889</v>
      </c>
      <c r="BJ153" s="218">
        <v>0</v>
      </c>
      <c r="BK153" s="218">
        <v>0</v>
      </c>
      <c r="BL153" s="218">
        <v>0</v>
      </c>
      <c r="BM153" s="218">
        <v>0</v>
      </c>
      <c r="BN153" s="218">
        <v>0</v>
      </c>
      <c r="BO153" s="218">
        <v>0</v>
      </c>
      <c r="BP153" s="218">
        <v>0</v>
      </c>
      <c r="BQ153" s="218">
        <v>0</v>
      </c>
      <c r="BR153" s="218">
        <v>0</v>
      </c>
      <c r="BS153" s="218">
        <v>0</v>
      </c>
      <c r="BT153" s="218">
        <v>0</v>
      </c>
      <c r="BU153" s="218">
        <v>0</v>
      </c>
      <c r="BV153" s="218">
        <v>0</v>
      </c>
      <c r="BW153" s="218">
        <v>0</v>
      </c>
      <c r="BX153" s="218">
        <v>0</v>
      </c>
      <c r="BY153" s="218">
        <v>0</v>
      </c>
      <c r="BZ153" s="218">
        <v>415387.93463999999</v>
      </c>
      <c r="CA153" s="218">
        <v>415387.93463999999</v>
      </c>
      <c r="CB153" s="218">
        <v>0</v>
      </c>
      <c r="CC153" s="218">
        <v>0</v>
      </c>
      <c r="CD153" s="218">
        <v>10811592</v>
      </c>
      <c r="CE153" s="218">
        <v>10811592</v>
      </c>
      <c r="CF153" s="218">
        <v>11226979.93464</v>
      </c>
      <c r="CG153" s="219">
        <v>11226979.93464</v>
      </c>
      <c r="CH153" s="220">
        <v>0</v>
      </c>
      <c r="CI153" s="220">
        <v>0</v>
      </c>
      <c r="CJ153" s="220">
        <v>12299039.999999998</v>
      </c>
      <c r="CK153" s="221" t="s">
        <v>530</v>
      </c>
      <c r="CL153" s="222">
        <v>0</v>
      </c>
      <c r="CM153" s="223">
        <v>0</v>
      </c>
      <c r="CN153" s="224">
        <v>3.51</v>
      </c>
      <c r="CO153" s="253"/>
      <c r="CP153" s="253"/>
      <c r="CQ153" s="253"/>
      <c r="CR153" s="225"/>
      <c r="CS153" s="254">
        <v>47.446237221332694</v>
      </c>
      <c r="CT153" s="255">
        <v>47.257544032516343</v>
      </c>
      <c r="CU153" s="256">
        <v>0.40004926715112715</v>
      </c>
      <c r="CV153" s="257">
        <v>0.39906392412858743</v>
      </c>
      <c r="CW153" s="245" t="s">
        <v>781</v>
      </c>
      <c r="CX153" s="258"/>
      <c r="CY153" s="253"/>
      <c r="CZ153" s="253"/>
      <c r="DA153" s="259"/>
      <c r="DB153" s="260"/>
      <c r="DC153" s="261">
        <v>0</v>
      </c>
      <c r="DD153" s="262">
        <v>0</v>
      </c>
      <c r="DE153" s="263">
        <v>71114</v>
      </c>
      <c r="DF153" s="111">
        <v>23704.666666666668</v>
      </c>
    </row>
    <row r="154" spans="1:110" ht="35.25" customHeight="1" x14ac:dyDescent="0.25">
      <c r="A154" s="237" t="s">
        <v>541</v>
      </c>
      <c r="B154" s="238" t="s">
        <v>14</v>
      </c>
      <c r="C154" s="238" t="s">
        <v>27</v>
      </c>
      <c r="D154" s="60" t="s">
        <v>96</v>
      </c>
      <c r="E154" s="60" t="s">
        <v>97</v>
      </c>
      <c r="F154" s="60" t="s">
        <v>782</v>
      </c>
      <c r="G154" s="61" t="s">
        <v>97</v>
      </c>
      <c r="H154" s="211" t="s">
        <v>533</v>
      </c>
      <c r="I154" s="60" t="s">
        <v>608</v>
      </c>
      <c r="J154" s="212">
        <v>10.158477986391464</v>
      </c>
      <c r="K154" s="212">
        <v>24.304734797931001</v>
      </c>
      <c r="L154" s="213">
        <v>1817</v>
      </c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>
        <v>64</v>
      </c>
      <c r="AD154" s="214">
        <v>64</v>
      </c>
      <c r="AE154" s="214"/>
      <c r="AF154" s="214"/>
      <c r="AG154" s="215">
        <v>1</v>
      </c>
      <c r="AH154" s="214">
        <v>1</v>
      </c>
      <c r="AI154" s="214">
        <f t="shared" si="9"/>
        <v>65</v>
      </c>
      <c r="AJ154" s="214">
        <f t="shared" si="9"/>
        <v>65</v>
      </c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>
        <v>417.66</v>
      </c>
      <c r="BB154" s="214">
        <v>417.66</v>
      </c>
      <c r="BC154" s="214"/>
      <c r="BD154" s="214"/>
      <c r="BE154" s="214">
        <v>3300</v>
      </c>
      <c r="BF154" s="214">
        <v>3300</v>
      </c>
      <c r="BG154" s="216">
        <f t="shared" si="10"/>
        <v>3717.66</v>
      </c>
      <c r="BH154" s="72">
        <f t="shared" si="10"/>
        <v>3717.66</v>
      </c>
      <c r="BI154" s="217">
        <f t="shared" si="8"/>
        <v>0.65915957446808515</v>
      </c>
      <c r="BJ154" s="218">
        <v>0</v>
      </c>
      <c r="BK154" s="218">
        <v>0</v>
      </c>
      <c r="BL154" s="218">
        <v>0</v>
      </c>
      <c r="BM154" s="218">
        <v>0</v>
      </c>
      <c r="BN154" s="218">
        <v>0</v>
      </c>
      <c r="BO154" s="218">
        <v>0</v>
      </c>
      <c r="BP154" s="218">
        <v>0</v>
      </c>
      <c r="BQ154" s="218">
        <v>0</v>
      </c>
      <c r="BR154" s="218">
        <v>0</v>
      </c>
      <c r="BS154" s="218">
        <v>0</v>
      </c>
      <c r="BT154" s="218">
        <v>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0</v>
      </c>
      <c r="BZ154" s="218">
        <v>490266.01440000004</v>
      </c>
      <c r="CA154" s="218">
        <v>490266.01440000004</v>
      </c>
      <c r="CB154" s="218">
        <v>0</v>
      </c>
      <c r="CC154" s="218">
        <v>0</v>
      </c>
      <c r="CD154" s="218">
        <v>10811592</v>
      </c>
      <c r="CE154" s="218">
        <v>10811592</v>
      </c>
      <c r="CF154" s="218">
        <v>11301858.0144</v>
      </c>
      <c r="CG154" s="219">
        <v>11301858.0144</v>
      </c>
      <c r="CH154" s="220">
        <v>0</v>
      </c>
      <c r="CI154" s="220">
        <v>0</v>
      </c>
      <c r="CJ154" s="220">
        <v>19762559.999999996</v>
      </c>
      <c r="CK154" s="221" t="s">
        <v>530</v>
      </c>
      <c r="CL154" s="222">
        <v>0</v>
      </c>
      <c r="CM154" s="223">
        <v>0</v>
      </c>
      <c r="CN154" s="224">
        <v>5.64</v>
      </c>
      <c r="CO154" s="253"/>
      <c r="CP154" s="253"/>
      <c r="CQ154" s="253"/>
      <c r="CR154" s="225"/>
      <c r="CS154" s="254">
        <v>51.118229854689559</v>
      </c>
      <c r="CT154" s="255">
        <v>44.745706737120209</v>
      </c>
      <c r="CU154" s="256">
        <v>0.43372963452223695</v>
      </c>
      <c r="CV154" s="257">
        <v>0.4317481285777191</v>
      </c>
      <c r="CW154" s="245" t="s">
        <v>628</v>
      </c>
      <c r="CX154" s="258"/>
      <c r="CY154" s="253"/>
      <c r="CZ154" s="253"/>
      <c r="DA154" s="259"/>
      <c r="DB154" s="260"/>
      <c r="DC154" s="261">
        <v>0</v>
      </c>
      <c r="DD154" s="262">
        <v>0</v>
      </c>
      <c r="DE154" s="263">
        <v>166290</v>
      </c>
      <c r="DF154" s="111">
        <v>55430</v>
      </c>
    </row>
    <row r="155" spans="1:110" ht="35.25" customHeight="1" x14ac:dyDescent="0.25">
      <c r="A155" s="237" t="s">
        <v>541</v>
      </c>
      <c r="B155" s="238" t="s">
        <v>14</v>
      </c>
      <c r="C155" s="238" t="s">
        <v>27</v>
      </c>
      <c r="D155" s="60" t="s">
        <v>130</v>
      </c>
      <c r="E155" s="60" t="s">
        <v>131</v>
      </c>
      <c r="F155" s="60" t="s">
        <v>783</v>
      </c>
      <c r="G155" s="61" t="s">
        <v>784</v>
      </c>
      <c r="H155" s="211" t="s">
        <v>543</v>
      </c>
      <c r="I155" s="60" t="s">
        <v>608</v>
      </c>
      <c r="J155" s="212">
        <v>11.377495344758442</v>
      </c>
      <c r="K155" s="212">
        <v>83.763825583347</v>
      </c>
      <c r="L155" s="213">
        <v>1856.1</v>
      </c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>
        <v>123</v>
      </c>
      <c r="AD155" s="214">
        <v>123</v>
      </c>
      <c r="AE155" s="214"/>
      <c r="AF155" s="214"/>
      <c r="AG155" s="215"/>
      <c r="AH155" s="214"/>
      <c r="AI155" s="214">
        <f t="shared" si="9"/>
        <v>123</v>
      </c>
      <c r="AJ155" s="214">
        <f t="shared" si="9"/>
        <v>123</v>
      </c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>
        <v>904.76499999999999</v>
      </c>
      <c r="BB155" s="214">
        <v>904.76499999999999</v>
      </c>
      <c r="BC155" s="214"/>
      <c r="BD155" s="214"/>
      <c r="BE155" s="214"/>
      <c r="BF155" s="214"/>
      <c r="BG155" s="216">
        <f t="shared" si="10"/>
        <v>904.76499999999999</v>
      </c>
      <c r="BH155" s="72">
        <f t="shared" si="10"/>
        <v>904.76499999999999</v>
      </c>
      <c r="BI155" s="217">
        <f t="shared" si="8"/>
        <v>0.161277183600713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1062049.3476</v>
      </c>
      <c r="CA155" s="218">
        <v>1062049.3476</v>
      </c>
      <c r="CB155" s="218">
        <v>0</v>
      </c>
      <c r="CC155" s="218">
        <v>0</v>
      </c>
      <c r="CD155" s="218">
        <v>0</v>
      </c>
      <c r="CE155" s="218">
        <v>0</v>
      </c>
      <c r="CF155" s="218">
        <v>1062049.3476</v>
      </c>
      <c r="CG155" s="219">
        <v>1062049.3476</v>
      </c>
      <c r="CH155" s="220">
        <v>18602737.575048003</v>
      </c>
      <c r="CI155" s="220">
        <v>18602737.575048003</v>
      </c>
      <c r="CJ155" s="220">
        <v>15124834.463191202</v>
      </c>
      <c r="CK155" s="221" t="s">
        <v>530</v>
      </c>
      <c r="CL155" s="222">
        <v>6.9</v>
      </c>
      <c r="CM155" s="223">
        <v>6.9</v>
      </c>
      <c r="CN155" s="224">
        <v>5.61</v>
      </c>
      <c r="CO155" s="253"/>
      <c r="CP155" s="253"/>
      <c r="CQ155" s="253"/>
      <c r="CR155" s="225"/>
      <c r="CS155" s="254">
        <v>221.70981668024123</v>
      </c>
      <c r="CT155" s="255">
        <v>215.98417481088072</v>
      </c>
      <c r="CU155" s="256">
        <v>1.1926771845812851</v>
      </c>
      <c r="CV155" s="257">
        <v>1.1903429456217955</v>
      </c>
      <c r="CW155" s="245" t="s">
        <v>609</v>
      </c>
      <c r="CX155" s="258"/>
      <c r="CY155" s="253"/>
      <c r="CZ155" s="253"/>
      <c r="DA155" s="259"/>
      <c r="DB155" s="260"/>
      <c r="DC155" s="261">
        <v>101327</v>
      </c>
      <c r="DD155" s="262">
        <v>486388</v>
      </c>
      <c r="DE155" s="263">
        <v>106837</v>
      </c>
      <c r="DF155" s="111">
        <v>231517.33333333334</v>
      </c>
    </row>
    <row r="156" spans="1:110" ht="35.25" customHeight="1" x14ac:dyDescent="0.25">
      <c r="A156" s="237" t="s">
        <v>541</v>
      </c>
      <c r="B156" s="238" t="s">
        <v>14</v>
      </c>
      <c r="C156" s="238" t="s">
        <v>27</v>
      </c>
      <c r="D156" s="60" t="s">
        <v>130</v>
      </c>
      <c r="E156" s="60" t="s">
        <v>131</v>
      </c>
      <c r="F156" s="60" t="s">
        <v>785</v>
      </c>
      <c r="G156" s="61" t="s">
        <v>786</v>
      </c>
      <c r="H156" s="211" t="s">
        <v>543</v>
      </c>
      <c r="I156" s="60" t="s">
        <v>608</v>
      </c>
      <c r="J156" s="212">
        <v>9.2023859406134445</v>
      </c>
      <c r="K156" s="212">
        <v>26.12310600627</v>
      </c>
      <c r="L156" s="213">
        <v>798.9</v>
      </c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>
        <v>35</v>
      </c>
      <c r="AD156" s="214">
        <v>35</v>
      </c>
      <c r="AE156" s="214"/>
      <c r="AF156" s="214"/>
      <c r="AG156" s="215"/>
      <c r="AH156" s="214"/>
      <c r="AI156" s="214">
        <f t="shared" si="9"/>
        <v>35</v>
      </c>
      <c r="AJ156" s="214">
        <f t="shared" si="9"/>
        <v>35</v>
      </c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>
        <v>243.39</v>
      </c>
      <c r="BB156" s="214">
        <v>243.39</v>
      </c>
      <c r="BC156" s="214"/>
      <c r="BD156" s="214"/>
      <c r="BE156" s="214"/>
      <c r="BF156" s="214"/>
      <c r="BG156" s="216">
        <f t="shared" si="10"/>
        <v>243.39</v>
      </c>
      <c r="BH156" s="72">
        <f t="shared" si="10"/>
        <v>243.39</v>
      </c>
      <c r="BI156" s="217">
        <f t="shared" si="8"/>
        <v>3.9575609756097557E-2</v>
      </c>
      <c r="BJ156" s="218">
        <v>0</v>
      </c>
      <c r="BK156" s="218">
        <v>0</v>
      </c>
      <c r="BL156" s="218">
        <v>0</v>
      </c>
      <c r="BM156" s="218">
        <v>0</v>
      </c>
      <c r="BN156" s="218">
        <v>0</v>
      </c>
      <c r="BO156" s="218">
        <v>0</v>
      </c>
      <c r="BP156" s="218">
        <v>0</v>
      </c>
      <c r="BQ156" s="218">
        <v>0</v>
      </c>
      <c r="BR156" s="218">
        <v>0</v>
      </c>
      <c r="BS156" s="218">
        <v>0</v>
      </c>
      <c r="BT156" s="218">
        <v>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0</v>
      </c>
      <c r="BZ156" s="218">
        <v>285700.91759999999</v>
      </c>
      <c r="CA156" s="218">
        <v>285700.91759999999</v>
      </c>
      <c r="CB156" s="218">
        <v>0</v>
      </c>
      <c r="CC156" s="218">
        <v>0</v>
      </c>
      <c r="CD156" s="218">
        <v>0</v>
      </c>
      <c r="CE156" s="218">
        <v>0</v>
      </c>
      <c r="CF156" s="218">
        <v>285700.91759999999</v>
      </c>
      <c r="CG156" s="219">
        <v>285700.91759999999</v>
      </c>
      <c r="CH156" s="220">
        <v>16013280.000000002</v>
      </c>
      <c r="CI156" s="220">
        <v>16013280.000000002</v>
      </c>
      <c r="CJ156" s="220">
        <v>21549600.000000004</v>
      </c>
      <c r="CK156" s="221" t="s">
        <v>530</v>
      </c>
      <c r="CL156" s="222">
        <v>4.57</v>
      </c>
      <c r="CM156" s="223">
        <v>4.57</v>
      </c>
      <c r="CN156" s="224">
        <v>6.15</v>
      </c>
      <c r="CO156" s="253"/>
      <c r="CP156" s="253"/>
      <c r="CQ156" s="253"/>
      <c r="CR156" s="225"/>
      <c r="CS156" s="254">
        <v>175.06614223937632</v>
      </c>
      <c r="CT156" s="255">
        <v>140.38167368821328</v>
      </c>
      <c r="CU156" s="256">
        <v>1.3569176780078698</v>
      </c>
      <c r="CV156" s="257">
        <v>1.3214529862377644</v>
      </c>
      <c r="CW156" s="245" t="s">
        <v>649</v>
      </c>
      <c r="CX156" s="258"/>
      <c r="CY156" s="253"/>
      <c r="CZ156" s="253"/>
      <c r="DA156" s="259"/>
      <c r="DB156" s="260"/>
      <c r="DC156" s="261">
        <v>28565</v>
      </c>
      <c r="DD156" s="262">
        <v>53838</v>
      </c>
      <c r="DE156" s="263">
        <v>67958</v>
      </c>
      <c r="DF156" s="111">
        <v>50120.333333333336</v>
      </c>
    </row>
    <row r="157" spans="1:110" ht="35.25" customHeight="1" x14ac:dyDescent="0.25">
      <c r="A157" s="237" t="s">
        <v>541</v>
      </c>
      <c r="B157" s="238" t="s">
        <v>14</v>
      </c>
      <c r="C157" s="238" t="s">
        <v>27</v>
      </c>
      <c r="D157" s="60" t="s">
        <v>26</v>
      </c>
      <c r="E157" s="60" t="s">
        <v>28</v>
      </c>
      <c r="F157" s="60" t="s">
        <v>787</v>
      </c>
      <c r="G157" s="61" t="s">
        <v>788</v>
      </c>
      <c r="H157" s="211" t="s">
        <v>543</v>
      </c>
      <c r="I157" s="60" t="s">
        <v>608</v>
      </c>
      <c r="J157" s="212">
        <v>11.783834464214101</v>
      </c>
      <c r="K157" s="212">
        <v>27.948295396412998</v>
      </c>
      <c r="L157" s="213">
        <v>825.1</v>
      </c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>
        <v>45</v>
      </c>
      <c r="AD157" s="214">
        <v>45</v>
      </c>
      <c r="AE157" s="214"/>
      <c r="AF157" s="214"/>
      <c r="AG157" s="215"/>
      <c r="AH157" s="214"/>
      <c r="AI157" s="214">
        <f t="shared" si="9"/>
        <v>45</v>
      </c>
      <c r="AJ157" s="214">
        <f t="shared" si="9"/>
        <v>45</v>
      </c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>
        <v>1351.97</v>
      </c>
      <c r="BB157" s="214">
        <v>1351.97</v>
      </c>
      <c r="BC157" s="214"/>
      <c r="BD157" s="214"/>
      <c r="BE157" s="214"/>
      <c r="BF157" s="214"/>
      <c r="BG157" s="216">
        <f t="shared" si="10"/>
        <v>1351.97</v>
      </c>
      <c r="BH157" s="72">
        <f t="shared" si="10"/>
        <v>1351.97</v>
      </c>
      <c r="BI157" s="217">
        <f t="shared" si="8"/>
        <v>0.24185509838998215</v>
      </c>
      <c r="BJ157" s="218">
        <v>0</v>
      </c>
      <c r="BK157" s="218">
        <v>0</v>
      </c>
      <c r="BL157" s="218">
        <v>0</v>
      </c>
      <c r="BM157" s="218">
        <v>0</v>
      </c>
      <c r="BN157" s="218">
        <v>0</v>
      </c>
      <c r="BO157" s="218">
        <v>0</v>
      </c>
      <c r="BP157" s="218">
        <v>0</v>
      </c>
      <c r="BQ157" s="218">
        <v>0</v>
      </c>
      <c r="BR157" s="218">
        <v>0</v>
      </c>
      <c r="BS157" s="218">
        <v>0</v>
      </c>
      <c r="BT157" s="218">
        <v>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1586996.4648000002</v>
      </c>
      <c r="CA157" s="218">
        <v>1586996.4648000002</v>
      </c>
      <c r="CB157" s="218">
        <v>0</v>
      </c>
      <c r="CC157" s="218">
        <v>0</v>
      </c>
      <c r="CD157" s="218">
        <v>0</v>
      </c>
      <c r="CE157" s="218">
        <v>0</v>
      </c>
      <c r="CF157" s="218">
        <v>1586996.4648000002</v>
      </c>
      <c r="CG157" s="219">
        <v>1586996.4648000002</v>
      </c>
      <c r="CH157" s="220">
        <v>23161797.153522</v>
      </c>
      <c r="CI157" s="220">
        <v>23161797.153522</v>
      </c>
      <c r="CJ157" s="220">
        <v>31049027.838893998</v>
      </c>
      <c r="CK157" s="221" t="s">
        <v>530</v>
      </c>
      <c r="CL157" s="222">
        <v>4.17</v>
      </c>
      <c r="CM157" s="223">
        <v>4.17</v>
      </c>
      <c r="CN157" s="224">
        <v>5.59</v>
      </c>
      <c r="CO157" s="253"/>
      <c r="CP157" s="253"/>
      <c r="CQ157" s="253"/>
      <c r="CR157" s="225"/>
      <c r="CS157" s="254">
        <v>232.93542354329585</v>
      </c>
      <c r="CT157" s="255">
        <v>90.606365872353479</v>
      </c>
      <c r="CU157" s="256">
        <v>0.58121171677074279</v>
      </c>
      <c r="CV157" s="257">
        <v>0.44991184807061141</v>
      </c>
      <c r="CW157" s="245" t="s">
        <v>616</v>
      </c>
      <c r="CX157" s="258"/>
      <c r="CY157" s="253"/>
      <c r="CZ157" s="253"/>
      <c r="DA157" s="259"/>
      <c r="DB157" s="260"/>
      <c r="DC157" s="261">
        <v>109095</v>
      </c>
      <c r="DD157" s="262">
        <v>0</v>
      </c>
      <c r="DE157" s="263">
        <v>525</v>
      </c>
      <c r="DF157" s="111">
        <v>36540</v>
      </c>
    </row>
    <row r="158" spans="1:110" ht="35.25" customHeight="1" x14ac:dyDescent="0.25">
      <c r="A158" s="237" t="s">
        <v>541</v>
      </c>
      <c r="B158" s="238" t="s">
        <v>14</v>
      </c>
      <c r="C158" s="238" t="s">
        <v>27</v>
      </c>
      <c r="D158" s="60" t="s">
        <v>134</v>
      </c>
      <c r="E158" s="60" t="s">
        <v>135</v>
      </c>
      <c r="F158" s="60" t="s">
        <v>789</v>
      </c>
      <c r="G158" s="61" t="s">
        <v>135</v>
      </c>
      <c r="H158" s="211" t="s">
        <v>543</v>
      </c>
      <c r="I158" s="60" t="s">
        <v>608</v>
      </c>
      <c r="J158" s="212">
        <v>12.668219606558768</v>
      </c>
      <c r="K158" s="212">
        <v>61.705113508017</v>
      </c>
      <c r="L158" s="213">
        <v>2429.3000000000002</v>
      </c>
      <c r="M158" s="214"/>
      <c r="N158" s="214"/>
      <c r="O158" s="214"/>
      <c r="P158" s="214"/>
      <c r="Q158" s="214"/>
      <c r="R158" s="214"/>
      <c r="S158" s="214">
        <v>1</v>
      </c>
      <c r="T158" s="214">
        <v>1</v>
      </c>
      <c r="U158" s="214"/>
      <c r="V158" s="214"/>
      <c r="W158" s="214"/>
      <c r="X158" s="214"/>
      <c r="Y158" s="214"/>
      <c r="Z158" s="214"/>
      <c r="AA158" s="214"/>
      <c r="AB158" s="214"/>
      <c r="AC158" s="214">
        <v>102</v>
      </c>
      <c r="AD158" s="214">
        <v>102</v>
      </c>
      <c r="AE158" s="214"/>
      <c r="AF158" s="214"/>
      <c r="AG158" s="215"/>
      <c r="AH158" s="214"/>
      <c r="AI158" s="214">
        <f t="shared" si="9"/>
        <v>103</v>
      </c>
      <c r="AJ158" s="214">
        <f t="shared" si="9"/>
        <v>103</v>
      </c>
      <c r="AK158" s="214"/>
      <c r="AL158" s="214"/>
      <c r="AM158" s="214"/>
      <c r="AN158" s="214"/>
      <c r="AO158" s="214"/>
      <c r="AP158" s="214"/>
      <c r="AQ158" s="214">
        <v>200</v>
      </c>
      <c r="AR158" s="214">
        <v>200</v>
      </c>
      <c r="AS158" s="214"/>
      <c r="AT158" s="214"/>
      <c r="AU158" s="214"/>
      <c r="AV158" s="214"/>
      <c r="AW158" s="214"/>
      <c r="AX158" s="214"/>
      <c r="AY158" s="214"/>
      <c r="AZ158" s="214"/>
      <c r="BA158" s="214">
        <v>888.21</v>
      </c>
      <c r="BB158" s="214">
        <v>888.21</v>
      </c>
      <c r="BC158" s="214"/>
      <c r="BD158" s="214"/>
      <c r="BE158" s="214"/>
      <c r="BF158" s="214"/>
      <c r="BG158" s="216">
        <f t="shared" si="10"/>
        <v>1088.21</v>
      </c>
      <c r="BH158" s="72">
        <f t="shared" si="10"/>
        <v>1088.21</v>
      </c>
      <c r="BI158" s="217">
        <f t="shared" si="8"/>
        <v>0.22437319587628871</v>
      </c>
      <c r="BJ158" s="218">
        <v>0</v>
      </c>
      <c r="BK158" s="218">
        <v>0</v>
      </c>
      <c r="BL158" s="218">
        <v>0</v>
      </c>
      <c r="BM158" s="218">
        <v>0</v>
      </c>
      <c r="BN158" s="218">
        <v>0</v>
      </c>
      <c r="BO158" s="218">
        <v>0</v>
      </c>
      <c r="BP158" s="218">
        <v>655248</v>
      </c>
      <c r="BQ158" s="218">
        <v>655248</v>
      </c>
      <c r="BR158" s="218">
        <v>0</v>
      </c>
      <c r="BS158" s="218">
        <v>0</v>
      </c>
      <c r="BT158" s="218">
        <v>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1042616.4264000001</v>
      </c>
      <c r="CA158" s="218">
        <v>1042616.4264000001</v>
      </c>
      <c r="CB158" s="218">
        <v>0</v>
      </c>
      <c r="CC158" s="218">
        <v>0</v>
      </c>
      <c r="CD158" s="218">
        <v>0</v>
      </c>
      <c r="CE158" s="218">
        <v>0</v>
      </c>
      <c r="CF158" s="218">
        <v>1697864.4264000002</v>
      </c>
      <c r="CG158" s="219">
        <v>1697864.4264000002</v>
      </c>
      <c r="CH158" s="220">
        <v>17520000</v>
      </c>
      <c r="CI158" s="220">
        <v>17520000</v>
      </c>
      <c r="CJ158" s="220">
        <v>16994399.999999996</v>
      </c>
      <c r="CK158" s="221" t="s">
        <v>530</v>
      </c>
      <c r="CL158" s="222">
        <v>5</v>
      </c>
      <c r="CM158" s="223">
        <v>5</v>
      </c>
      <c r="CN158" s="224">
        <v>4.8499999999999996</v>
      </c>
      <c r="CO158" s="253"/>
      <c r="CP158" s="253"/>
      <c r="CQ158" s="253"/>
      <c r="CR158" s="225"/>
      <c r="CS158" s="254">
        <v>109.42795700071356</v>
      </c>
      <c r="CT158" s="255">
        <v>70.774241379861337</v>
      </c>
      <c r="CU158" s="256">
        <v>0.65770574250369529</v>
      </c>
      <c r="CV158" s="257">
        <v>0.61887297766392113</v>
      </c>
      <c r="CW158" s="245" t="s">
        <v>649</v>
      </c>
      <c r="CX158" s="258"/>
      <c r="CY158" s="253"/>
      <c r="CZ158" s="253"/>
      <c r="DA158" s="259"/>
      <c r="DB158" s="260"/>
      <c r="DC158" s="261">
        <v>0</v>
      </c>
      <c r="DD158" s="262">
        <v>0</v>
      </c>
      <c r="DE158" s="263">
        <v>0</v>
      </c>
      <c r="DF158" s="111">
        <v>0</v>
      </c>
    </row>
    <row r="159" spans="1:110" ht="35.25" customHeight="1" x14ac:dyDescent="0.25">
      <c r="A159" s="237" t="s">
        <v>541</v>
      </c>
      <c r="B159" s="238" t="s">
        <v>14</v>
      </c>
      <c r="C159" s="238" t="s">
        <v>27</v>
      </c>
      <c r="D159" s="60" t="s">
        <v>134</v>
      </c>
      <c r="E159" s="60" t="s">
        <v>135</v>
      </c>
      <c r="F159" s="60" t="s">
        <v>790</v>
      </c>
      <c r="G159" s="61" t="s">
        <v>135</v>
      </c>
      <c r="H159" s="211" t="s">
        <v>543</v>
      </c>
      <c r="I159" s="60" t="s">
        <v>608</v>
      </c>
      <c r="J159" s="212">
        <v>10.158477986391464</v>
      </c>
      <c r="K159" s="212">
        <v>38.622348404514</v>
      </c>
      <c r="L159" s="213">
        <v>1664.3</v>
      </c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>
        <v>75</v>
      </c>
      <c r="AD159" s="214">
        <v>75</v>
      </c>
      <c r="AE159" s="214"/>
      <c r="AF159" s="214"/>
      <c r="AG159" s="215"/>
      <c r="AH159" s="214"/>
      <c r="AI159" s="214">
        <f t="shared" si="9"/>
        <v>75</v>
      </c>
      <c r="AJ159" s="214">
        <f t="shared" si="9"/>
        <v>75</v>
      </c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>
        <v>2410.1999999999998</v>
      </c>
      <c r="BB159" s="214">
        <v>2410.1999999999998</v>
      </c>
      <c r="BC159" s="214"/>
      <c r="BD159" s="214"/>
      <c r="BE159" s="214"/>
      <c r="BF159" s="214"/>
      <c r="BG159" s="216">
        <f t="shared" si="10"/>
        <v>2410.1999999999998</v>
      </c>
      <c r="BH159" s="72">
        <f t="shared" si="10"/>
        <v>2410.1999999999998</v>
      </c>
      <c r="BI159" s="217">
        <f t="shared" si="8"/>
        <v>0.72815709969788511</v>
      </c>
      <c r="BJ159" s="218">
        <v>0</v>
      </c>
      <c r="BK159" s="218">
        <v>0</v>
      </c>
      <c r="BL159" s="218">
        <v>0</v>
      </c>
      <c r="BM159" s="218">
        <v>0</v>
      </c>
      <c r="BN159" s="218">
        <v>0</v>
      </c>
      <c r="BO159" s="218">
        <v>0</v>
      </c>
      <c r="BP159" s="218">
        <v>0</v>
      </c>
      <c r="BQ159" s="218">
        <v>0</v>
      </c>
      <c r="BR159" s="218">
        <v>0</v>
      </c>
      <c r="BS159" s="218">
        <v>0</v>
      </c>
      <c r="BT159" s="218">
        <v>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2829189.1680000001</v>
      </c>
      <c r="CA159" s="218">
        <v>2829189.1680000001</v>
      </c>
      <c r="CB159" s="218">
        <v>0</v>
      </c>
      <c r="CC159" s="218">
        <v>0</v>
      </c>
      <c r="CD159" s="218">
        <v>0</v>
      </c>
      <c r="CE159" s="218">
        <v>0</v>
      </c>
      <c r="CF159" s="218">
        <v>2829189.1680000001</v>
      </c>
      <c r="CG159" s="219">
        <v>2829189.1680000001</v>
      </c>
      <c r="CH159" s="220">
        <v>11563200</v>
      </c>
      <c r="CI159" s="220">
        <v>11563200</v>
      </c>
      <c r="CJ159" s="220">
        <v>11598240</v>
      </c>
      <c r="CK159" s="221" t="s">
        <v>530</v>
      </c>
      <c r="CL159" s="222">
        <v>3.3</v>
      </c>
      <c r="CM159" s="223">
        <v>3.3</v>
      </c>
      <c r="CN159" s="224">
        <v>3.31</v>
      </c>
      <c r="CO159" s="253"/>
      <c r="CP159" s="253"/>
      <c r="CQ159" s="253"/>
      <c r="CR159" s="225"/>
      <c r="CS159" s="254">
        <v>172.56519751921914</v>
      </c>
      <c r="CT159" s="255">
        <v>171.65320874616381</v>
      </c>
      <c r="CU159" s="256">
        <v>0.99603988520023368</v>
      </c>
      <c r="CV159" s="257">
        <v>0.995237960581148</v>
      </c>
      <c r="CW159" s="245" t="s">
        <v>636</v>
      </c>
      <c r="CX159" s="258"/>
      <c r="CY159" s="253"/>
      <c r="CZ159" s="253"/>
      <c r="DA159" s="259"/>
      <c r="DB159" s="260"/>
      <c r="DC159" s="261">
        <v>0</v>
      </c>
      <c r="DD159" s="262">
        <v>6785</v>
      </c>
      <c r="DE159" s="263">
        <v>381681</v>
      </c>
      <c r="DF159" s="111">
        <v>129488.66666666667</v>
      </c>
    </row>
    <row r="160" spans="1:110" ht="35.25" customHeight="1" x14ac:dyDescent="0.25">
      <c r="A160" s="237" t="s">
        <v>541</v>
      </c>
      <c r="B160" s="238" t="s">
        <v>14</v>
      </c>
      <c r="C160" s="238" t="s">
        <v>27</v>
      </c>
      <c r="D160" s="60" t="s">
        <v>366</v>
      </c>
      <c r="E160" s="60" t="s">
        <v>38</v>
      </c>
      <c r="F160" s="60" t="s">
        <v>791</v>
      </c>
      <c r="G160" s="61" t="s">
        <v>38</v>
      </c>
      <c r="H160" s="211" t="s">
        <v>543</v>
      </c>
      <c r="I160" s="60" t="s">
        <v>547</v>
      </c>
      <c r="J160" s="212">
        <v>2.1832154019244183</v>
      </c>
      <c r="K160" s="212">
        <v>2.9009469636629999</v>
      </c>
      <c r="L160" s="213">
        <v>381.1</v>
      </c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>
        <v>2</v>
      </c>
      <c r="AD160" s="214">
        <v>2</v>
      </c>
      <c r="AE160" s="214"/>
      <c r="AF160" s="214"/>
      <c r="AG160" s="215"/>
      <c r="AH160" s="214"/>
      <c r="AI160" s="214">
        <f t="shared" si="9"/>
        <v>2</v>
      </c>
      <c r="AJ160" s="214">
        <f t="shared" si="9"/>
        <v>2</v>
      </c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>
        <v>13.1</v>
      </c>
      <c r="BB160" s="214">
        <v>13.1</v>
      </c>
      <c r="BC160" s="214"/>
      <c r="BD160" s="214"/>
      <c r="BE160" s="214"/>
      <c r="BF160" s="214"/>
      <c r="BG160" s="216">
        <f t="shared" si="10"/>
        <v>13.1</v>
      </c>
      <c r="BH160" s="72">
        <f t="shared" si="10"/>
        <v>13.1</v>
      </c>
      <c r="BI160" s="217">
        <f t="shared" si="8"/>
        <v>1.4239130434782607E-2</v>
      </c>
      <c r="BJ160" s="218">
        <v>0</v>
      </c>
      <c r="BK160" s="218">
        <v>0</v>
      </c>
      <c r="BL160" s="218">
        <v>0</v>
      </c>
      <c r="BM160" s="218">
        <v>0</v>
      </c>
      <c r="BN160" s="218">
        <v>0</v>
      </c>
      <c r="BO160" s="218">
        <v>0</v>
      </c>
      <c r="BP160" s="218">
        <v>0</v>
      </c>
      <c r="BQ160" s="218">
        <v>0</v>
      </c>
      <c r="BR160" s="218">
        <v>0</v>
      </c>
      <c r="BS160" s="218">
        <v>0</v>
      </c>
      <c r="BT160" s="218">
        <v>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15377.304</v>
      </c>
      <c r="CA160" s="218">
        <v>15377.304</v>
      </c>
      <c r="CB160" s="218">
        <v>0</v>
      </c>
      <c r="CC160" s="218">
        <v>0</v>
      </c>
      <c r="CD160" s="218">
        <v>0</v>
      </c>
      <c r="CE160" s="218">
        <v>0</v>
      </c>
      <c r="CF160" s="218">
        <v>15377.304</v>
      </c>
      <c r="CG160" s="219">
        <v>15377.304</v>
      </c>
      <c r="CH160" s="220">
        <v>1226399.9999999998</v>
      </c>
      <c r="CI160" s="220">
        <v>1226399.9999999998</v>
      </c>
      <c r="CJ160" s="220">
        <v>3223680.0000000005</v>
      </c>
      <c r="CK160" s="221" t="s">
        <v>530</v>
      </c>
      <c r="CL160" s="222">
        <v>0.35</v>
      </c>
      <c r="CM160" s="223">
        <v>0.35</v>
      </c>
      <c r="CN160" s="224">
        <v>0.92</v>
      </c>
      <c r="CO160" s="253"/>
      <c r="CP160" s="253"/>
      <c r="CQ160" s="253"/>
      <c r="CR160" s="225"/>
      <c r="CS160" s="254">
        <v>28.507005253940431</v>
      </c>
      <c r="CT160" s="255">
        <v>28.507005253940431</v>
      </c>
      <c r="CU160" s="256">
        <v>0.33537653239929915</v>
      </c>
      <c r="CV160" s="257">
        <v>0.33537653239929915</v>
      </c>
      <c r="CW160" s="245" t="s">
        <v>588</v>
      </c>
      <c r="CX160" s="258"/>
      <c r="CY160" s="253"/>
      <c r="CZ160" s="253"/>
      <c r="DA160" s="259"/>
      <c r="DB160" s="260"/>
      <c r="DC160" s="261">
        <v>0</v>
      </c>
      <c r="DD160" s="262">
        <v>0</v>
      </c>
      <c r="DE160" s="263">
        <v>0</v>
      </c>
      <c r="DF160" s="111">
        <v>0</v>
      </c>
    </row>
    <row r="161" spans="1:110" ht="35.25" customHeight="1" x14ac:dyDescent="0.25">
      <c r="A161" s="237" t="s">
        <v>541</v>
      </c>
      <c r="B161" s="238" t="s">
        <v>14</v>
      </c>
      <c r="C161" s="238" t="s">
        <v>27</v>
      </c>
      <c r="D161" s="60" t="s">
        <v>366</v>
      </c>
      <c r="E161" s="60" t="s">
        <v>38</v>
      </c>
      <c r="F161" s="60" t="s">
        <v>792</v>
      </c>
      <c r="G161" s="61" t="s">
        <v>38</v>
      </c>
      <c r="H161" s="211" t="s">
        <v>533</v>
      </c>
      <c r="I161" s="60" t="s">
        <v>547</v>
      </c>
      <c r="J161" s="212">
        <v>2.2768847095977436</v>
      </c>
      <c r="K161" s="212">
        <v>1.4744318151150002</v>
      </c>
      <c r="L161" s="213">
        <v>89.5</v>
      </c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>
        <v>1</v>
      </c>
      <c r="AD161" s="214">
        <v>1</v>
      </c>
      <c r="AE161" s="214"/>
      <c r="AF161" s="214"/>
      <c r="AG161" s="215"/>
      <c r="AH161" s="214"/>
      <c r="AI161" s="214">
        <f t="shared" si="9"/>
        <v>1</v>
      </c>
      <c r="AJ161" s="214">
        <f t="shared" si="9"/>
        <v>1</v>
      </c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>
        <v>4.2</v>
      </c>
      <c r="BB161" s="214">
        <v>4.2</v>
      </c>
      <c r="BC161" s="214"/>
      <c r="BD161" s="214"/>
      <c r="BE161" s="214"/>
      <c r="BF161" s="214"/>
      <c r="BG161" s="216">
        <f t="shared" si="10"/>
        <v>4.2</v>
      </c>
      <c r="BH161" s="72">
        <f t="shared" si="10"/>
        <v>4.2</v>
      </c>
      <c r="BI161" s="217">
        <f t="shared" si="8"/>
        <v>2.3333333333333338E-2</v>
      </c>
      <c r="BJ161" s="218">
        <v>0</v>
      </c>
      <c r="BK161" s="218">
        <v>0</v>
      </c>
      <c r="BL161" s="218">
        <v>0</v>
      </c>
      <c r="BM161" s="218">
        <v>0</v>
      </c>
      <c r="BN161" s="218">
        <v>0</v>
      </c>
      <c r="BO161" s="218">
        <v>0</v>
      </c>
      <c r="BP161" s="218">
        <v>0</v>
      </c>
      <c r="BQ161" s="218">
        <v>0</v>
      </c>
      <c r="BR161" s="218">
        <v>0</v>
      </c>
      <c r="BS161" s="218">
        <v>0</v>
      </c>
      <c r="BT161" s="218">
        <v>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4930.1280000000006</v>
      </c>
      <c r="CA161" s="218">
        <v>4930.1280000000006</v>
      </c>
      <c r="CB161" s="218">
        <v>0</v>
      </c>
      <c r="CC161" s="218">
        <v>0</v>
      </c>
      <c r="CD161" s="218">
        <v>0</v>
      </c>
      <c r="CE161" s="218">
        <v>0</v>
      </c>
      <c r="CF161" s="218">
        <v>4930.1280000000006</v>
      </c>
      <c r="CG161" s="219">
        <v>4930.1280000000006</v>
      </c>
      <c r="CH161" s="220">
        <v>1752000</v>
      </c>
      <c r="CI161" s="220">
        <v>1752000</v>
      </c>
      <c r="CJ161" s="220">
        <v>630719.99999999988</v>
      </c>
      <c r="CK161" s="221" t="s">
        <v>530</v>
      </c>
      <c r="CL161" s="222">
        <v>0.5</v>
      </c>
      <c r="CM161" s="223">
        <v>0.5</v>
      </c>
      <c r="CN161" s="224">
        <v>0.18</v>
      </c>
      <c r="CO161" s="253"/>
      <c r="CP161" s="253"/>
      <c r="CQ161" s="253"/>
      <c r="CR161" s="225"/>
      <c r="CS161" s="254">
        <v>329.91038939770175</v>
      </c>
      <c r="CT161" s="255">
        <v>329.91038939770175</v>
      </c>
      <c r="CU161" s="256">
        <v>2.3658327866541344</v>
      </c>
      <c r="CV161" s="257">
        <v>2.3658327866541344</v>
      </c>
      <c r="CW161" s="245" t="s">
        <v>710</v>
      </c>
      <c r="CX161" s="258"/>
      <c r="CY161" s="253"/>
      <c r="CZ161" s="253"/>
      <c r="DA161" s="259"/>
      <c r="DB161" s="260"/>
      <c r="DC161" s="261">
        <v>31943</v>
      </c>
      <c r="DD161" s="262">
        <v>0</v>
      </c>
      <c r="DE161" s="263">
        <v>20049</v>
      </c>
      <c r="DF161" s="111">
        <v>17330.666666666668</v>
      </c>
    </row>
    <row r="162" spans="1:110" ht="35.25" customHeight="1" x14ac:dyDescent="0.25">
      <c r="A162" s="237" t="s">
        <v>541</v>
      </c>
      <c r="B162" s="238" t="s">
        <v>14</v>
      </c>
      <c r="C162" s="238" t="s">
        <v>27</v>
      </c>
      <c r="D162" s="60" t="s">
        <v>366</v>
      </c>
      <c r="E162" s="60" t="s">
        <v>38</v>
      </c>
      <c r="F162" s="60" t="s">
        <v>793</v>
      </c>
      <c r="G162" s="61" t="s">
        <v>38</v>
      </c>
      <c r="H162" s="211" t="s">
        <v>543</v>
      </c>
      <c r="I162" s="60" t="s">
        <v>547</v>
      </c>
      <c r="J162" s="212">
        <v>2.2336527214408242</v>
      </c>
      <c r="K162" s="212">
        <v>3.6367424166780005</v>
      </c>
      <c r="L162" s="213">
        <v>188.6</v>
      </c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>
        <v>7</v>
      </c>
      <c r="AD162" s="214">
        <v>7</v>
      </c>
      <c r="AE162" s="214"/>
      <c r="AF162" s="214"/>
      <c r="AG162" s="215"/>
      <c r="AH162" s="214"/>
      <c r="AI162" s="214">
        <f t="shared" si="9"/>
        <v>7</v>
      </c>
      <c r="AJ162" s="214">
        <f t="shared" si="9"/>
        <v>7</v>
      </c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>
        <v>22.87</v>
      </c>
      <c r="BB162" s="214">
        <v>22.87</v>
      </c>
      <c r="BC162" s="214"/>
      <c r="BD162" s="214"/>
      <c r="BE162" s="214"/>
      <c r="BF162" s="214"/>
      <c r="BG162" s="216">
        <f t="shared" si="10"/>
        <v>22.87</v>
      </c>
      <c r="BH162" s="72">
        <f t="shared" si="10"/>
        <v>22.87</v>
      </c>
      <c r="BI162" s="217">
        <f t="shared" si="8"/>
        <v>7.6233333333333347E-2</v>
      </c>
      <c r="BJ162" s="218">
        <v>0</v>
      </c>
      <c r="BK162" s="218">
        <v>0</v>
      </c>
      <c r="BL162" s="218">
        <v>0</v>
      </c>
      <c r="BM162" s="218">
        <v>0</v>
      </c>
      <c r="BN162" s="218">
        <v>0</v>
      </c>
      <c r="BO162" s="218">
        <v>0</v>
      </c>
      <c r="BP162" s="218">
        <v>0</v>
      </c>
      <c r="BQ162" s="218">
        <v>0</v>
      </c>
      <c r="BR162" s="218">
        <v>0</v>
      </c>
      <c r="BS162" s="218">
        <v>0</v>
      </c>
      <c r="BT162" s="218">
        <v>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26845.720800000003</v>
      </c>
      <c r="CA162" s="218">
        <v>26845.720800000003</v>
      </c>
      <c r="CB162" s="218">
        <v>0</v>
      </c>
      <c r="CC162" s="218">
        <v>0</v>
      </c>
      <c r="CD162" s="218">
        <v>0</v>
      </c>
      <c r="CE162" s="218">
        <v>0</v>
      </c>
      <c r="CF162" s="218">
        <v>26845.720800000003</v>
      </c>
      <c r="CG162" s="219">
        <v>26845.720800000003</v>
      </c>
      <c r="CH162" s="220">
        <v>1611840.0000000002</v>
      </c>
      <c r="CI162" s="220">
        <v>1611840.0000000002</v>
      </c>
      <c r="CJ162" s="220">
        <v>1051200</v>
      </c>
      <c r="CK162" s="221" t="s">
        <v>530</v>
      </c>
      <c r="CL162" s="222">
        <v>0.46</v>
      </c>
      <c r="CM162" s="223">
        <v>0.46</v>
      </c>
      <c r="CN162" s="224">
        <v>0.3</v>
      </c>
      <c r="CO162" s="253"/>
      <c r="CP162" s="253"/>
      <c r="CQ162" s="253"/>
      <c r="CR162" s="225"/>
      <c r="CS162" s="254">
        <v>258.5224555290543</v>
      </c>
      <c r="CT162" s="255">
        <v>194.54233804148097</v>
      </c>
      <c r="CU162" s="256">
        <v>2.2264363790279411</v>
      </c>
      <c r="CV162" s="257">
        <v>2.1920938575638655</v>
      </c>
      <c r="CW162" s="245" t="s">
        <v>710</v>
      </c>
      <c r="CX162" s="258"/>
      <c r="CY162" s="253"/>
      <c r="CZ162" s="253"/>
      <c r="DA162" s="259"/>
      <c r="DB162" s="260"/>
      <c r="DC162" s="261">
        <v>22932</v>
      </c>
      <c r="DD162" s="262">
        <v>0</v>
      </c>
      <c r="DE162" s="263">
        <v>14841</v>
      </c>
      <c r="DF162" s="111">
        <v>12591</v>
      </c>
    </row>
    <row r="163" spans="1:110" ht="35.25" customHeight="1" x14ac:dyDescent="0.25">
      <c r="A163" s="237" t="s">
        <v>541</v>
      </c>
      <c r="B163" s="238" t="s">
        <v>14</v>
      </c>
      <c r="C163" s="238" t="s">
        <v>27</v>
      </c>
      <c r="D163" s="60" t="s">
        <v>366</v>
      </c>
      <c r="E163" s="60" t="s">
        <v>38</v>
      </c>
      <c r="F163" s="60" t="s">
        <v>794</v>
      </c>
      <c r="G163" s="61" t="s">
        <v>795</v>
      </c>
      <c r="H163" s="211" t="s">
        <v>533</v>
      </c>
      <c r="I163" s="60" t="s">
        <v>547</v>
      </c>
      <c r="J163" s="212">
        <v>1.7004582008388212</v>
      </c>
      <c r="K163" s="212">
        <v>4.127083324749</v>
      </c>
      <c r="L163" s="213">
        <v>179.1</v>
      </c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>
        <v>3</v>
      </c>
      <c r="AD163" s="214">
        <v>3</v>
      </c>
      <c r="AE163" s="214"/>
      <c r="AF163" s="214"/>
      <c r="AG163" s="215"/>
      <c r="AH163" s="214"/>
      <c r="AI163" s="214">
        <f t="shared" si="9"/>
        <v>3</v>
      </c>
      <c r="AJ163" s="214">
        <f t="shared" si="9"/>
        <v>3</v>
      </c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>
        <v>12.66</v>
      </c>
      <c r="BB163" s="214">
        <v>12.66</v>
      </c>
      <c r="BC163" s="214"/>
      <c r="BD163" s="214"/>
      <c r="BE163" s="214"/>
      <c r="BF163" s="214"/>
      <c r="BG163" s="216">
        <f t="shared" si="10"/>
        <v>12.66</v>
      </c>
      <c r="BH163" s="72">
        <f t="shared" si="10"/>
        <v>12.66</v>
      </c>
      <c r="BI163" s="217">
        <f t="shared" si="8"/>
        <v>1.8347826086956523E-2</v>
      </c>
      <c r="BJ163" s="218">
        <v>0</v>
      </c>
      <c r="BK163" s="218">
        <v>0</v>
      </c>
      <c r="BL163" s="218">
        <v>0</v>
      </c>
      <c r="BM163" s="218">
        <v>0</v>
      </c>
      <c r="BN163" s="218">
        <v>0</v>
      </c>
      <c r="BO163" s="218">
        <v>0</v>
      </c>
      <c r="BP163" s="218">
        <v>0</v>
      </c>
      <c r="BQ163" s="218">
        <v>0</v>
      </c>
      <c r="BR163" s="218">
        <v>0</v>
      </c>
      <c r="BS163" s="218">
        <v>0</v>
      </c>
      <c r="BT163" s="218">
        <v>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14860.814400000001</v>
      </c>
      <c r="CA163" s="218">
        <v>14860.814400000001</v>
      </c>
      <c r="CB163" s="218">
        <v>0</v>
      </c>
      <c r="CC163" s="218">
        <v>0</v>
      </c>
      <c r="CD163" s="218">
        <v>0</v>
      </c>
      <c r="CE163" s="218">
        <v>0</v>
      </c>
      <c r="CF163" s="218">
        <v>14860.814400000001</v>
      </c>
      <c r="CG163" s="219">
        <v>14860.814400000001</v>
      </c>
      <c r="CH163" s="220">
        <v>1646880</v>
      </c>
      <c r="CI163" s="220">
        <v>1646880</v>
      </c>
      <c r="CJ163" s="220">
        <v>2417759.9999999995</v>
      </c>
      <c r="CK163" s="221" t="s">
        <v>530</v>
      </c>
      <c r="CL163" s="222">
        <v>0.47</v>
      </c>
      <c r="CM163" s="223">
        <v>0.47</v>
      </c>
      <c r="CN163" s="224">
        <v>0.69</v>
      </c>
      <c r="CO163" s="253"/>
      <c r="CP163" s="253"/>
      <c r="CQ163" s="253"/>
      <c r="CR163" s="225"/>
      <c r="CS163" s="254">
        <v>143.77971009215676</v>
      </c>
      <c r="CT163" s="255">
        <v>131.14440501530535</v>
      </c>
      <c r="CU163" s="256">
        <v>1.3626615615167157</v>
      </c>
      <c r="CV163" s="257">
        <v>1.3533462378092167</v>
      </c>
      <c r="CW163" s="245" t="s">
        <v>796</v>
      </c>
      <c r="CX163" s="258"/>
      <c r="CY163" s="253"/>
      <c r="CZ163" s="253"/>
      <c r="DA163" s="259"/>
      <c r="DB163" s="260"/>
      <c r="DC163" s="261">
        <v>0</v>
      </c>
      <c r="DD163" s="262">
        <v>0</v>
      </c>
      <c r="DE163" s="263">
        <v>0</v>
      </c>
      <c r="DF163" s="111">
        <v>0</v>
      </c>
    </row>
    <row r="164" spans="1:110" ht="35.25" customHeight="1" x14ac:dyDescent="0.25">
      <c r="A164" s="237" t="s">
        <v>541</v>
      </c>
      <c r="B164" s="238" t="s">
        <v>14</v>
      </c>
      <c r="C164" s="238" t="s">
        <v>27</v>
      </c>
      <c r="D164" s="60" t="s">
        <v>366</v>
      </c>
      <c r="E164" s="60" t="s">
        <v>38</v>
      </c>
      <c r="F164" s="60" t="s">
        <v>797</v>
      </c>
      <c r="G164" s="61" t="s">
        <v>38</v>
      </c>
      <c r="H164" s="211" t="s">
        <v>533</v>
      </c>
      <c r="I164" s="60" t="s">
        <v>547</v>
      </c>
      <c r="J164" s="212">
        <v>1.9598501297803361</v>
      </c>
      <c r="K164" s="212">
        <v>2.0850378744509999</v>
      </c>
      <c r="L164" s="213">
        <v>297.60000000000002</v>
      </c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>
        <v>2</v>
      </c>
      <c r="AD164" s="214">
        <v>2</v>
      </c>
      <c r="AE164" s="214"/>
      <c r="AF164" s="214"/>
      <c r="AG164" s="215"/>
      <c r="AH164" s="214"/>
      <c r="AI164" s="214">
        <f t="shared" si="9"/>
        <v>2</v>
      </c>
      <c r="AJ164" s="214">
        <f t="shared" si="9"/>
        <v>2</v>
      </c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>
        <v>15.2</v>
      </c>
      <c r="BB164" s="214">
        <v>15.2</v>
      </c>
      <c r="BC164" s="214"/>
      <c r="BD164" s="214"/>
      <c r="BE164" s="214"/>
      <c r="BF164" s="214"/>
      <c r="BG164" s="216">
        <f t="shared" si="10"/>
        <v>15.2</v>
      </c>
      <c r="BH164" s="72">
        <f t="shared" si="10"/>
        <v>15.2</v>
      </c>
      <c r="BI164" s="217">
        <f t="shared" si="8"/>
        <v>2.1408450704225354E-2</v>
      </c>
      <c r="BJ164" s="218">
        <v>0</v>
      </c>
      <c r="BK164" s="218">
        <v>0</v>
      </c>
      <c r="BL164" s="218">
        <v>0</v>
      </c>
      <c r="BM164" s="218">
        <v>0</v>
      </c>
      <c r="BN164" s="218">
        <v>0</v>
      </c>
      <c r="BO164" s="218">
        <v>0</v>
      </c>
      <c r="BP164" s="218">
        <v>0</v>
      </c>
      <c r="BQ164" s="218">
        <v>0</v>
      </c>
      <c r="BR164" s="218">
        <v>0</v>
      </c>
      <c r="BS164" s="218">
        <v>0</v>
      </c>
      <c r="BT164" s="218">
        <v>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17842.368000000002</v>
      </c>
      <c r="CA164" s="218">
        <v>17842.368000000002</v>
      </c>
      <c r="CB164" s="218">
        <v>0</v>
      </c>
      <c r="CC164" s="218">
        <v>0</v>
      </c>
      <c r="CD164" s="218">
        <v>0</v>
      </c>
      <c r="CE164" s="218">
        <v>0</v>
      </c>
      <c r="CF164" s="218">
        <v>17842.368000000002</v>
      </c>
      <c r="CG164" s="219">
        <v>17842.368000000002</v>
      </c>
      <c r="CH164" s="220">
        <v>2102400</v>
      </c>
      <c r="CI164" s="220">
        <v>2102400</v>
      </c>
      <c r="CJ164" s="220">
        <v>2487839.9999999995</v>
      </c>
      <c r="CK164" s="221" t="s">
        <v>530</v>
      </c>
      <c r="CL164" s="222">
        <v>0.6</v>
      </c>
      <c r="CM164" s="223">
        <v>0.6</v>
      </c>
      <c r="CN164" s="224">
        <v>0.71</v>
      </c>
      <c r="CO164" s="253"/>
      <c r="CP164" s="253"/>
      <c r="CQ164" s="253"/>
      <c r="CR164" s="225"/>
      <c r="CS164" s="254">
        <v>31.665785440613025</v>
      </c>
      <c r="CT164" s="255">
        <v>31.540229885057471</v>
      </c>
      <c r="CU164" s="256">
        <v>0.3767769367348846</v>
      </c>
      <c r="CV164" s="257">
        <v>0.37566582562377349</v>
      </c>
      <c r="CW164" s="245" t="s">
        <v>616</v>
      </c>
      <c r="CX164" s="258"/>
      <c r="CY164" s="253"/>
      <c r="CZ164" s="253"/>
      <c r="DA164" s="259"/>
      <c r="DB164" s="260"/>
      <c r="DC164" s="261">
        <v>0</v>
      </c>
      <c r="DD164" s="262">
        <v>0</v>
      </c>
      <c r="DE164" s="263">
        <v>0</v>
      </c>
      <c r="DF164" s="111">
        <v>0</v>
      </c>
    </row>
    <row r="165" spans="1:110" ht="35.25" customHeight="1" x14ac:dyDescent="0.25">
      <c r="A165" s="237" t="s">
        <v>541</v>
      </c>
      <c r="B165" s="238" t="s">
        <v>14</v>
      </c>
      <c r="C165" s="238" t="s">
        <v>27</v>
      </c>
      <c r="D165" s="60" t="s">
        <v>366</v>
      </c>
      <c r="E165" s="60" t="s">
        <v>38</v>
      </c>
      <c r="F165" s="60" t="s">
        <v>798</v>
      </c>
      <c r="G165" s="61" t="s">
        <v>38</v>
      </c>
      <c r="H165" s="211" t="s">
        <v>543</v>
      </c>
      <c r="I165" s="60" t="s">
        <v>547</v>
      </c>
      <c r="J165" s="212">
        <v>2.2264473900813377</v>
      </c>
      <c r="K165" s="212">
        <v>4.16856059739</v>
      </c>
      <c r="L165" s="213">
        <v>406.6</v>
      </c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>
        <v>1</v>
      </c>
      <c r="Z165" s="214">
        <v>1</v>
      </c>
      <c r="AA165" s="214"/>
      <c r="AB165" s="214"/>
      <c r="AC165" s="214">
        <v>6</v>
      </c>
      <c r="AD165" s="214">
        <v>6</v>
      </c>
      <c r="AE165" s="214"/>
      <c r="AF165" s="214"/>
      <c r="AG165" s="215"/>
      <c r="AH165" s="214"/>
      <c r="AI165" s="214">
        <f t="shared" si="9"/>
        <v>7</v>
      </c>
      <c r="AJ165" s="214">
        <f t="shared" si="9"/>
        <v>7</v>
      </c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>
        <v>1.2</v>
      </c>
      <c r="AX165" s="214">
        <v>1.2</v>
      </c>
      <c r="AY165" s="214"/>
      <c r="AZ165" s="214"/>
      <c r="BA165" s="214">
        <v>28.08</v>
      </c>
      <c r="BB165" s="214">
        <v>28.08</v>
      </c>
      <c r="BC165" s="214"/>
      <c r="BD165" s="214"/>
      <c r="BE165" s="214"/>
      <c r="BF165" s="214"/>
      <c r="BG165" s="216">
        <f t="shared" si="10"/>
        <v>29.279999999999998</v>
      </c>
      <c r="BH165" s="72">
        <f t="shared" si="10"/>
        <v>29.279999999999998</v>
      </c>
      <c r="BI165" s="217">
        <f t="shared" si="8"/>
        <v>2.8153846153846151E-2</v>
      </c>
      <c r="BJ165" s="218">
        <v>0</v>
      </c>
      <c r="BK165" s="218">
        <v>0</v>
      </c>
      <c r="BL165" s="218">
        <v>0</v>
      </c>
      <c r="BM165" s="218">
        <v>0</v>
      </c>
      <c r="BN165" s="218">
        <v>0</v>
      </c>
      <c r="BO165" s="218">
        <v>0</v>
      </c>
      <c r="BP165" s="218">
        <v>0</v>
      </c>
      <c r="BQ165" s="218">
        <v>0</v>
      </c>
      <c r="BR165" s="218">
        <v>0</v>
      </c>
      <c r="BS165" s="218">
        <v>0</v>
      </c>
      <c r="BT165" s="218">
        <v>0</v>
      </c>
      <c r="BU165" s="218">
        <v>0</v>
      </c>
      <c r="BV165" s="218">
        <v>6054.9119999999994</v>
      </c>
      <c r="BW165" s="218">
        <v>6054.9119999999994</v>
      </c>
      <c r="BX165" s="218">
        <v>0</v>
      </c>
      <c r="BY165" s="218">
        <v>0</v>
      </c>
      <c r="BZ165" s="218">
        <v>32961.427199999998</v>
      </c>
      <c r="CA165" s="218">
        <v>32961.427199999998</v>
      </c>
      <c r="CB165" s="218">
        <v>0</v>
      </c>
      <c r="CC165" s="218">
        <v>0</v>
      </c>
      <c r="CD165" s="218">
        <v>0</v>
      </c>
      <c r="CE165" s="218">
        <v>0</v>
      </c>
      <c r="CF165" s="218">
        <v>39016.339199999995</v>
      </c>
      <c r="CG165" s="219">
        <v>39016.339199999995</v>
      </c>
      <c r="CH165" s="220">
        <v>2242560</v>
      </c>
      <c r="CI165" s="220">
        <v>2242560</v>
      </c>
      <c r="CJ165" s="220">
        <v>3644160.0000000005</v>
      </c>
      <c r="CK165" s="221" t="s">
        <v>530</v>
      </c>
      <c r="CL165" s="222">
        <v>0.64</v>
      </c>
      <c r="CM165" s="223">
        <v>0.64</v>
      </c>
      <c r="CN165" s="224">
        <v>1.04</v>
      </c>
      <c r="CO165" s="253"/>
      <c r="CP165" s="253"/>
      <c r="CQ165" s="253"/>
      <c r="CR165" s="225"/>
      <c r="CS165" s="254">
        <v>396.56305352341292</v>
      </c>
      <c r="CT165" s="255">
        <v>396.56305352341292</v>
      </c>
      <c r="CU165" s="256">
        <v>2.4934207656417313</v>
      </c>
      <c r="CV165" s="257">
        <v>2.4934207656417313</v>
      </c>
      <c r="CW165" s="245" t="s">
        <v>584</v>
      </c>
      <c r="CX165" s="258"/>
      <c r="CY165" s="253"/>
      <c r="CZ165" s="253"/>
      <c r="DA165" s="259"/>
      <c r="DB165" s="260"/>
      <c r="DC165" s="261">
        <v>188800</v>
      </c>
      <c r="DD165" s="262">
        <v>138820</v>
      </c>
      <c r="DE165" s="263">
        <v>0</v>
      </c>
      <c r="DF165" s="111">
        <v>109206.66666666667</v>
      </c>
    </row>
    <row r="166" spans="1:110" ht="35.25" customHeight="1" x14ac:dyDescent="0.25">
      <c r="A166" s="237" t="s">
        <v>541</v>
      </c>
      <c r="B166" s="238" t="s">
        <v>14</v>
      </c>
      <c r="C166" s="238" t="s">
        <v>27</v>
      </c>
      <c r="D166" s="60" t="s">
        <v>366</v>
      </c>
      <c r="E166" s="60" t="s">
        <v>38</v>
      </c>
      <c r="F166" s="60" t="s">
        <v>799</v>
      </c>
      <c r="G166" s="61" t="s">
        <v>38</v>
      </c>
      <c r="H166" s="211" t="s">
        <v>543</v>
      </c>
      <c r="I166" s="60" t="s">
        <v>547</v>
      </c>
      <c r="J166" s="212">
        <v>2.2336527214408242</v>
      </c>
      <c r="K166" s="212">
        <v>5.2801136253810004</v>
      </c>
      <c r="L166" s="213">
        <v>1014.3</v>
      </c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>
        <v>2</v>
      </c>
      <c r="Z166" s="214">
        <v>2</v>
      </c>
      <c r="AA166" s="214"/>
      <c r="AB166" s="214"/>
      <c r="AC166" s="214">
        <v>7</v>
      </c>
      <c r="AD166" s="214">
        <v>7</v>
      </c>
      <c r="AE166" s="214"/>
      <c r="AF166" s="214"/>
      <c r="AG166" s="215"/>
      <c r="AH166" s="214"/>
      <c r="AI166" s="214">
        <f t="shared" si="9"/>
        <v>9</v>
      </c>
      <c r="AJ166" s="214">
        <f t="shared" si="9"/>
        <v>9</v>
      </c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>
        <v>2.4</v>
      </c>
      <c r="AX166" s="214">
        <v>2.4</v>
      </c>
      <c r="AY166" s="214"/>
      <c r="AZ166" s="214"/>
      <c r="BA166" s="214">
        <v>24.12</v>
      </c>
      <c r="BB166" s="214">
        <v>24.12</v>
      </c>
      <c r="BC166" s="214"/>
      <c r="BD166" s="214"/>
      <c r="BE166" s="214"/>
      <c r="BF166" s="214"/>
      <c r="BG166" s="216">
        <f t="shared" si="10"/>
        <v>26.52</v>
      </c>
      <c r="BH166" s="72">
        <f t="shared" si="10"/>
        <v>26.52</v>
      </c>
      <c r="BI166" s="217">
        <f t="shared" si="8"/>
        <v>2.4109090909090906E-2</v>
      </c>
      <c r="BJ166" s="218">
        <v>0</v>
      </c>
      <c r="BK166" s="218">
        <v>0</v>
      </c>
      <c r="BL166" s="218">
        <v>0</v>
      </c>
      <c r="BM166" s="218">
        <v>0</v>
      </c>
      <c r="BN166" s="218">
        <v>0</v>
      </c>
      <c r="BO166" s="218">
        <v>0</v>
      </c>
      <c r="BP166" s="218">
        <v>0</v>
      </c>
      <c r="BQ166" s="218">
        <v>0</v>
      </c>
      <c r="BR166" s="218">
        <v>0</v>
      </c>
      <c r="BS166" s="218">
        <v>0</v>
      </c>
      <c r="BT166" s="218">
        <v>0</v>
      </c>
      <c r="BU166" s="218">
        <v>0</v>
      </c>
      <c r="BV166" s="218">
        <v>12109.823999999999</v>
      </c>
      <c r="BW166" s="218">
        <v>12109.823999999999</v>
      </c>
      <c r="BX166" s="218">
        <v>0</v>
      </c>
      <c r="BY166" s="218">
        <v>0</v>
      </c>
      <c r="BZ166" s="218">
        <v>28313.020800000002</v>
      </c>
      <c r="CA166" s="218">
        <v>28313.020800000002</v>
      </c>
      <c r="CB166" s="218">
        <v>0</v>
      </c>
      <c r="CC166" s="218">
        <v>0</v>
      </c>
      <c r="CD166" s="218">
        <v>0</v>
      </c>
      <c r="CE166" s="218">
        <v>0</v>
      </c>
      <c r="CF166" s="218">
        <v>40422.844799999999</v>
      </c>
      <c r="CG166" s="219">
        <v>40422.844799999999</v>
      </c>
      <c r="CH166" s="220">
        <v>2137440</v>
      </c>
      <c r="CI166" s="220">
        <v>2137440</v>
      </c>
      <c r="CJ166" s="220">
        <v>3854400.0000000005</v>
      </c>
      <c r="CK166" s="221" t="s">
        <v>530</v>
      </c>
      <c r="CL166" s="222">
        <v>0.61</v>
      </c>
      <c r="CM166" s="223">
        <v>0.61</v>
      </c>
      <c r="CN166" s="224">
        <v>1.1000000000000001</v>
      </c>
      <c r="CO166" s="253"/>
      <c r="CP166" s="253"/>
      <c r="CQ166" s="253"/>
      <c r="CR166" s="225"/>
      <c r="CS166" s="254">
        <v>147.80914831867594</v>
      </c>
      <c r="CT166" s="255">
        <v>147.80914831867594</v>
      </c>
      <c r="CU166" s="256">
        <v>1.4639617305249313</v>
      </c>
      <c r="CV166" s="257">
        <v>1.4639617305249313</v>
      </c>
      <c r="CW166" s="245" t="s">
        <v>592</v>
      </c>
      <c r="CX166" s="258"/>
      <c r="CY166" s="253"/>
      <c r="CZ166" s="253"/>
      <c r="DA166" s="259"/>
      <c r="DB166" s="260"/>
      <c r="DC166" s="261">
        <v>0</v>
      </c>
      <c r="DD166" s="262">
        <v>0</v>
      </c>
      <c r="DE166" s="263">
        <v>0</v>
      </c>
      <c r="DF166" s="111">
        <v>0</v>
      </c>
    </row>
    <row r="167" spans="1:110" ht="35.25" customHeight="1" x14ac:dyDescent="0.25">
      <c r="A167" s="237" t="s">
        <v>541</v>
      </c>
      <c r="B167" s="238" t="s">
        <v>14</v>
      </c>
      <c r="C167" s="238" t="s">
        <v>27</v>
      </c>
      <c r="D167" s="60" t="s">
        <v>366</v>
      </c>
      <c r="E167" s="60" t="s">
        <v>38</v>
      </c>
      <c r="F167" s="60" t="s">
        <v>800</v>
      </c>
      <c r="G167" s="61" t="s">
        <v>38</v>
      </c>
      <c r="H167" s="211" t="s">
        <v>543</v>
      </c>
      <c r="I167" s="60" t="s">
        <v>547</v>
      </c>
      <c r="J167" s="212">
        <v>2.9397751946705037</v>
      </c>
      <c r="K167" s="212">
        <v>4.7039772629429999</v>
      </c>
      <c r="L167" s="213">
        <v>1071.5</v>
      </c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>
        <v>2</v>
      </c>
      <c r="Z167" s="214">
        <v>2</v>
      </c>
      <c r="AA167" s="214"/>
      <c r="AB167" s="214"/>
      <c r="AC167" s="214">
        <v>3</v>
      </c>
      <c r="AD167" s="214">
        <v>3</v>
      </c>
      <c r="AE167" s="214"/>
      <c r="AF167" s="214"/>
      <c r="AG167" s="215"/>
      <c r="AH167" s="214"/>
      <c r="AI167" s="214">
        <f t="shared" si="9"/>
        <v>5</v>
      </c>
      <c r="AJ167" s="214">
        <f t="shared" si="9"/>
        <v>5</v>
      </c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>
        <v>76.2</v>
      </c>
      <c r="AX167" s="214">
        <v>76.2</v>
      </c>
      <c r="AY167" s="214"/>
      <c r="AZ167" s="214"/>
      <c r="BA167" s="214">
        <v>14.86</v>
      </c>
      <c r="BB167" s="214">
        <v>14.86</v>
      </c>
      <c r="BC167" s="214"/>
      <c r="BD167" s="214"/>
      <c r="BE167" s="214"/>
      <c r="BF167" s="214"/>
      <c r="BG167" s="216">
        <f t="shared" si="10"/>
        <v>91.06</v>
      </c>
      <c r="BH167" s="72">
        <f t="shared" si="10"/>
        <v>91.06</v>
      </c>
      <c r="BI167" s="217">
        <f t="shared" si="8"/>
        <v>5.4526946107784434E-2</v>
      </c>
      <c r="BJ167" s="218">
        <v>0</v>
      </c>
      <c r="BK167" s="218">
        <v>0</v>
      </c>
      <c r="BL167" s="218">
        <v>0</v>
      </c>
      <c r="BM167" s="218">
        <v>0</v>
      </c>
      <c r="BN167" s="218">
        <v>0</v>
      </c>
      <c r="BO167" s="218">
        <v>0</v>
      </c>
      <c r="BP167" s="218">
        <v>0</v>
      </c>
      <c r="BQ167" s="218">
        <v>0</v>
      </c>
      <c r="BR167" s="218">
        <v>0</v>
      </c>
      <c r="BS167" s="218">
        <v>0</v>
      </c>
      <c r="BT167" s="218">
        <v>0</v>
      </c>
      <c r="BU167" s="218">
        <v>0</v>
      </c>
      <c r="BV167" s="218">
        <v>384486.91199999995</v>
      </c>
      <c r="BW167" s="218">
        <v>384486.91199999995</v>
      </c>
      <c r="BX167" s="218">
        <v>0</v>
      </c>
      <c r="BY167" s="218">
        <v>0</v>
      </c>
      <c r="BZ167" s="218">
        <v>17443.2624</v>
      </c>
      <c r="CA167" s="218">
        <v>17443.2624</v>
      </c>
      <c r="CB167" s="218">
        <v>0</v>
      </c>
      <c r="CC167" s="218">
        <v>0</v>
      </c>
      <c r="CD167" s="218">
        <v>0</v>
      </c>
      <c r="CE167" s="218">
        <v>0</v>
      </c>
      <c r="CF167" s="218">
        <v>401930.17439999996</v>
      </c>
      <c r="CG167" s="219">
        <v>401930.17439999996</v>
      </c>
      <c r="CH167" s="220">
        <v>3819360.0000000005</v>
      </c>
      <c r="CI167" s="220">
        <v>3819360.0000000005</v>
      </c>
      <c r="CJ167" s="220">
        <v>5851680</v>
      </c>
      <c r="CK167" s="221" t="s">
        <v>530</v>
      </c>
      <c r="CL167" s="222">
        <v>1.0900000000000001</v>
      </c>
      <c r="CM167" s="223">
        <v>1.0900000000000001</v>
      </c>
      <c r="CN167" s="224">
        <v>1.67</v>
      </c>
      <c r="CO167" s="253"/>
      <c r="CP167" s="253"/>
      <c r="CQ167" s="253"/>
      <c r="CR167" s="225"/>
      <c r="CS167" s="254">
        <v>190.41796577756577</v>
      </c>
      <c r="CT167" s="255">
        <v>142.41248872976698</v>
      </c>
      <c r="CU167" s="256">
        <v>0.62904133537119622</v>
      </c>
      <c r="CV167" s="257">
        <v>0.59590377671424422</v>
      </c>
      <c r="CW167" s="245" t="s">
        <v>566</v>
      </c>
      <c r="CX167" s="258"/>
      <c r="CY167" s="253"/>
      <c r="CZ167" s="253"/>
      <c r="DA167" s="259"/>
      <c r="DB167" s="260"/>
      <c r="DC167" s="261">
        <v>0</v>
      </c>
      <c r="DD167" s="262">
        <v>0</v>
      </c>
      <c r="DE167" s="263">
        <v>0</v>
      </c>
      <c r="DF167" s="111">
        <v>0</v>
      </c>
    </row>
    <row r="168" spans="1:110" ht="35.25" customHeight="1" x14ac:dyDescent="0.25">
      <c r="A168" s="237" t="s">
        <v>541</v>
      </c>
      <c r="B168" s="238" t="s">
        <v>14</v>
      </c>
      <c r="C168" s="238" t="s">
        <v>27</v>
      </c>
      <c r="D168" s="60" t="s">
        <v>366</v>
      </c>
      <c r="E168" s="60" t="s">
        <v>38</v>
      </c>
      <c r="F168" s="60" t="s">
        <v>801</v>
      </c>
      <c r="G168" s="61" t="s">
        <v>38</v>
      </c>
      <c r="H168" s="211" t="s">
        <v>543</v>
      </c>
      <c r="I168" s="60" t="s">
        <v>547</v>
      </c>
      <c r="J168" s="212">
        <v>2.9397751946705037</v>
      </c>
      <c r="K168" s="212">
        <v>5.4958333219020004</v>
      </c>
      <c r="L168" s="213">
        <v>768.2</v>
      </c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>
        <v>1</v>
      </c>
      <c r="AD168" s="214">
        <v>1</v>
      </c>
      <c r="AE168" s="214"/>
      <c r="AF168" s="214"/>
      <c r="AG168" s="215"/>
      <c r="AH168" s="214"/>
      <c r="AI168" s="214">
        <f t="shared" si="9"/>
        <v>1</v>
      </c>
      <c r="AJ168" s="214">
        <f t="shared" si="9"/>
        <v>1</v>
      </c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>
        <v>7.6</v>
      </c>
      <c r="BB168" s="214">
        <v>7.6</v>
      </c>
      <c r="BC168" s="214"/>
      <c r="BD168" s="214"/>
      <c r="BE168" s="214"/>
      <c r="BF168" s="214"/>
      <c r="BG168" s="216">
        <f t="shared" si="10"/>
        <v>7.6</v>
      </c>
      <c r="BH168" s="72">
        <f t="shared" si="10"/>
        <v>7.6</v>
      </c>
      <c r="BI168" s="217">
        <f t="shared" si="8"/>
        <v>5.6716417910447755E-3</v>
      </c>
      <c r="BJ168" s="218">
        <v>0</v>
      </c>
      <c r="BK168" s="218">
        <v>0</v>
      </c>
      <c r="BL168" s="218">
        <v>0</v>
      </c>
      <c r="BM168" s="218">
        <v>0</v>
      </c>
      <c r="BN168" s="218">
        <v>0</v>
      </c>
      <c r="BO168" s="218">
        <v>0</v>
      </c>
      <c r="BP168" s="218">
        <v>0</v>
      </c>
      <c r="BQ168" s="218">
        <v>0</v>
      </c>
      <c r="BR168" s="218">
        <v>0</v>
      </c>
      <c r="BS168" s="218">
        <v>0</v>
      </c>
      <c r="BT168" s="218">
        <v>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8921.1840000000011</v>
      </c>
      <c r="CA168" s="218">
        <v>8921.1840000000011</v>
      </c>
      <c r="CB168" s="218">
        <v>0</v>
      </c>
      <c r="CC168" s="218">
        <v>0</v>
      </c>
      <c r="CD168" s="218">
        <v>0</v>
      </c>
      <c r="CE168" s="218">
        <v>0</v>
      </c>
      <c r="CF168" s="218">
        <v>8921.1840000000011</v>
      </c>
      <c r="CG168" s="219">
        <v>8921.1840000000011</v>
      </c>
      <c r="CH168" s="220">
        <v>3083520.0000000005</v>
      </c>
      <c r="CI168" s="220">
        <v>3083520.0000000005</v>
      </c>
      <c r="CJ168" s="220">
        <v>4695360.0000000009</v>
      </c>
      <c r="CK168" s="221" t="s">
        <v>530</v>
      </c>
      <c r="CL168" s="222">
        <v>0.88</v>
      </c>
      <c r="CM168" s="223">
        <v>0.88</v>
      </c>
      <c r="CN168" s="224">
        <v>1.34</v>
      </c>
      <c r="CO168" s="253"/>
      <c r="CP168" s="253"/>
      <c r="CQ168" s="253"/>
      <c r="CR168" s="225"/>
      <c r="CS168" s="254">
        <v>125.58872323058995</v>
      </c>
      <c r="CT168" s="255">
        <v>125.58872323058995</v>
      </c>
      <c r="CU168" s="256">
        <v>1.0550747524064492</v>
      </c>
      <c r="CV168" s="257">
        <v>1.0550747524064492</v>
      </c>
      <c r="CW168" s="245" t="s">
        <v>584</v>
      </c>
      <c r="CX168" s="258"/>
      <c r="CY168" s="253"/>
      <c r="CZ168" s="253"/>
      <c r="DA168" s="259"/>
      <c r="DB168" s="260"/>
      <c r="DC168" s="261">
        <v>109615</v>
      </c>
      <c r="DD168" s="262">
        <v>0</v>
      </c>
      <c r="DE168" s="263">
        <v>76140</v>
      </c>
      <c r="DF168" s="111">
        <v>61918.333333333336</v>
      </c>
    </row>
    <row r="169" spans="1:110" ht="35.25" customHeight="1" x14ac:dyDescent="0.25">
      <c r="A169" s="237" t="s">
        <v>541</v>
      </c>
      <c r="B169" s="238" t="s">
        <v>14</v>
      </c>
      <c r="C169" s="238" t="s">
        <v>27</v>
      </c>
      <c r="D169" s="60" t="s">
        <v>366</v>
      </c>
      <c r="E169" s="60" t="s">
        <v>38</v>
      </c>
      <c r="F169" s="60" t="s">
        <v>802</v>
      </c>
      <c r="G169" s="61" t="s">
        <v>795</v>
      </c>
      <c r="H169" s="211" t="s">
        <v>543</v>
      </c>
      <c r="I169" s="60" t="s">
        <v>608</v>
      </c>
      <c r="J169" s="212">
        <v>10.517012503558222</v>
      </c>
      <c r="K169" s="212">
        <v>15.696590876442</v>
      </c>
      <c r="L169" s="213">
        <v>1493.4</v>
      </c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>
        <v>1</v>
      </c>
      <c r="Z169" s="214">
        <v>1</v>
      </c>
      <c r="AA169" s="214"/>
      <c r="AB169" s="214"/>
      <c r="AC169" s="214">
        <v>40</v>
      </c>
      <c r="AD169" s="214">
        <v>40</v>
      </c>
      <c r="AE169" s="214"/>
      <c r="AF169" s="214"/>
      <c r="AG169" s="215"/>
      <c r="AH169" s="214"/>
      <c r="AI169" s="214">
        <f t="shared" si="9"/>
        <v>41</v>
      </c>
      <c r="AJ169" s="214">
        <f t="shared" si="9"/>
        <v>41</v>
      </c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>
        <v>1.2</v>
      </c>
      <c r="AX169" s="214">
        <v>1.2</v>
      </c>
      <c r="AY169" s="214"/>
      <c r="AZ169" s="214"/>
      <c r="BA169" s="214">
        <v>226.04</v>
      </c>
      <c r="BB169" s="214">
        <v>226.04</v>
      </c>
      <c r="BC169" s="214"/>
      <c r="BD169" s="214"/>
      <c r="BE169" s="214"/>
      <c r="BF169" s="214"/>
      <c r="BG169" s="216">
        <f t="shared" si="10"/>
        <v>227.23999999999998</v>
      </c>
      <c r="BH169" s="72">
        <f t="shared" si="10"/>
        <v>227.23999999999998</v>
      </c>
      <c r="BI169" s="217">
        <f t="shared" si="8"/>
        <v>3.1001364256480216E-2</v>
      </c>
      <c r="BJ169" s="218">
        <v>0</v>
      </c>
      <c r="BK169" s="218">
        <v>0</v>
      </c>
      <c r="BL169" s="218">
        <v>0</v>
      </c>
      <c r="BM169" s="218">
        <v>0</v>
      </c>
      <c r="BN169" s="218">
        <v>0</v>
      </c>
      <c r="BO169" s="218">
        <v>0</v>
      </c>
      <c r="BP169" s="218">
        <v>0</v>
      </c>
      <c r="BQ169" s="218">
        <v>0</v>
      </c>
      <c r="BR169" s="218">
        <v>0</v>
      </c>
      <c r="BS169" s="218">
        <v>0</v>
      </c>
      <c r="BT169" s="218">
        <v>0</v>
      </c>
      <c r="BU169" s="218">
        <v>0</v>
      </c>
      <c r="BV169" s="218">
        <v>6054.9119999999994</v>
      </c>
      <c r="BW169" s="218">
        <v>6054.9119999999994</v>
      </c>
      <c r="BX169" s="218">
        <v>0</v>
      </c>
      <c r="BY169" s="218">
        <v>0</v>
      </c>
      <c r="BZ169" s="218">
        <v>265334.79359999998</v>
      </c>
      <c r="CA169" s="218">
        <v>265334.79359999998</v>
      </c>
      <c r="CB169" s="218">
        <v>0</v>
      </c>
      <c r="CC169" s="218">
        <v>0</v>
      </c>
      <c r="CD169" s="218">
        <v>0</v>
      </c>
      <c r="CE169" s="218">
        <v>0</v>
      </c>
      <c r="CF169" s="218">
        <v>271389.70559999999</v>
      </c>
      <c r="CG169" s="219">
        <v>271389.70559999999</v>
      </c>
      <c r="CH169" s="220">
        <v>15172320.000000002</v>
      </c>
      <c r="CI169" s="220">
        <v>15172320.000000002</v>
      </c>
      <c r="CJ169" s="220">
        <v>25684320.000000004</v>
      </c>
      <c r="CK169" s="221" t="s">
        <v>530</v>
      </c>
      <c r="CL169" s="222">
        <v>4.33</v>
      </c>
      <c r="CM169" s="223">
        <v>4.33</v>
      </c>
      <c r="CN169" s="224">
        <v>7.33</v>
      </c>
      <c r="CO169" s="253"/>
      <c r="CP169" s="253"/>
      <c r="CQ169" s="253"/>
      <c r="CR169" s="225"/>
      <c r="CS169" s="254">
        <v>31.46446102199695</v>
      </c>
      <c r="CT169" s="255">
        <v>31.434775178573034</v>
      </c>
      <c r="CU169" s="256">
        <v>0.35179741511931839</v>
      </c>
      <c r="CV169" s="257">
        <v>0.35157421328906341</v>
      </c>
      <c r="CW169" s="245" t="s">
        <v>628</v>
      </c>
      <c r="CX169" s="258"/>
      <c r="CY169" s="253"/>
      <c r="CZ169" s="253"/>
      <c r="DA169" s="259"/>
      <c r="DB169" s="260"/>
      <c r="DC169" s="261">
        <v>0</v>
      </c>
      <c r="DD169" s="262">
        <v>13593</v>
      </c>
      <c r="DE169" s="263">
        <v>49727</v>
      </c>
      <c r="DF169" s="111">
        <v>21106.666666666668</v>
      </c>
    </row>
    <row r="170" spans="1:110" ht="35.25" customHeight="1" x14ac:dyDescent="0.25">
      <c r="A170" s="237" t="s">
        <v>541</v>
      </c>
      <c r="B170" s="238" t="s">
        <v>14</v>
      </c>
      <c r="C170" s="238" t="s">
        <v>27</v>
      </c>
      <c r="D170" s="60" t="s">
        <v>366</v>
      </c>
      <c r="E170" s="60" t="s">
        <v>38</v>
      </c>
      <c r="F170" s="60" t="s">
        <v>803</v>
      </c>
      <c r="G170" s="61" t="s">
        <v>38</v>
      </c>
      <c r="H170" s="211" t="s">
        <v>533</v>
      </c>
      <c r="I170" s="60" t="s">
        <v>608</v>
      </c>
      <c r="J170" s="212">
        <v>10.517012503558222</v>
      </c>
      <c r="K170" s="212">
        <v>24.236552979890998</v>
      </c>
      <c r="L170" s="213">
        <v>2769.3</v>
      </c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>
        <v>81</v>
      </c>
      <c r="AD170" s="214">
        <v>81</v>
      </c>
      <c r="AE170" s="214"/>
      <c r="AF170" s="214"/>
      <c r="AG170" s="215"/>
      <c r="AH170" s="214"/>
      <c r="AI170" s="214">
        <f t="shared" si="9"/>
        <v>81</v>
      </c>
      <c r="AJ170" s="214">
        <f t="shared" si="9"/>
        <v>81</v>
      </c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>
        <v>496.17</v>
      </c>
      <c r="BB170" s="214">
        <v>496.17</v>
      </c>
      <c r="BC170" s="214"/>
      <c r="BD170" s="214"/>
      <c r="BE170" s="214"/>
      <c r="BF170" s="214"/>
      <c r="BG170" s="216">
        <f t="shared" si="10"/>
        <v>496.17</v>
      </c>
      <c r="BH170" s="72">
        <f t="shared" si="10"/>
        <v>496.17</v>
      </c>
      <c r="BI170" s="217">
        <f t="shared" si="8"/>
        <v>5.3582073434125271E-2</v>
      </c>
      <c r="BJ170" s="218">
        <v>0</v>
      </c>
      <c r="BK170" s="218">
        <v>0</v>
      </c>
      <c r="BL170" s="218">
        <v>0</v>
      </c>
      <c r="BM170" s="218">
        <v>0</v>
      </c>
      <c r="BN170" s="218">
        <v>0</v>
      </c>
      <c r="BO170" s="218">
        <v>0</v>
      </c>
      <c r="BP170" s="218">
        <v>0</v>
      </c>
      <c r="BQ170" s="218">
        <v>0</v>
      </c>
      <c r="BR170" s="218">
        <v>0</v>
      </c>
      <c r="BS170" s="218">
        <v>0</v>
      </c>
      <c r="BT170" s="218">
        <v>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582424.19280000008</v>
      </c>
      <c r="CA170" s="218">
        <v>582424.19280000008</v>
      </c>
      <c r="CB170" s="218">
        <v>0</v>
      </c>
      <c r="CC170" s="218">
        <v>0</v>
      </c>
      <c r="CD170" s="218">
        <v>0</v>
      </c>
      <c r="CE170" s="218">
        <v>0</v>
      </c>
      <c r="CF170" s="218">
        <v>582424.19280000008</v>
      </c>
      <c r="CG170" s="219">
        <v>582424.19280000008</v>
      </c>
      <c r="CH170" s="220">
        <v>24107520</v>
      </c>
      <c r="CI170" s="220">
        <v>24107520</v>
      </c>
      <c r="CJ170" s="220">
        <v>32447040</v>
      </c>
      <c r="CK170" s="221" t="s">
        <v>530</v>
      </c>
      <c r="CL170" s="222">
        <v>6.88</v>
      </c>
      <c r="CM170" s="223">
        <v>6.88</v>
      </c>
      <c r="CN170" s="224">
        <v>9.26</v>
      </c>
      <c r="CO170" s="253"/>
      <c r="CP170" s="253"/>
      <c r="CQ170" s="253"/>
      <c r="CR170" s="225"/>
      <c r="CS170" s="254">
        <v>69.582433362699888</v>
      </c>
      <c r="CT170" s="255">
        <v>69.582433362699888</v>
      </c>
      <c r="CU170" s="256">
        <v>1.1446759360220768</v>
      </c>
      <c r="CV170" s="257">
        <v>1.1446759360220768</v>
      </c>
      <c r="CW170" s="245" t="s">
        <v>628</v>
      </c>
      <c r="CX170" s="258"/>
      <c r="CY170" s="253"/>
      <c r="CZ170" s="253"/>
      <c r="DA170" s="259"/>
      <c r="DB170" s="260"/>
      <c r="DC170" s="261">
        <v>0</v>
      </c>
      <c r="DD170" s="262">
        <v>0</v>
      </c>
      <c r="DE170" s="263">
        <v>186576</v>
      </c>
      <c r="DF170" s="111">
        <v>62192</v>
      </c>
    </row>
    <row r="171" spans="1:110" ht="35.25" customHeight="1" x14ac:dyDescent="0.25">
      <c r="A171" s="237" t="s">
        <v>541</v>
      </c>
      <c r="B171" s="238" t="s">
        <v>14</v>
      </c>
      <c r="C171" s="238" t="s">
        <v>27</v>
      </c>
      <c r="D171" s="60" t="s">
        <v>332</v>
      </c>
      <c r="E171" s="60" t="s">
        <v>38</v>
      </c>
      <c r="F171" s="60" t="s">
        <v>804</v>
      </c>
      <c r="G171" s="61" t="s">
        <v>805</v>
      </c>
      <c r="H171" s="211" t="s">
        <v>543</v>
      </c>
      <c r="I171" s="60" t="s">
        <v>547</v>
      </c>
      <c r="J171" s="212">
        <v>2.9397751946705037</v>
      </c>
      <c r="K171" s="212">
        <v>6.2157196840409998</v>
      </c>
      <c r="L171" s="213">
        <v>708.6</v>
      </c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>
        <v>23</v>
      </c>
      <c r="AD171" s="214">
        <v>23</v>
      </c>
      <c r="AE171" s="214"/>
      <c r="AF171" s="214"/>
      <c r="AG171" s="215"/>
      <c r="AH171" s="214"/>
      <c r="AI171" s="214">
        <f t="shared" si="9"/>
        <v>23</v>
      </c>
      <c r="AJ171" s="214">
        <f t="shared" si="9"/>
        <v>23</v>
      </c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>
        <v>146.58000000000001</v>
      </c>
      <c r="BB171" s="214">
        <v>146.58000000000001</v>
      </c>
      <c r="BC171" s="214"/>
      <c r="BD171" s="214"/>
      <c r="BE171" s="214"/>
      <c r="BF171" s="214"/>
      <c r="BG171" s="216">
        <f t="shared" si="10"/>
        <v>146.58000000000001</v>
      </c>
      <c r="BH171" s="72">
        <f t="shared" si="10"/>
        <v>146.58000000000001</v>
      </c>
      <c r="BI171" s="217">
        <f t="shared" si="8"/>
        <v>0.12422033898305086</v>
      </c>
      <c r="BJ171" s="218">
        <v>0</v>
      </c>
      <c r="BK171" s="218">
        <v>0</v>
      </c>
      <c r="BL171" s="218">
        <v>0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0</v>
      </c>
      <c r="BT171" s="218">
        <v>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172061.46720000001</v>
      </c>
      <c r="CA171" s="218">
        <v>172061.46720000001</v>
      </c>
      <c r="CB171" s="218">
        <v>0</v>
      </c>
      <c r="CC171" s="218">
        <v>0</v>
      </c>
      <c r="CD171" s="218">
        <v>0</v>
      </c>
      <c r="CE171" s="218">
        <v>0</v>
      </c>
      <c r="CF171" s="218">
        <v>172061.46720000001</v>
      </c>
      <c r="CG171" s="219">
        <v>172061.46720000001</v>
      </c>
      <c r="CH171" s="220">
        <v>4029600</v>
      </c>
      <c r="CI171" s="220">
        <v>4029600</v>
      </c>
      <c r="CJ171" s="220">
        <v>4134719.9999999995</v>
      </c>
      <c r="CK171" s="221" t="s">
        <v>530</v>
      </c>
      <c r="CL171" s="222">
        <v>1.1499999999999999</v>
      </c>
      <c r="CM171" s="223">
        <v>1.1499999999999999</v>
      </c>
      <c r="CN171" s="224">
        <v>1.18</v>
      </c>
      <c r="CO171" s="253"/>
      <c r="CP171" s="253"/>
      <c r="CQ171" s="253"/>
      <c r="CR171" s="225"/>
      <c r="CS171" s="254">
        <v>173.62572452030238</v>
      </c>
      <c r="CT171" s="255">
        <v>173.06451083101626</v>
      </c>
      <c r="CU171" s="256">
        <v>1.1753172810655135</v>
      </c>
      <c r="CV171" s="257">
        <v>1.1748468588615855</v>
      </c>
      <c r="CW171" s="245" t="s">
        <v>806</v>
      </c>
      <c r="CX171" s="258"/>
      <c r="CY171" s="253"/>
      <c r="CZ171" s="253"/>
      <c r="DA171" s="259"/>
      <c r="DB171" s="260"/>
      <c r="DC171" s="261">
        <v>317659</v>
      </c>
      <c r="DD171" s="262">
        <v>0</v>
      </c>
      <c r="DE171" s="263">
        <v>38740</v>
      </c>
      <c r="DF171" s="111">
        <v>118799.66666666667</v>
      </c>
    </row>
    <row r="172" spans="1:110" ht="35.25" customHeight="1" x14ac:dyDescent="0.25">
      <c r="A172" s="237" t="s">
        <v>541</v>
      </c>
      <c r="B172" s="238" t="s">
        <v>14</v>
      </c>
      <c r="C172" s="238" t="s">
        <v>27</v>
      </c>
      <c r="D172" s="60" t="s">
        <v>332</v>
      </c>
      <c r="E172" s="60" t="s">
        <v>38</v>
      </c>
      <c r="F172" s="60" t="s">
        <v>807</v>
      </c>
      <c r="G172" s="61" t="s">
        <v>38</v>
      </c>
      <c r="H172" s="211" t="s">
        <v>533</v>
      </c>
      <c r="I172" s="60" t="s">
        <v>547</v>
      </c>
      <c r="J172" s="212">
        <v>2.9397751946705037</v>
      </c>
      <c r="K172" s="212">
        <v>5.3714015039790004</v>
      </c>
      <c r="L172" s="213">
        <v>826.4</v>
      </c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>
        <v>16</v>
      </c>
      <c r="AD172" s="214">
        <v>16</v>
      </c>
      <c r="AE172" s="214"/>
      <c r="AF172" s="214"/>
      <c r="AG172" s="215"/>
      <c r="AH172" s="214"/>
      <c r="AI172" s="214">
        <f t="shared" si="9"/>
        <v>16</v>
      </c>
      <c r="AJ172" s="214">
        <f t="shared" si="9"/>
        <v>16</v>
      </c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>
        <v>100.75</v>
      </c>
      <c r="BB172" s="214">
        <v>100.75</v>
      </c>
      <c r="BC172" s="214"/>
      <c r="BD172" s="214"/>
      <c r="BE172" s="214"/>
      <c r="BF172" s="214"/>
      <c r="BG172" s="216">
        <f t="shared" si="10"/>
        <v>100.75</v>
      </c>
      <c r="BH172" s="72">
        <f t="shared" si="10"/>
        <v>100.75</v>
      </c>
      <c r="BI172" s="217">
        <f t="shared" si="8"/>
        <v>6.458333333333334E-2</v>
      </c>
      <c r="BJ172" s="218">
        <v>0</v>
      </c>
      <c r="BK172" s="218">
        <v>0</v>
      </c>
      <c r="BL172" s="218">
        <v>0</v>
      </c>
      <c r="BM172" s="218">
        <v>0</v>
      </c>
      <c r="BN172" s="218">
        <v>0</v>
      </c>
      <c r="BO172" s="218">
        <v>0</v>
      </c>
      <c r="BP172" s="218">
        <v>0</v>
      </c>
      <c r="BQ172" s="218">
        <v>0</v>
      </c>
      <c r="BR172" s="218">
        <v>0</v>
      </c>
      <c r="BS172" s="218">
        <v>0</v>
      </c>
      <c r="BT172" s="218">
        <v>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118264.38</v>
      </c>
      <c r="CA172" s="218">
        <v>118264.38</v>
      </c>
      <c r="CB172" s="218">
        <v>0</v>
      </c>
      <c r="CC172" s="218">
        <v>0</v>
      </c>
      <c r="CD172" s="218">
        <v>0</v>
      </c>
      <c r="CE172" s="218">
        <v>0</v>
      </c>
      <c r="CF172" s="218">
        <v>118264.38</v>
      </c>
      <c r="CG172" s="219">
        <v>118264.38</v>
      </c>
      <c r="CH172" s="220">
        <v>4660320.0000000009</v>
      </c>
      <c r="CI172" s="220">
        <v>4660320.0000000009</v>
      </c>
      <c r="CJ172" s="220">
        <v>5466240.0000000009</v>
      </c>
      <c r="CK172" s="221" t="s">
        <v>530</v>
      </c>
      <c r="CL172" s="222">
        <v>1.33</v>
      </c>
      <c r="CM172" s="223">
        <v>1.33</v>
      </c>
      <c r="CN172" s="224">
        <v>1.56</v>
      </c>
      <c r="CO172" s="253"/>
      <c r="CP172" s="253"/>
      <c r="CQ172" s="253"/>
      <c r="CR172" s="225"/>
      <c r="CS172" s="254">
        <v>280.20818918812472</v>
      </c>
      <c r="CT172" s="255">
        <v>278.67053524102198</v>
      </c>
      <c r="CU172" s="256">
        <v>1.8437097896956118</v>
      </c>
      <c r="CV172" s="257">
        <v>1.8429021983368397</v>
      </c>
      <c r="CW172" s="245" t="s">
        <v>548</v>
      </c>
      <c r="CX172" s="258"/>
      <c r="CY172" s="253"/>
      <c r="CZ172" s="253"/>
      <c r="DA172" s="259"/>
      <c r="DB172" s="260"/>
      <c r="DC172" s="261">
        <v>318703</v>
      </c>
      <c r="DD172" s="262">
        <v>0</v>
      </c>
      <c r="DE172" s="263">
        <v>356077</v>
      </c>
      <c r="DF172" s="111">
        <v>224926.66666666666</v>
      </c>
    </row>
    <row r="173" spans="1:110" ht="35.25" customHeight="1" x14ac:dyDescent="0.25">
      <c r="A173" s="237" t="s">
        <v>541</v>
      </c>
      <c r="B173" s="238" t="s">
        <v>14</v>
      </c>
      <c r="C173" s="238" t="s">
        <v>27</v>
      </c>
      <c r="D173" s="60" t="s">
        <v>358</v>
      </c>
      <c r="E173" s="60" t="s">
        <v>38</v>
      </c>
      <c r="F173" s="60" t="s">
        <v>808</v>
      </c>
      <c r="G173" s="61" t="s">
        <v>38</v>
      </c>
      <c r="H173" s="211" t="s">
        <v>543</v>
      </c>
      <c r="I173" s="60" t="s">
        <v>547</v>
      </c>
      <c r="J173" s="212">
        <v>2.9253645319515309</v>
      </c>
      <c r="K173" s="212">
        <v>3.9922348401810002</v>
      </c>
      <c r="L173" s="213">
        <v>388</v>
      </c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>
        <v>2</v>
      </c>
      <c r="AD173" s="214">
        <v>2</v>
      </c>
      <c r="AE173" s="214"/>
      <c r="AF173" s="214"/>
      <c r="AG173" s="215"/>
      <c r="AH173" s="214"/>
      <c r="AI173" s="214">
        <f t="shared" si="9"/>
        <v>2</v>
      </c>
      <c r="AJ173" s="214">
        <f t="shared" si="9"/>
        <v>2</v>
      </c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>
        <v>315</v>
      </c>
      <c r="BB173" s="214">
        <v>315</v>
      </c>
      <c r="BC173" s="214"/>
      <c r="BD173" s="214"/>
      <c r="BE173" s="214"/>
      <c r="BF173" s="214"/>
      <c r="BG173" s="216">
        <f t="shared" si="10"/>
        <v>315</v>
      </c>
      <c r="BH173" s="72">
        <f t="shared" si="10"/>
        <v>315</v>
      </c>
      <c r="BI173" s="217">
        <f t="shared" si="8"/>
        <v>0.36627906976744184</v>
      </c>
      <c r="BJ173" s="218">
        <v>0</v>
      </c>
      <c r="BK173" s="218">
        <v>0</v>
      </c>
      <c r="BL173" s="218">
        <v>0</v>
      </c>
      <c r="BM173" s="218">
        <v>0</v>
      </c>
      <c r="BN173" s="218">
        <v>0</v>
      </c>
      <c r="BO173" s="218">
        <v>0</v>
      </c>
      <c r="BP173" s="218">
        <v>0</v>
      </c>
      <c r="BQ173" s="218">
        <v>0</v>
      </c>
      <c r="BR173" s="218">
        <v>0</v>
      </c>
      <c r="BS173" s="218">
        <v>0</v>
      </c>
      <c r="BT173" s="218">
        <v>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369759.60000000003</v>
      </c>
      <c r="CA173" s="218">
        <v>369759.60000000003</v>
      </c>
      <c r="CB173" s="218">
        <v>0</v>
      </c>
      <c r="CC173" s="218">
        <v>0</v>
      </c>
      <c r="CD173" s="218">
        <v>0</v>
      </c>
      <c r="CE173" s="218">
        <v>0</v>
      </c>
      <c r="CF173" s="218">
        <v>369759.60000000003</v>
      </c>
      <c r="CG173" s="219">
        <v>369759.60000000003</v>
      </c>
      <c r="CH173" s="220">
        <v>2978400</v>
      </c>
      <c r="CI173" s="220">
        <v>2978400</v>
      </c>
      <c r="CJ173" s="220">
        <v>3013440</v>
      </c>
      <c r="CK173" s="221" t="s">
        <v>530</v>
      </c>
      <c r="CL173" s="222">
        <v>0.85</v>
      </c>
      <c r="CM173" s="223">
        <v>0.85</v>
      </c>
      <c r="CN173" s="224">
        <v>0.86</v>
      </c>
      <c r="CO173" s="253"/>
      <c r="CP173" s="253"/>
      <c r="CQ173" s="253"/>
      <c r="CR173" s="225"/>
      <c r="CS173" s="254">
        <v>75.307982026703257</v>
      </c>
      <c r="CT173" s="255">
        <v>34.650200427391177</v>
      </c>
      <c r="CU173" s="256">
        <v>0.18561226811446183</v>
      </c>
      <c r="CV173" s="257">
        <v>0.15551768513939737</v>
      </c>
      <c r="CW173" s="245" t="s">
        <v>545</v>
      </c>
      <c r="CX173" s="258"/>
      <c r="CY173" s="253"/>
      <c r="CZ173" s="253"/>
      <c r="DA173" s="259"/>
      <c r="DB173" s="260"/>
      <c r="DC173" s="261">
        <v>0</v>
      </c>
      <c r="DD173" s="262">
        <v>0</v>
      </c>
      <c r="DE173" s="263">
        <v>0</v>
      </c>
      <c r="DF173" s="111">
        <v>0</v>
      </c>
    </row>
    <row r="174" spans="1:110" ht="35.25" customHeight="1" x14ac:dyDescent="0.25">
      <c r="A174" s="237" t="s">
        <v>541</v>
      </c>
      <c r="B174" s="238" t="s">
        <v>14</v>
      </c>
      <c r="C174" s="238" t="s">
        <v>27</v>
      </c>
      <c r="D174" s="60" t="s">
        <v>358</v>
      </c>
      <c r="E174" s="60" t="s">
        <v>38</v>
      </c>
      <c r="F174" s="60" t="s">
        <v>809</v>
      </c>
      <c r="G174" s="61" t="s">
        <v>38</v>
      </c>
      <c r="H174" s="211" t="s">
        <v>543</v>
      </c>
      <c r="I174" s="60" t="s">
        <v>547</v>
      </c>
      <c r="J174" s="212">
        <v>2.4714286563038796</v>
      </c>
      <c r="K174" s="212">
        <v>5.5712121096239997</v>
      </c>
      <c r="L174" s="213">
        <v>1424.5</v>
      </c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>
        <v>6</v>
      </c>
      <c r="AD174" s="214">
        <v>6</v>
      </c>
      <c r="AE174" s="214"/>
      <c r="AF174" s="214"/>
      <c r="AG174" s="215"/>
      <c r="AH174" s="214"/>
      <c r="AI174" s="214">
        <f t="shared" si="9"/>
        <v>6</v>
      </c>
      <c r="AJ174" s="214">
        <f t="shared" si="9"/>
        <v>6</v>
      </c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>
        <v>37.840000000000003</v>
      </c>
      <c r="BB174" s="214">
        <v>37.840000000000003</v>
      </c>
      <c r="BC174" s="214"/>
      <c r="BD174" s="214"/>
      <c r="BE174" s="214"/>
      <c r="BF174" s="214"/>
      <c r="BG174" s="216">
        <f t="shared" si="10"/>
        <v>37.840000000000003</v>
      </c>
      <c r="BH174" s="72">
        <f t="shared" si="10"/>
        <v>37.840000000000003</v>
      </c>
      <c r="BI174" s="217">
        <f t="shared" si="8"/>
        <v>1.8105263157894742E-2</v>
      </c>
      <c r="BJ174" s="218">
        <v>0</v>
      </c>
      <c r="BK174" s="218">
        <v>0</v>
      </c>
      <c r="BL174" s="218">
        <v>0</v>
      </c>
      <c r="BM174" s="218">
        <v>0</v>
      </c>
      <c r="BN174" s="218">
        <v>0</v>
      </c>
      <c r="BO174" s="218">
        <v>0</v>
      </c>
      <c r="BP174" s="218">
        <v>0</v>
      </c>
      <c r="BQ174" s="218">
        <v>0</v>
      </c>
      <c r="BR174" s="218">
        <v>0</v>
      </c>
      <c r="BS174" s="218">
        <v>0</v>
      </c>
      <c r="BT174" s="218">
        <v>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44418.105600000003</v>
      </c>
      <c r="CA174" s="218">
        <v>44418.105600000003</v>
      </c>
      <c r="CB174" s="218">
        <v>0</v>
      </c>
      <c r="CC174" s="218">
        <v>0</v>
      </c>
      <c r="CD174" s="218">
        <v>0</v>
      </c>
      <c r="CE174" s="218">
        <v>0</v>
      </c>
      <c r="CF174" s="218">
        <v>44418.105600000003</v>
      </c>
      <c r="CG174" s="219">
        <v>44418.105600000003</v>
      </c>
      <c r="CH174" s="220">
        <v>6272160.0000000009</v>
      </c>
      <c r="CI174" s="220">
        <v>6272160.0000000009</v>
      </c>
      <c r="CJ174" s="220">
        <v>7323360</v>
      </c>
      <c r="CK174" s="221" t="s">
        <v>530</v>
      </c>
      <c r="CL174" s="222">
        <v>1.79</v>
      </c>
      <c r="CM174" s="223">
        <v>1.79</v>
      </c>
      <c r="CN174" s="224">
        <v>2.09</v>
      </c>
      <c r="CO174" s="253"/>
      <c r="CP174" s="253"/>
      <c r="CQ174" s="253"/>
      <c r="CR174" s="225"/>
      <c r="CS174" s="254">
        <v>87.574274658167269</v>
      </c>
      <c r="CT174" s="255">
        <v>8.3451138316910125</v>
      </c>
      <c r="CU174" s="256">
        <v>0.13181319557158469</v>
      </c>
      <c r="CV174" s="257">
        <v>4.3837745180027053E-2</v>
      </c>
      <c r="CW174" s="245" t="s">
        <v>545</v>
      </c>
      <c r="CX174" s="258"/>
      <c r="CY174" s="253"/>
      <c r="CZ174" s="253"/>
      <c r="DA174" s="259"/>
      <c r="DB174" s="260"/>
      <c r="DC174" s="261">
        <v>0</v>
      </c>
      <c r="DD174" s="262">
        <v>0</v>
      </c>
      <c r="DE174" s="263">
        <v>0</v>
      </c>
      <c r="DF174" s="111">
        <v>0</v>
      </c>
    </row>
    <row r="175" spans="1:110" ht="35.25" customHeight="1" x14ac:dyDescent="0.25">
      <c r="A175" s="237" t="s">
        <v>541</v>
      </c>
      <c r="B175" s="238" t="s">
        <v>14</v>
      </c>
      <c r="C175" s="238" t="s">
        <v>27</v>
      </c>
      <c r="D175" s="60" t="s">
        <v>358</v>
      </c>
      <c r="E175" s="60" t="s">
        <v>38</v>
      </c>
      <c r="F175" s="60" t="s">
        <v>810</v>
      </c>
      <c r="G175" s="61" t="s">
        <v>38</v>
      </c>
      <c r="H175" s="211" t="s">
        <v>543</v>
      </c>
      <c r="I175" s="60" t="s">
        <v>547</v>
      </c>
      <c r="J175" s="212">
        <v>1.9598501297803361</v>
      </c>
      <c r="K175" s="212">
        <v>1.1952651490290001</v>
      </c>
      <c r="L175" s="213">
        <v>342.8</v>
      </c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>
        <v>5</v>
      </c>
      <c r="AD175" s="214">
        <v>5</v>
      </c>
      <c r="AE175" s="214"/>
      <c r="AF175" s="214"/>
      <c r="AG175" s="215"/>
      <c r="AH175" s="214"/>
      <c r="AI175" s="214">
        <f t="shared" si="9"/>
        <v>5</v>
      </c>
      <c r="AJ175" s="214">
        <f t="shared" si="9"/>
        <v>5</v>
      </c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39">
        <v>171.2</v>
      </c>
      <c r="BB175" s="239">
        <v>171.2</v>
      </c>
      <c r="BC175" s="214"/>
      <c r="BD175" s="214"/>
      <c r="BE175" s="214"/>
      <c r="BF175" s="214"/>
      <c r="BG175" s="216">
        <f t="shared" si="10"/>
        <v>171.2</v>
      </c>
      <c r="BH175" s="72">
        <f t="shared" si="10"/>
        <v>171.2</v>
      </c>
      <c r="BI175" s="217">
        <f t="shared" si="8"/>
        <v>0.29517241379310344</v>
      </c>
      <c r="BJ175" s="218">
        <v>0</v>
      </c>
      <c r="BK175" s="218">
        <v>0</v>
      </c>
      <c r="BL175" s="218">
        <v>0</v>
      </c>
      <c r="BM175" s="218">
        <v>0</v>
      </c>
      <c r="BN175" s="218">
        <v>0</v>
      </c>
      <c r="BO175" s="218">
        <v>0</v>
      </c>
      <c r="BP175" s="218">
        <v>0</v>
      </c>
      <c r="BQ175" s="218">
        <v>0</v>
      </c>
      <c r="BR175" s="218">
        <v>0</v>
      </c>
      <c r="BS175" s="218">
        <v>0</v>
      </c>
      <c r="BT175" s="218">
        <v>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200961.40800000002</v>
      </c>
      <c r="CA175" s="218">
        <v>200961.40800000002</v>
      </c>
      <c r="CB175" s="218">
        <v>0</v>
      </c>
      <c r="CC175" s="218">
        <v>0</v>
      </c>
      <c r="CD175" s="218">
        <v>0</v>
      </c>
      <c r="CE175" s="218">
        <v>0</v>
      </c>
      <c r="CF175" s="218">
        <v>200961.40800000002</v>
      </c>
      <c r="CG175" s="219">
        <v>200961.40800000002</v>
      </c>
      <c r="CH175" s="220">
        <v>1892160.0000000002</v>
      </c>
      <c r="CI175" s="220">
        <v>1892160.0000000002</v>
      </c>
      <c r="CJ175" s="220">
        <v>2032320</v>
      </c>
      <c r="CK175" s="221" t="s">
        <v>530</v>
      </c>
      <c r="CL175" s="222">
        <v>0.54</v>
      </c>
      <c r="CM175" s="223">
        <v>0.54</v>
      </c>
      <c r="CN175" s="224">
        <v>0.57999999999999996</v>
      </c>
      <c r="CO175" s="253"/>
      <c r="CP175" s="253"/>
      <c r="CQ175" s="253"/>
      <c r="CR175" s="225"/>
      <c r="CS175" s="254">
        <v>6.7542435424354244</v>
      </c>
      <c r="CT175" s="255">
        <v>6.7542435424354244</v>
      </c>
      <c r="CU175" s="256">
        <v>3.8376383763837639E-2</v>
      </c>
      <c r="CV175" s="257">
        <v>3.8376383763837639E-2</v>
      </c>
      <c r="CW175" s="245" t="s">
        <v>811</v>
      </c>
      <c r="CX175" s="258"/>
      <c r="CY175" s="253"/>
      <c r="CZ175" s="253"/>
      <c r="DA175" s="259"/>
      <c r="DB175" s="260"/>
      <c r="DC175" s="261">
        <v>0</v>
      </c>
      <c r="DD175" s="262">
        <v>0</v>
      </c>
      <c r="DE175" s="263">
        <v>0</v>
      </c>
      <c r="DF175" s="111">
        <v>0</v>
      </c>
    </row>
    <row r="176" spans="1:110" ht="35.25" customHeight="1" x14ac:dyDescent="0.25">
      <c r="A176" s="237" t="s">
        <v>541</v>
      </c>
      <c r="B176" s="238" t="s">
        <v>14</v>
      </c>
      <c r="C176" s="238" t="s">
        <v>27</v>
      </c>
      <c r="D176" s="60" t="s">
        <v>358</v>
      </c>
      <c r="E176" s="60" t="s">
        <v>38</v>
      </c>
      <c r="F176" s="60" t="s">
        <v>812</v>
      </c>
      <c r="G176" s="61" t="s">
        <v>680</v>
      </c>
      <c r="H176" s="211" t="s">
        <v>533</v>
      </c>
      <c r="I176" s="60" t="s">
        <v>608</v>
      </c>
      <c r="J176" s="212">
        <v>6.1667936952682307</v>
      </c>
      <c r="K176" s="212">
        <v>26.760227217065999</v>
      </c>
      <c r="L176" s="213">
        <v>3460.8</v>
      </c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>
        <v>73</v>
      </c>
      <c r="AD176" s="214">
        <v>73</v>
      </c>
      <c r="AE176" s="214"/>
      <c r="AF176" s="214"/>
      <c r="AG176" s="215">
        <v>1</v>
      </c>
      <c r="AH176" s="214">
        <v>1</v>
      </c>
      <c r="AI176" s="214">
        <f t="shared" si="9"/>
        <v>74</v>
      </c>
      <c r="AJ176" s="214">
        <f t="shared" si="9"/>
        <v>74</v>
      </c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>
        <v>620.21</v>
      </c>
      <c r="BB176" s="214">
        <v>620.21</v>
      </c>
      <c r="BC176" s="214"/>
      <c r="BD176" s="214"/>
      <c r="BE176" s="214">
        <v>600</v>
      </c>
      <c r="BF176" s="214">
        <v>600</v>
      </c>
      <c r="BG176" s="216">
        <f t="shared" si="10"/>
        <v>1220.21</v>
      </c>
      <c r="BH176" s="72">
        <f t="shared" si="10"/>
        <v>1220.21</v>
      </c>
      <c r="BI176" s="217">
        <f t="shared" si="8"/>
        <v>0.26184763948497852</v>
      </c>
      <c r="BJ176" s="218">
        <v>0</v>
      </c>
      <c r="BK176" s="218">
        <v>0</v>
      </c>
      <c r="BL176" s="218">
        <v>0</v>
      </c>
      <c r="BM176" s="218">
        <v>0</v>
      </c>
      <c r="BN176" s="218">
        <v>0</v>
      </c>
      <c r="BO176" s="218">
        <v>0</v>
      </c>
      <c r="BP176" s="218">
        <v>0</v>
      </c>
      <c r="BQ176" s="218">
        <v>0</v>
      </c>
      <c r="BR176" s="218">
        <v>0</v>
      </c>
      <c r="BS176" s="218">
        <v>0</v>
      </c>
      <c r="BT176" s="218">
        <v>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728027.30640000012</v>
      </c>
      <c r="CA176" s="218">
        <v>728027.30640000012</v>
      </c>
      <c r="CB176" s="218">
        <v>0</v>
      </c>
      <c r="CC176" s="218">
        <v>0</v>
      </c>
      <c r="CD176" s="218">
        <v>1965744</v>
      </c>
      <c r="CE176" s="218">
        <v>1965744</v>
      </c>
      <c r="CF176" s="218">
        <v>2693771.3064000001</v>
      </c>
      <c r="CG176" s="219">
        <v>2693771.3064000001</v>
      </c>
      <c r="CH176" s="220">
        <v>23546880</v>
      </c>
      <c r="CI176" s="220">
        <v>23546880</v>
      </c>
      <c r="CJ176" s="220">
        <v>16328640.000000002</v>
      </c>
      <c r="CK176" s="221" t="s">
        <v>530</v>
      </c>
      <c r="CL176" s="222">
        <v>6.72</v>
      </c>
      <c r="CM176" s="223">
        <v>6.72</v>
      </c>
      <c r="CN176" s="224">
        <v>4.66</v>
      </c>
      <c r="CO176" s="253"/>
      <c r="CP176" s="253"/>
      <c r="CQ176" s="253"/>
      <c r="CR176" s="225"/>
      <c r="CS176" s="254">
        <v>52.205849630480422</v>
      </c>
      <c r="CT176" s="255">
        <v>49.665876688448641</v>
      </c>
      <c r="CU176" s="256">
        <v>0.3020954526531664</v>
      </c>
      <c r="CV176" s="257">
        <v>0.29344687468584096</v>
      </c>
      <c r="CW176" s="245" t="s">
        <v>813</v>
      </c>
      <c r="CX176" s="258"/>
      <c r="CY176" s="253"/>
      <c r="CZ176" s="253"/>
      <c r="DA176" s="259"/>
      <c r="DB176" s="260"/>
      <c r="DC176" s="261">
        <v>325821</v>
      </c>
      <c r="DD176" s="262">
        <v>0</v>
      </c>
      <c r="DE176" s="263">
        <v>15486</v>
      </c>
      <c r="DF176" s="111">
        <v>113769</v>
      </c>
    </row>
    <row r="177" spans="1:110" ht="35.25" customHeight="1" x14ac:dyDescent="0.25">
      <c r="A177" s="237" t="s">
        <v>541</v>
      </c>
      <c r="B177" s="238" t="s">
        <v>14</v>
      </c>
      <c r="C177" s="238" t="s">
        <v>27</v>
      </c>
      <c r="D177" s="60" t="s">
        <v>358</v>
      </c>
      <c r="E177" s="60" t="s">
        <v>38</v>
      </c>
      <c r="F177" s="60" t="s">
        <v>814</v>
      </c>
      <c r="G177" s="61" t="s">
        <v>703</v>
      </c>
      <c r="H177" s="211" t="s">
        <v>533</v>
      </c>
      <c r="I177" s="60" t="s">
        <v>608</v>
      </c>
      <c r="J177" s="212">
        <v>5.975575286112627</v>
      </c>
      <c r="K177" s="212">
        <v>27.765719639217004</v>
      </c>
      <c r="L177" s="213">
        <v>1698.6</v>
      </c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>
        <v>20</v>
      </c>
      <c r="AD177" s="214">
        <v>20</v>
      </c>
      <c r="AE177" s="214"/>
      <c r="AF177" s="214"/>
      <c r="AG177" s="215">
        <v>1</v>
      </c>
      <c r="AH177" s="214">
        <v>1</v>
      </c>
      <c r="AI177" s="214">
        <f t="shared" si="9"/>
        <v>21</v>
      </c>
      <c r="AJ177" s="214">
        <f t="shared" si="9"/>
        <v>21</v>
      </c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>
        <v>7411.13</v>
      </c>
      <c r="BB177" s="214">
        <v>7411.13</v>
      </c>
      <c r="BC177" s="214"/>
      <c r="BD177" s="214"/>
      <c r="BE177" s="214">
        <v>28.8</v>
      </c>
      <c r="BF177" s="214">
        <v>28.8</v>
      </c>
      <c r="BG177" s="216">
        <f t="shared" si="10"/>
        <v>7439.93</v>
      </c>
      <c r="BH177" s="72">
        <f t="shared" si="10"/>
        <v>7439.93</v>
      </c>
      <c r="BI177" s="217">
        <f t="shared" si="8"/>
        <v>1.5597337526205453</v>
      </c>
      <c r="BJ177" s="218">
        <v>0</v>
      </c>
      <c r="BK177" s="218">
        <v>0</v>
      </c>
      <c r="BL177" s="218">
        <v>0</v>
      </c>
      <c r="BM177" s="218">
        <v>0</v>
      </c>
      <c r="BN177" s="218">
        <v>0</v>
      </c>
      <c r="BO177" s="218">
        <v>0</v>
      </c>
      <c r="BP177" s="218">
        <v>0</v>
      </c>
      <c r="BQ177" s="218">
        <v>0</v>
      </c>
      <c r="BR177" s="218">
        <v>0</v>
      </c>
      <c r="BS177" s="218">
        <v>0</v>
      </c>
      <c r="BT177" s="218">
        <v>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8699480.8392000012</v>
      </c>
      <c r="CA177" s="218">
        <v>8699480.8392000012</v>
      </c>
      <c r="CB177" s="218">
        <v>0</v>
      </c>
      <c r="CC177" s="218">
        <v>0</v>
      </c>
      <c r="CD177" s="218">
        <v>94355.712</v>
      </c>
      <c r="CE177" s="218">
        <v>94355.712</v>
      </c>
      <c r="CF177" s="218">
        <v>8793836.5512000006</v>
      </c>
      <c r="CG177" s="219">
        <v>8793836.5512000006</v>
      </c>
      <c r="CH177" s="220">
        <v>35986079.999999993</v>
      </c>
      <c r="CI177" s="220">
        <v>35986079.999999993</v>
      </c>
      <c r="CJ177" s="220">
        <v>16714079.999999998</v>
      </c>
      <c r="CK177" s="221" t="s">
        <v>530</v>
      </c>
      <c r="CL177" s="222">
        <v>10.27</v>
      </c>
      <c r="CM177" s="223">
        <v>10.27</v>
      </c>
      <c r="CN177" s="224">
        <v>4.7699999999999996</v>
      </c>
      <c r="CO177" s="253"/>
      <c r="CP177" s="253"/>
      <c r="CQ177" s="253"/>
      <c r="CR177" s="225"/>
      <c r="CS177" s="254">
        <v>120.42764959737012</v>
      </c>
      <c r="CT177" s="255">
        <v>120.42764959737012</v>
      </c>
      <c r="CU177" s="256">
        <v>0.8900114478551987</v>
      </c>
      <c r="CV177" s="257">
        <v>0.8900114478551987</v>
      </c>
      <c r="CW177" s="245" t="s">
        <v>815</v>
      </c>
      <c r="CX177" s="258"/>
      <c r="CY177" s="253"/>
      <c r="CZ177" s="253"/>
      <c r="DA177" s="259"/>
      <c r="DB177" s="260"/>
      <c r="DC177" s="261">
        <v>99837</v>
      </c>
      <c r="DD177" s="262">
        <v>1938</v>
      </c>
      <c r="DE177" s="263">
        <v>328523</v>
      </c>
      <c r="DF177" s="111">
        <v>143432.66666666666</v>
      </c>
    </row>
    <row r="178" spans="1:110" ht="35.25" customHeight="1" x14ac:dyDescent="0.25">
      <c r="A178" s="237" t="s">
        <v>541</v>
      </c>
      <c r="B178" s="238" t="s">
        <v>14</v>
      </c>
      <c r="C178" s="238" t="s">
        <v>27</v>
      </c>
      <c r="D178" s="60" t="s">
        <v>158</v>
      </c>
      <c r="E178" s="60" t="s">
        <v>38</v>
      </c>
      <c r="F178" s="60" t="s">
        <v>816</v>
      </c>
      <c r="G178" s="61" t="s">
        <v>38</v>
      </c>
      <c r="H178" s="211" t="s">
        <v>594</v>
      </c>
      <c r="I178" s="60" t="s">
        <v>547</v>
      </c>
      <c r="J178" s="212">
        <v>1.55635157364909</v>
      </c>
      <c r="K178" s="212">
        <v>2.7185606004060001</v>
      </c>
      <c r="L178" s="213">
        <v>50</v>
      </c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5"/>
      <c r="AH178" s="214"/>
      <c r="AI178" s="214">
        <f t="shared" si="9"/>
        <v>0</v>
      </c>
      <c r="AJ178" s="214">
        <f t="shared" si="9"/>
        <v>0</v>
      </c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6">
        <f t="shared" si="10"/>
        <v>0</v>
      </c>
      <c r="BH178" s="72">
        <f t="shared" si="10"/>
        <v>0</v>
      </c>
      <c r="BI178" s="217">
        <f t="shared" si="8"/>
        <v>0</v>
      </c>
      <c r="BJ178" s="218">
        <v>0</v>
      </c>
      <c r="BK178" s="218">
        <v>0</v>
      </c>
      <c r="BL178" s="218">
        <v>0</v>
      </c>
      <c r="BM178" s="218">
        <v>0</v>
      </c>
      <c r="BN178" s="218">
        <v>0</v>
      </c>
      <c r="BO178" s="218">
        <v>0</v>
      </c>
      <c r="BP178" s="218">
        <v>0</v>
      </c>
      <c r="BQ178" s="218">
        <v>0</v>
      </c>
      <c r="BR178" s="218">
        <v>0</v>
      </c>
      <c r="BS178" s="218">
        <v>0</v>
      </c>
      <c r="BT178" s="218">
        <v>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9">
        <v>0</v>
      </c>
      <c r="CH178" s="220">
        <v>3504000</v>
      </c>
      <c r="CI178" s="220">
        <v>3504000</v>
      </c>
      <c r="CJ178" s="220">
        <v>5010719.9999999991</v>
      </c>
      <c r="CK178" s="221" t="s">
        <v>530</v>
      </c>
      <c r="CL178" s="222">
        <v>1</v>
      </c>
      <c r="CM178" s="223">
        <v>1</v>
      </c>
      <c r="CN178" s="224">
        <v>1.43</v>
      </c>
      <c r="CO178" s="253"/>
      <c r="CP178" s="253"/>
      <c r="CQ178" s="253"/>
      <c r="CR178" s="225"/>
      <c r="CS178" s="254">
        <v>229.57213429256603</v>
      </c>
      <c r="CT178" s="255">
        <v>229.57213429256603</v>
      </c>
      <c r="CU178" s="256">
        <v>1.582350119904077</v>
      </c>
      <c r="CV178" s="257">
        <v>1.582350119904077</v>
      </c>
      <c r="CW178" s="245" t="s">
        <v>582</v>
      </c>
      <c r="CX178" s="258"/>
      <c r="CY178" s="253"/>
      <c r="CZ178" s="253"/>
      <c r="DA178" s="259"/>
      <c r="DB178" s="260"/>
      <c r="DC178" s="261">
        <v>10550</v>
      </c>
      <c r="DD178" s="262">
        <v>1440</v>
      </c>
      <c r="DE178" s="263">
        <v>12058</v>
      </c>
      <c r="DF178" s="111">
        <v>8016</v>
      </c>
    </row>
    <row r="179" spans="1:110" ht="35.25" customHeight="1" x14ac:dyDescent="0.25">
      <c r="A179" s="237" t="s">
        <v>541</v>
      </c>
      <c r="B179" s="238" t="s">
        <v>14</v>
      </c>
      <c r="C179" s="238" t="s">
        <v>27</v>
      </c>
      <c r="D179" s="60" t="s">
        <v>158</v>
      </c>
      <c r="E179" s="60" t="s">
        <v>38</v>
      </c>
      <c r="F179" s="60" t="s">
        <v>817</v>
      </c>
      <c r="G179" s="61" t="s">
        <v>38</v>
      </c>
      <c r="H179" s="211" t="s">
        <v>543</v>
      </c>
      <c r="I179" s="60" t="s">
        <v>547</v>
      </c>
      <c r="J179" s="212">
        <v>2.4498126622254199</v>
      </c>
      <c r="K179" s="212">
        <v>3.2545454477760001</v>
      </c>
      <c r="L179" s="213">
        <v>448.8</v>
      </c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>
        <v>2</v>
      </c>
      <c r="AD179" s="214">
        <v>2</v>
      </c>
      <c r="AE179" s="214"/>
      <c r="AF179" s="214"/>
      <c r="AG179" s="215"/>
      <c r="AH179" s="214"/>
      <c r="AI179" s="214">
        <f t="shared" si="9"/>
        <v>2</v>
      </c>
      <c r="AJ179" s="214">
        <f t="shared" si="9"/>
        <v>2</v>
      </c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>
        <v>8.6</v>
      </c>
      <c r="BB179" s="214">
        <v>8.6</v>
      </c>
      <c r="BC179" s="214"/>
      <c r="BD179" s="214"/>
      <c r="BE179" s="214"/>
      <c r="BF179" s="214"/>
      <c r="BG179" s="216">
        <f t="shared" si="10"/>
        <v>8.6</v>
      </c>
      <c r="BH179" s="72">
        <f t="shared" si="10"/>
        <v>8.6</v>
      </c>
      <c r="BI179" s="217">
        <f t="shared" si="8"/>
        <v>3.4538152610441766E-3</v>
      </c>
      <c r="BJ179" s="218">
        <v>0</v>
      </c>
      <c r="BK179" s="218">
        <v>0</v>
      </c>
      <c r="BL179" s="218">
        <v>0</v>
      </c>
      <c r="BM179" s="218">
        <v>0</v>
      </c>
      <c r="BN179" s="218">
        <v>0</v>
      </c>
      <c r="BO179" s="218">
        <v>0</v>
      </c>
      <c r="BP179" s="218">
        <v>0</v>
      </c>
      <c r="BQ179" s="218">
        <v>0</v>
      </c>
      <c r="BR179" s="218">
        <v>0</v>
      </c>
      <c r="BS179" s="218">
        <v>0</v>
      </c>
      <c r="BT179" s="218">
        <v>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10095.024000000001</v>
      </c>
      <c r="CA179" s="218">
        <v>10095.024000000001</v>
      </c>
      <c r="CB179" s="218">
        <v>0</v>
      </c>
      <c r="CC179" s="218">
        <v>0</v>
      </c>
      <c r="CD179" s="218">
        <v>0</v>
      </c>
      <c r="CE179" s="218">
        <v>0</v>
      </c>
      <c r="CF179" s="218">
        <v>10095.024000000001</v>
      </c>
      <c r="CG179" s="219">
        <v>10095.024000000001</v>
      </c>
      <c r="CH179" s="220">
        <v>4765440.0000000009</v>
      </c>
      <c r="CI179" s="220">
        <v>4765440.0000000009</v>
      </c>
      <c r="CJ179" s="220">
        <v>8724960.0000000019</v>
      </c>
      <c r="CK179" s="221" t="s">
        <v>530</v>
      </c>
      <c r="CL179" s="222">
        <v>1.36</v>
      </c>
      <c r="CM179" s="223">
        <v>1.36</v>
      </c>
      <c r="CN179" s="224">
        <v>2.4900000000000002</v>
      </c>
      <c r="CO179" s="253"/>
      <c r="CP179" s="253"/>
      <c r="CQ179" s="253"/>
      <c r="CR179" s="225"/>
      <c r="CS179" s="254">
        <v>51.402637194391104</v>
      </c>
      <c r="CT179" s="255">
        <v>51.402637194391104</v>
      </c>
      <c r="CU179" s="256">
        <v>0.78033925513813462</v>
      </c>
      <c r="CV179" s="257">
        <v>0.78033925513813462</v>
      </c>
      <c r="CW179" s="245" t="s">
        <v>806</v>
      </c>
      <c r="CX179" s="258"/>
      <c r="CY179" s="253"/>
      <c r="CZ179" s="253"/>
      <c r="DA179" s="259"/>
      <c r="DB179" s="260"/>
      <c r="DC179" s="261">
        <v>0</v>
      </c>
      <c r="DD179" s="262">
        <v>0</v>
      </c>
      <c r="DE179" s="263">
        <v>0</v>
      </c>
      <c r="DF179" s="111">
        <v>0</v>
      </c>
    </row>
    <row r="180" spans="1:110" ht="35.25" customHeight="1" x14ac:dyDescent="0.25">
      <c r="A180" s="237" t="s">
        <v>541</v>
      </c>
      <c r="B180" s="238" t="s">
        <v>14</v>
      </c>
      <c r="C180" s="238" t="s">
        <v>27</v>
      </c>
      <c r="D180" s="60" t="s">
        <v>158</v>
      </c>
      <c r="E180" s="60" t="s">
        <v>38</v>
      </c>
      <c r="F180" s="60" t="s">
        <v>818</v>
      </c>
      <c r="G180" s="61" t="s">
        <v>38</v>
      </c>
      <c r="H180" s="211" t="s">
        <v>533</v>
      </c>
      <c r="I180" s="60" t="s">
        <v>547</v>
      </c>
      <c r="J180" s="212">
        <v>2.1327780824080129</v>
      </c>
      <c r="K180" s="212">
        <v>4.3660984757670009</v>
      </c>
      <c r="L180" s="213">
        <v>281.5</v>
      </c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>
        <v>4</v>
      </c>
      <c r="AD180" s="214">
        <v>4</v>
      </c>
      <c r="AE180" s="214"/>
      <c r="AF180" s="214"/>
      <c r="AG180" s="215"/>
      <c r="AH180" s="214"/>
      <c r="AI180" s="214">
        <f t="shared" si="9"/>
        <v>4</v>
      </c>
      <c r="AJ180" s="214">
        <f t="shared" si="9"/>
        <v>4</v>
      </c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>
        <v>31.25</v>
      </c>
      <c r="BB180" s="214">
        <v>31.25</v>
      </c>
      <c r="BC180" s="214"/>
      <c r="BD180" s="214"/>
      <c r="BE180" s="214"/>
      <c r="BF180" s="214"/>
      <c r="BG180" s="216">
        <f t="shared" si="10"/>
        <v>31.25</v>
      </c>
      <c r="BH180" s="72">
        <f t="shared" si="10"/>
        <v>31.25</v>
      </c>
      <c r="BI180" s="217">
        <f t="shared" si="8"/>
        <v>2.1114864864864864E-2</v>
      </c>
      <c r="BJ180" s="218">
        <v>0</v>
      </c>
      <c r="BK180" s="218">
        <v>0</v>
      </c>
      <c r="BL180" s="218">
        <v>0</v>
      </c>
      <c r="BM180" s="218">
        <v>0</v>
      </c>
      <c r="BN180" s="218">
        <v>0</v>
      </c>
      <c r="BO180" s="218">
        <v>0</v>
      </c>
      <c r="BP180" s="218">
        <v>0</v>
      </c>
      <c r="BQ180" s="218">
        <v>0</v>
      </c>
      <c r="BR180" s="218">
        <v>0</v>
      </c>
      <c r="BS180" s="218">
        <v>0</v>
      </c>
      <c r="BT180" s="218">
        <v>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36682.5</v>
      </c>
      <c r="CA180" s="218">
        <v>36682.5</v>
      </c>
      <c r="CB180" s="218">
        <v>0</v>
      </c>
      <c r="CC180" s="218">
        <v>0</v>
      </c>
      <c r="CD180" s="218">
        <v>0</v>
      </c>
      <c r="CE180" s="218">
        <v>0</v>
      </c>
      <c r="CF180" s="218">
        <v>36682.5</v>
      </c>
      <c r="CG180" s="219">
        <v>36682.5</v>
      </c>
      <c r="CH180" s="220">
        <v>2242560</v>
      </c>
      <c r="CI180" s="220">
        <v>2242560</v>
      </c>
      <c r="CJ180" s="220">
        <v>5185920</v>
      </c>
      <c r="CK180" s="221" t="s">
        <v>530</v>
      </c>
      <c r="CL180" s="222">
        <v>0.64</v>
      </c>
      <c r="CM180" s="223">
        <v>0.64</v>
      </c>
      <c r="CN180" s="224">
        <v>1.48</v>
      </c>
      <c r="CO180" s="253"/>
      <c r="CP180" s="253"/>
      <c r="CQ180" s="253"/>
      <c r="CR180" s="225"/>
      <c r="CS180" s="254">
        <v>194.9137662933783</v>
      </c>
      <c r="CT180" s="255">
        <v>194.9137662933783</v>
      </c>
      <c r="CU180" s="256">
        <v>1.822242491548834</v>
      </c>
      <c r="CV180" s="257">
        <v>1.822242491548834</v>
      </c>
      <c r="CW180" s="245" t="s">
        <v>573</v>
      </c>
      <c r="CX180" s="258"/>
      <c r="CY180" s="253"/>
      <c r="CZ180" s="253"/>
      <c r="DA180" s="259"/>
      <c r="DB180" s="260"/>
      <c r="DC180" s="261">
        <v>85883</v>
      </c>
      <c r="DD180" s="262">
        <v>39800</v>
      </c>
      <c r="DE180" s="263">
        <v>0</v>
      </c>
      <c r="DF180" s="111">
        <v>41894.333333333336</v>
      </c>
    </row>
    <row r="181" spans="1:110" ht="35.25" customHeight="1" x14ac:dyDescent="0.25">
      <c r="A181" s="237" t="s">
        <v>541</v>
      </c>
      <c r="B181" s="238" t="s">
        <v>14</v>
      </c>
      <c r="C181" s="238" t="s">
        <v>27</v>
      </c>
      <c r="D181" s="60" t="s">
        <v>158</v>
      </c>
      <c r="E181" s="60" t="s">
        <v>38</v>
      </c>
      <c r="F181" s="60" t="s">
        <v>819</v>
      </c>
      <c r="G181" s="61" t="s">
        <v>38</v>
      </c>
      <c r="H181" s="211" t="s">
        <v>543</v>
      </c>
      <c r="I181" s="60" t="s">
        <v>547</v>
      </c>
      <c r="J181" s="212">
        <v>2.1976260646433912</v>
      </c>
      <c r="K181" s="212">
        <v>4.963446959373</v>
      </c>
      <c r="L181" s="213">
        <v>1002.5</v>
      </c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>
        <v>3</v>
      </c>
      <c r="AD181" s="214">
        <v>3</v>
      </c>
      <c r="AE181" s="214"/>
      <c r="AF181" s="214"/>
      <c r="AG181" s="215"/>
      <c r="AH181" s="214"/>
      <c r="AI181" s="214">
        <f t="shared" si="9"/>
        <v>3</v>
      </c>
      <c r="AJ181" s="214">
        <f t="shared" si="9"/>
        <v>3</v>
      </c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>
        <v>35.049999999999997</v>
      </c>
      <c r="BB181" s="214">
        <v>35.049999999999997</v>
      </c>
      <c r="BC181" s="214"/>
      <c r="BD181" s="214"/>
      <c r="BE181" s="214"/>
      <c r="BF181" s="214"/>
      <c r="BG181" s="216">
        <f t="shared" si="10"/>
        <v>35.049999999999997</v>
      </c>
      <c r="BH181" s="72">
        <f t="shared" si="10"/>
        <v>35.049999999999997</v>
      </c>
      <c r="BI181" s="217">
        <f t="shared" si="8"/>
        <v>1.7097560975609757E-2</v>
      </c>
      <c r="BJ181" s="218">
        <v>0</v>
      </c>
      <c r="BK181" s="218">
        <v>0</v>
      </c>
      <c r="BL181" s="218">
        <v>0</v>
      </c>
      <c r="BM181" s="218">
        <v>0</v>
      </c>
      <c r="BN181" s="218">
        <v>0</v>
      </c>
      <c r="BO181" s="218">
        <v>0</v>
      </c>
      <c r="BP181" s="218">
        <v>0</v>
      </c>
      <c r="BQ181" s="218">
        <v>0</v>
      </c>
      <c r="BR181" s="218">
        <v>0</v>
      </c>
      <c r="BS181" s="218">
        <v>0</v>
      </c>
      <c r="BT181" s="218">
        <v>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41143.092000000004</v>
      </c>
      <c r="CA181" s="218">
        <v>41143.092000000004</v>
      </c>
      <c r="CB181" s="218">
        <v>0</v>
      </c>
      <c r="CC181" s="218">
        <v>0</v>
      </c>
      <c r="CD181" s="218">
        <v>0</v>
      </c>
      <c r="CE181" s="218">
        <v>0</v>
      </c>
      <c r="CF181" s="218">
        <v>41143.092000000004</v>
      </c>
      <c r="CG181" s="219">
        <v>41143.092000000004</v>
      </c>
      <c r="CH181" s="220">
        <v>6517440.0000000009</v>
      </c>
      <c r="CI181" s="220">
        <v>6517440.0000000009</v>
      </c>
      <c r="CJ181" s="220">
        <v>7183200</v>
      </c>
      <c r="CK181" s="221" t="s">
        <v>530</v>
      </c>
      <c r="CL181" s="222">
        <v>1.86</v>
      </c>
      <c r="CM181" s="223">
        <v>1.86</v>
      </c>
      <c r="CN181" s="224">
        <v>2.0499999999999998</v>
      </c>
      <c r="CO181" s="253"/>
      <c r="CP181" s="253"/>
      <c r="CQ181" s="253"/>
      <c r="CR181" s="225"/>
      <c r="CS181" s="254">
        <v>354.1658041399121</v>
      </c>
      <c r="CT181" s="255">
        <v>354.1658041399121</v>
      </c>
      <c r="CU181" s="256">
        <v>1.4062660713571866</v>
      </c>
      <c r="CV181" s="257">
        <v>1.4062660713571866</v>
      </c>
      <c r="CW181" s="245" t="s">
        <v>554</v>
      </c>
      <c r="CX181" s="258"/>
      <c r="CY181" s="253"/>
      <c r="CZ181" s="253"/>
      <c r="DA181" s="259"/>
      <c r="DB181" s="260"/>
      <c r="DC181" s="261">
        <v>48447</v>
      </c>
      <c r="DD181" s="262">
        <v>892967</v>
      </c>
      <c r="DE181" s="263">
        <v>0</v>
      </c>
      <c r="DF181" s="111">
        <v>313804.66666666669</v>
      </c>
    </row>
    <row r="182" spans="1:110" ht="35.25" customHeight="1" x14ac:dyDescent="0.25">
      <c r="A182" s="237" t="s">
        <v>541</v>
      </c>
      <c r="B182" s="238" t="s">
        <v>14</v>
      </c>
      <c r="C182" s="238" t="s">
        <v>27</v>
      </c>
      <c r="D182" s="60" t="s">
        <v>158</v>
      </c>
      <c r="E182" s="60" t="s">
        <v>38</v>
      </c>
      <c r="F182" s="60" t="s">
        <v>820</v>
      </c>
      <c r="G182" s="61" t="s">
        <v>38</v>
      </c>
      <c r="H182" s="211" t="s">
        <v>543</v>
      </c>
      <c r="I182" s="60" t="s">
        <v>547</v>
      </c>
      <c r="J182" s="212">
        <v>1.974260792499309</v>
      </c>
      <c r="K182" s="212">
        <v>4.6778408993610006</v>
      </c>
      <c r="L182" s="213">
        <v>772.8</v>
      </c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>
        <v>1</v>
      </c>
      <c r="AD182" s="214">
        <v>1</v>
      </c>
      <c r="AE182" s="214"/>
      <c r="AF182" s="214"/>
      <c r="AG182" s="215"/>
      <c r="AH182" s="214"/>
      <c r="AI182" s="214">
        <f t="shared" si="9"/>
        <v>1</v>
      </c>
      <c r="AJ182" s="214">
        <f t="shared" si="9"/>
        <v>1</v>
      </c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>
        <v>8.25</v>
      </c>
      <c r="BB182" s="214">
        <v>8.25</v>
      </c>
      <c r="BC182" s="214"/>
      <c r="BD182" s="214"/>
      <c r="BE182" s="214"/>
      <c r="BF182" s="214"/>
      <c r="BG182" s="216">
        <f t="shared" si="10"/>
        <v>8.25</v>
      </c>
      <c r="BH182" s="72">
        <f t="shared" si="10"/>
        <v>8.25</v>
      </c>
      <c r="BI182" s="217">
        <f t="shared" si="8"/>
        <v>5.7692307692307696E-3</v>
      </c>
      <c r="BJ182" s="218">
        <v>0</v>
      </c>
      <c r="BK182" s="218">
        <v>0</v>
      </c>
      <c r="BL182" s="218">
        <v>0</v>
      </c>
      <c r="BM182" s="218">
        <v>0</v>
      </c>
      <c r="BN182" s="218">
        <v>0</v>
      </c>
      <c r="BO182" s="218">
        <v>0</v>
      </c>
      <c r="BP182" s="218">
        <v>0</v>
      </c>
      <c r="BQ182" s="218">
        <v>0</v>
      </c>
      <c r="BR182" s="218">
        <v>0</v>
      </c>
      <c r="BS182" s="218">
        <v>0</v>
      </c>
      <c r="BT182" s="218">
        <v>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9684.18</v>
      </c>
      <c r="CA182" s="218">
        <v>9684.18</v>
      </c>
      <c r="CB182" s="218">
        <v>0</v>
      </c>
      <c r="CC182" s="218">
        <v>0</v>
      </c>
      <c r="CD182" s="218">
        <v>0</v>
      </c>
      <c r="CE182" s="218">
        <v>0</v>
      </c>
      <c r="CF182" s="218">
        <v>9684.18</v>
      </c>
      <c r="CG182" s="219">
        <v>9684.18</v>
      </c>
      <c r="CH182" s="220">
        <v>4765440.0000000009</v>
      </c>
      <c r="CI182" s="220">
        <v>4765440.0000000009</v>
      </c>
      <c r="CJ182" s="220">
        <v>5010719.9999999991</v>
      </c>
      <c r="CK182" s="221" t="s">
        <v>530</v>
      </c>
      <c r="CL182" s="222">
        <v>1.36</v>
      </c>
      <c r="CM182" s="223">
        <v>1.36</v>
      </c>
      <c r="CN182" s="224">
        <v>1.43</v>
      </c>
      <c r="CO182" s="253"/>
      <c r="CP182" s="253"/>
      <c r="CQ182" s="253"/>
      <c r="CR182" s="225"/>
      <c r="CS182" s="254">
        <v>227.82573282731059</v>
      </c>
      <c r="CT182" s="255">
        <v>227.82573282731059</v>
      </c>
      <c r="CU182" s="256">
        <v>1.6445672158835745</v>
      </c>
      <c r="CV182" s="257">
        <v>1.6445672158835745</v>
      </c>
      <c r="CW182" s="245" t="s">
        <v>554</v>
      </c>
      <c r="CX182" s="258"/>
      <c r="CY182" s="253"/>
      <c r="CZ182" s="253"/>
      <c r="DA182" s="259"/>
      <c r="DB182" s="260"/>
      <c r="DC182" s="261">
        <v>181038</v>
      </c>
      <c r="DD182" s="262">
        <v>154461</v>
      </c>
      <c r="DE182" s="263">
        <v>0</v>
      </c>
      <c r="DF182" s="111">
        <v>111833</v>
      </c>
    </row>
    <row r="183" spans="1:110" ht="35.25" customHeight="1" x14ac:dyDescent="0.25">
      <c r="A183" s="237" t="s">
        <v>541</v>
      </c>
      <c r="B183" s="238" t="s">
        <v>14</v>
      </c>
      <c r="C183" s="238" t="s">
        <v>27</v>
      </c>
      <c r="D183" s="60" t="s">
        <v>158</v>
      </c>
      <c r="E183" s="60" t="s">
        <v>38</v>
      </c>
      <c r="F183" s="60" t="s">
        <v>821</v>
      </c>
      <c r="G183" s="61" t="s">
        <v>38</v>
      </c>
      <c r="H183" s="211" t="s">
        <v>543</v>
      </c>
      <c r="I183" s="60" t="s">
        <v>547</v>
      </c>
      <c r="J183" s="212">
        <v>1.7653061830741996</v>
      </c>
      <c r="K183" s="212">
        <v>2.8850378727870001</v>
      </c>
      <c r="L183" s="213">
        <v>520.79999999999995</v>
      </c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>
        <v>2</v>
      </c>
      <c r="AD183" s="214">
        <v>2</v>
      </c>
      <c r="AE183" s="214"/>
      <c r="AF183" s="214"/>
      <c r="AG183" s="215"/>
      <c r="AH183" s="214"/>
      <c r="AI183" s="214">
        <f t="shared" si="9"/>
        <v>2</v>
      </c>
      <c r="AJ183" s="214">
        <f t="shared" si="9"/>
        <v>2</v>
      </c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>
        <v>93.44</v>
      </c>
      <c r="BB183" s="214">
        <v>93.44</v>
      </c>
      <c r="BC183" s="214"/>
      <c r="BD183" s="214"/>
      <c r="BE183" s="214"/>
      <c r="BF183" s="214"/>
      <c r="BG183" s="216">
        <f t="shared" si="10"/>
        <v>93.44</v>
      </c>
      <c r="BH183" s="72">
        <f t="shared" si="10"/>
        <v>93.44</v>
      </c>
      <c r="BI183" s="217">
        <f t="shared" si="8"/>
        <v>7.8521008403361348E-2</v>
      </c>
      <c r="BJ183" s="218">
        <v>0</v>
      </c>
      <c r="BK183" s="218">
        <v>0</v>
      </c>
      <c r="BL183" s="218">
        <v>0</v>
      </c>
      <c r="BM183" s="218">
        <v>0</v>
      </c>
      <c r="BN183" s="218">
        <v>0</v>
      </c>
      <c r="BO183" s="218">
        <v>0</v>
      </c>
      <c r="BP183" s="218">
        <v>0</v>
      </c>
      <c r="BQ183" s="218">
        <v>0</v>
      </c>
      <c r="BR183" s="218">
        <v>0</v>
      </c>
      <c r="BS183" s="218">
        <v>0</v>
      </c>
      <c r="BT183" s="218">
        <v>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109683.60960000001</v>
      </c>
      <c r="CA183" s="218">
        <v>109683.60960000001</v>
      </c>
      <c r="CB183" s="218">
        <v>0</v>
      </c>
      <c r="CC183" s="218">
        <v>0</v>
      </c>
      <c r="CD183" s="218">
        <v>0</v>
      </c>
      <c r="CE183" s="218">
        <v>0</v>
      </c>
      <c r="CF183" s="218">
        <v>109683.60960000001</v>
      </c>
      <c r="CG183" s="219">
        <v>109683.60960000001</v>
      </c>
      <c r="CH183" s="220">
        <v>4064640</v>
      </c>
      <c r="CI183" s="220">
        <v>4064640</v>
      </c>
      <c r="CJ183" s="220">
        <v>4169760</v>
      </c>
      <c r="CK183" s="221" t="s">
        <v>530</v>
      </c>
      <c r="CL183" s="222">
        <v>1.1599999999999999</v>
      </c>
      <c r="CM183" s="223">
        <v>1.1599999999999999</v>
      </c>
      <c r="CN183" s="224">
        <v>1.19</v>
      </c>
      <c r="CO183" s="253"/>
      <c r="CP183" s="253"/>
      <c r="CQ183" s="253"/>
      <c r="CR183" s="225"/>
      <c r="CS183" s="254">
        <v>40.726084574914459</v>
      </c>
      <c r="CT183" s="255">
        <v>40.726084574914459</v>
      </c>
      <c r="CU183" s="256">
        <v>0.72653872503988215</v>
      </c>
      <c r="CV183" s="257">
        <v>0.72653872503988215</v>
      </c>
      <c r="CW183" s="245" t="s">
        <v>556</v>
      </c>
      <c r="CX183" s="258"/>
      <c r="CY183" s="253"/>
      <c r="CZ183" s="253"/>
      <c r="DA183" s="259"/>
      <c r="DB183" s="260"/>
      <c r="DC183" s="261">
        <v>0</v>
      </c>
      <c r="DD183" s="262">
        <v>0</v>
      </c>
      <c r="DE183" s="263">
        <v>0</v>
      </c>
      <c r="DF183" s="111">
        <v>0</v>
      </c>
    </row>
    <row r="184" spans="1:110" ht="35.25" customHeight="1" x14ac:dyDescent="0.25">
      <c r="A184" s="237" t="s">
        <v>541</v>
      </c>
      <c r="B184" s="238" t="s">
        <v>14</v>
      </c>
      <c r="C184" s="238" t="s">
        <v>27</v>
      </c>
      <c r="D184" s="60" t="s">
        <v>158</v>
      </c>
      <c r="E184" s="60" t="s">
        <v>38</v>
      </c>
      <c r="F184" s="60" t="s">
        <v>822</v>
      </c>
      <c r="G184" s="61" t="s">
        <v>38</v>
      </c>
      <c r="H184" s="211" t="s">
        <v>543</v>
      </c>
      <c r="I184" s="60" t="s">
        <v>547</v>
      </c>
      <c r="J184" s="212">
        <v>2.3201166977546626</v>
      </c>
      <c r="K184" s="212">
        <v>3.1331439328770001</v>
      </c>
      <c r="L184" s="213">
        <v>302.60000000000002</v>
      </c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>
        <v>1</v>
      </c>
      <c r="AD184" s="214">
        <v>1</v>
      </c>
      <c r="AE184" s="214"/>
      <c r="AF184" s="214"/>
      <c r="AG184" s="215"/>
      <c r="AH184" s="214"/>
      <c r="AI184" s="214">
        <f t="shared" si="9"/>
        <v>1</v>
      </c>
      <c r="AJ184" s="214">
        <f t="shared" si="9"/>
        <v>1</v>
      </c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>
        <v>42</v>
      </c>
      <c r="BB184" s="214">
        <v>42</v>
      </c>
      <c r="BC184" s="214"/>
      <c r="BD184" s="214"/>
      <c r="BE184" s="214"/>
      <c r="BF184" s="214"/>
      <c r="BG184" s="216">
        <f t="shared" si="10"/>
        <v>42</v>
      </c>
      <c r="BH184" s="72">
        <f t="shared" si="10"/>
        <v>42</v>
      </c>
      <c r="BI184" s="217">
        <f t="shared" si="8"/>
        <v>0.02</v>
      </c>
      <c r="BJ184" s="218">
        <v>0</v>
      </c>
      <c r="BK184" s="218">
        <v>0</v>
      </c>
      <c r="BL184" s="218">
        <v>0</v>
      </c>
      <c r="BM184" s="218">
        <v>0</v>
      </c>
      <c r="BN184" s="218">
        <v>0</v>
      </c>
      <c r="BO184" s="218">
        <v>0</v>
      </c>
      <c r="BP184" s="218">
        <v>0</v>
      </c>
      <c r="BQ184" s="218">
        <v>0</v>
      </c>
      <c r="BR184" s="218">
        <v>0</v>
      </c>
      <c r="BS184" s="218">
        <v>0</v>
      </c>
      <c r="BT184" s="218">
        <v>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49301.280000000006</v>
      </c>
      <c r="CA184" s="218">
        <v>49301.280000000006</v>
      </c>
      <c r="CB184" s="218">
        <v>0</v>
      </c>
      <c r="CC184" s="218">
        <v>0</v>
      </c>
      <c r="CD184" s="218">
        <v>0</v>
      </c>
      <c r="CE184" s="218">
        <v>0</v>
      </c>
      <c r="CF184" s="218">
        <v>49301.280000000006</v>
      </c>
      <c r="CG184" s="219">
        <v>49301.280000000006</v>
      </c>
      <c r="CH184" s="220">
        <v>6517440.0000000009</v>
      </c>
      <c r="CI184" s="220">
        <v>6517440.0000000009</v>
      </c>
      <c r="CJ184" s="220">
        <v>7358400.0000000009</v>
      </c>
      <c r="CK184" s="221" t="s">
        <v>530</v>
      </c>
      <c r="CL184" s="222">
        <v>1.86</v>
      </c>
      <c r="CM184" s="223">
        <v>1.86</v>
      </c>
      <c r="CN184" s="224">
        <v>2.1</v>
      </c>
      <c r="CO184" s="253"/>
      <c r="CP184" s="253"/>
      <c r="CQ184" s="253"/>
      <c r="CR184" s="225"/>
      <c r="CS184" s="254">
        <v>152.73394292625588</v>
      </c>
      <c r="CT184" s="255">
        <v>152.73394292625588</v>
      </c>
      <c r="CU184" s="256">
        <v>1.2679161398627834</v>
      </c>
      <c r="CV184" s="257">
        <v>1.2679161398627834</v>
      </c>
      <c r="CW184" s="245" t="s">
        <v>823</v>
      </c>
      <c r="CX184" s="258"/>
      <c r="CY184" s="253"/>
      <c r="CZ184" s="253"/>
      <c r="DA184" s="259"/>
      <c r="DB184" s="260"/>
      <c r="DC184" s="261">
        <v>0</v>
      </c>
      <c r="DD184" s="262">
        <v>0</v>
      </c>
      <c r="DE184" s="263">
        <v>0</v>
      </c>
      <c r="DF184" s="111">
        <v>0</v>
      </c>
    </row>
    <row r="185" spans="1:110" ht="35.25" customHeight="1" x14ac:dyDescent="0.25">
      <c r="A185" s="237" t="s">
        <v>541</v>
      </c>
      <c r="B185" s="238" t="s">
        <v>14</v>
      </c>
      <c r="C185" s="238" t="s">
        <v>27</v>
      </c>
      <c r="D185" s="60" t="s">
        <v>158</v>
      </c>
      <c r="E185" s="60" t="s">
        <v>38</v>
      </c>
      <c r="F185" s="60" t="s">
        <v>824</v>
      </c>
      <c r="G185" s="61" t="s">
        <v>38</v>
      </c>
      <c r="H185" s="211" t="s">
        <v>533</v>
      </c>
      <c r="I185" s="60" t="s">
        <v>547</v>
      </c>
      <c r="J185" s="212">
        <v>2.0679301001726338</v>
      </c>
      <c r="K185" s="212">
        <v>3.9623105978190005</v>
      </c>
      <c r="L185" s="213">
        <v>1060.4000000000001</v>
      </c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>
        <v>5</v>
      </c>
      <c r="AD185" s="214">
        <v>5</v>
      </c>
      <c r="AE185" s="214"/>
      <c r="AF185" s="214"/>
      <c r="AG185" s="215"/>
      <c r="AH185" s="214"/>
      <c r="AI185" s="214">
        <f t="shared" si="9"/>
        <v>5</v>
      </c>
      <c r="AJ185" s="214">
        <f t="shared" si="9"/>
        <v>5</v>
      </c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>
        <v>26.1</v>
      </c>
      <c r="BB185" s="214">
        <v>26.1</v>
      </c>
      <c r="BC185" s="214"/>
      <c r="BD185" s="214"/>
      <c r="BE185" s="214"/>
      <c r="BF185" s="214"/>
      <c r="BG185" s="216">
        <f t="shared" si="10"/>
        <v>26.1</v>
      </c>
      <c r="BH185" s="72">
        <f t="shared" si="10"/>
        <v>26.1</v>
      </c>
      <c r="BI185" s="217">
        <f t="shared" si="8"/>
        <v>1.5818181818181822E-2</v>
      </c>
      <c r="BJ185" s="218">
        <v>0</v>
      </c>
      <c r="BK185" s="218">
        <v>0</v>
      </c>
      <c r="BL185" s="218">
        <v>0</v>
      </c>
      <c r="BM185" s="218">
        <v>0</v>
      </c>
      <c r="BN185" s="218">
        <v>0</v>
      </c>
      <c r="BO185" s="218">
        <v>0</v>
      </c>
      <c r="BP185" s="218">
        <v>0</v>
      </c>
      <c r="BQ185" s="218">
        <v>0</v>
      </c>
      <c r="BR185" s="218">
        <v>0</v>
      </c>
      <c r="BS185" s="218">
        <v>0</v>
      </c>
      <c r="BT185" s="218">
        <v>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30637.224000000002</v>
      </c>
      <c r="CA185" s="218">
        <v>30637.224000000002</v>
      </c>
      <c r="CB185" s="218">
        <v>0</v>
      </c>
      <c r="CC185" s="218">
        <v>0</v>
      </c>
      <c r="CD185" s="218">
        <v>0</v>
      </c>
      <c r="CE185" s="218">
        <v>0</v>
      </c>
      <c r="CF185" s="218">
        <v>30637.224000000002</v>
      </c>
      <c r="CG185" s="219">
        <v>30637.224000000002</v>
      </c>
      <c r="CH185" s="220">
        <v>5501280.0000000009</v>
      </c>
      <c r="CI185" s="220">
        <v>5501280.0000000009</v>
      </c>
      <c r="CJ185" s="220">
        <v>5781600</v>
      </c>
      <c r="CK185" s="221" t="s">
        <v>530</v>
      </c>
      <c r="CL185" s="222">
        <v>1.57</v>
      </c>
      <c r="CM185" s="223">
        <v>1.57</v>
      </c>
      <c r="CN185" s="224">
        <v>1.65</v>
      </c>
      <c r="CO185" s="253"/>
      <c r="CP185" s="253"/>
      <c r="CQ185" s="253"/>
      <c r="CR185" s="225"/>
      <c r="CS185" s="254">
        <v>61.900074078493333</v>
      </c>
      <c r="CT185" s="255">
        <v>61.900074078493333</v>
      </c>
      <c r="CU185" s="256">
        <v>0.73087527988777945</v>
      </c>
      <c r="CV185" s="257">
        <v>0.73087527988777945</v>
      </c>
      <c r="CW185" s="245" t="s">
        <v>573</v>
      </c>
      <c r="CX185" s="258"/>
      <c r="CY185" s="253"/>
      <c r="CZ185" s="253"/>
      <c r="DA185" s="259"/>
      <c r="DB185" s="260"/>
      <c r="DC185" s="261">
        <v>0</v>
      </c>
      <c r="DD185" s="262">
        <v>0</v>
      </c>
      <c r="DE185" s="263">
        <v>0</v>
      </c>
      <c r="DF185" s="111">
        <v>0</v>
      </c>
    </row>
    <row r="186" spans="1:110" ht="35.25" customHeight="1" x14ac:dyDescent="0.25">
      <c r="A186" s="237" t="s">
        <v>541</v>
      </c>
      <c r="B186" s="238" t="s">
        <v>14</v>
      </c>
      <c r="C186" s="238" t="s">
        <v>27</v>
      </c>
      <c r="D186" s="60" t="s">
        <v>158</v>
      </c>
      <c r="E186" s="60" t="s">
        <v>38</v>
      </c>
      <c r="F186" s="60" t="s">
        <v>825</v>
      </c>
      <c r="G186" s="61" t="s">
        <v>38</v>
      </c>
      <c r="H186" s="211" t="s">
        <v>543</v>
      </c>
      <c r="I186" s="60" t="s">
        <v>547</v>
      </c>
      <c r="J186" s="212">
        <v>1.9814661238587958</v>
      </c>
      <c r="K186" s="212">
        <v>1.5630681785670002</v>
      </c>
      <c r="L186" s="213">
        <v>26.6</v>
      </c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>
        <v>1</v>
      </c>
      <c r="AD186" s="214">
        <v>1</v>
      </c>
      <c r="AE186" s="214"/>
      <c r="AF186" s="214"/>
      <c r="AG186" s="215"/>
      <c r="AH186" s="214"/>
      <c r="AI186" s="214">
        <f t="shared" si="9"/>
        <v>1</v>
      </c>
      <c r="AJ186" s="214">
        <f t="shared" si="9"/>
        <v>1</v>
      </c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>
        <v>75</v>
      </c>
      <c r="BB186" s="214">
        <v>75</v>
      </c>
      <c r="BC186" s="214"/>
      <c r="BD186" s="214"/>
      <c r="BE186" s="214"/>
      <c r="BF186" s="214"/>
      <c r="BG186" s="216">
        <f t="shared" si="10"/>
        <v>75</v>
      </c>
      <c r="BH186" s="72">
        <f t="shared" si="10"/>
        <v>75</v>
      </c>
      <c r="BI186" s="217">
        <f t="shared" si="8"/>
        <v>0.25</v>
      </c>
      <c r="BJ186" s="218">
        <v>0</v>
      </c>
      <c r="BK186" s="218">
        <v>0</v>
      </c>
      <c r="BL186" s="218">
        <v>0</v>
      </c>
      <c r="BM186" s="218">
        <v>0</v>
      </c>
      <c r="BN186" s="218">
        <v>0</v>
      </c>
      <c r="BO186" s="218">
        <v>0</v>
      </c>
      <c r="BP186" s="218">
        <v>0</v>
      </c>
      <c r="BQ186" s="218">
        <v>0</v>
      </c>
      <c r="BR186" s="218">
        <v>0</v>
      </c>
      <c r="BS186" s="218">
        <v>0</v>
      </c>
      <c r="BT186" s="218">
        <v>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88038</v>
      </c>
      <c r="CA186" s="218">
        <v>88038</v>
      </c>
      <c r="CB186" s="218">
        <v>0</v>
      </c>
      <c r="CC186" s="218">
        <v>0</v>
      </c>
      <c r="CD186" s="218">
        <v>0</v>
      </c>
      <c r="CE186" s="218">
        <v>0</v>
      </c>
      <c r="CF186" s="218">
        <v>88038</v>
      </c>
      <c r="CG186" s="219">
        <v>88038</v>
      </c>
      <c r="CH186" s="220">
        <v>840960</v>
      </c>
      <c r="CI186" s="220">
        <v>840960</v>
      </c>
      <c r="CJ186" s="220">
        <v>1051200</v>
      </c>
      <c r="CK186" s="221" t="s">
        <v>530</v>
      </c>
      <c r="CL186" s="222">
        <v>0.24</v>
      </c>
      <c r="CM186" s="223">
        <v>0.24</v>
      </c>
      <c r="CN186" s="224">
        <v>0.3</v>
      </c>
      <c r="CO186" s="253"/>
      <c r="CP186" s="253"/>
      <c r="CQ186" s="253"/>
      <c r="CR186" s="225"/>
      <c r="CS186" s="254">
        <v>50.542736588306191</v>
      </c>
      <c r="CT186" s="255">
        <v>32.536387381956985</v>
      </c>
      <c r="CU186" s="256">
        <v>0.97424151095037148</v>
      </c>
      <c r="CV186" s="257">
        <v>0.64408278079164127</v>
      </c>
      <c r="CW186" s="245" t="s">
        <v>558</v>
      </c>
      <c r="CX186" s="258"/>
      <c r="CY186" s="253"/>
      <c r="CZ186" s="253"/>
      <c r="DA186" s="259"/>
      <c r="DB186" s="260"/>
      <c r="DC186" s="261">
        <v>0</v>
      </c>
      <c r="DD186" s="262">
        <v>0</v>
      </c>
      <c r="DE186" s="263">
        <v>0</v>
      </c>
      <c r="DF186" s="111">
        <v>0</v>
      </c>
    </row>
    <row r="187" spans="1:110" ht="35.25" customHeight="1" x14ac:dyDescent="0.25">
      <c r="A187" s="237" t="s">
        <v>541</v>
      </c>
      <c r="B187" s="238" t="s">
        <v>14</v>
      </c>
      <c r="C187" s="238" t="s">
        <v>27</v>
      </c>
      <c r="D187" s="60" t="s">
        <v>158</v>
      </c>
      <c r="E187" s="60" t="s">
        <v>38</v>
      </c>
      <c r="F187" s="60" t="s">
        <v>826</v>
      </c>
      <c r="G187" s="61" t="s">
        <v>38</v>
      </c>
      <c r="H187" s="211" t="s">
        <v>543</v>
      </c>
      <c r="I187" s="60" t="s">
        <v>547</v>
      </c>
      <c r="J187" s="212">
        <v>2.8893378751540983</v>
      </c>
      <c r="K187" s="212">
        <v>3.2695075689570001</v>
      </c>
      <c r="L187" s="213">
        <v>168.8</v>
      </c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>
        <v>1</v>
      </c>
      <c r="AD187" s="214">
        <v>1</v>
      </c>
      <c r="AE187" s="214"/>
      <c r="AF187" s="214"/>
      <c r="AG187" s="215"/>
      <c r="AH187" s="214"/>
      <c r="AI187" s="214">
        <f t="shared" si="9"/>
        <v>1</v>
      </c>
      <c r="AJ187" s="214">
        <f t="shared" si="9"/>
        <v>1</v>
      </c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>
        <v>3.8</v>
      </c>
      <c r="BB187" s="214">
        <v>3.8</v>
      </c>
      <c r="BC187" s="214"/>
      <c r="BD187" s="214"/>
      <c r="BE187" s="214"/>
      <c r="BF187" s="214"/>
      <c r="BG187" s="216">
        <f t="shared" si="10"/>
        <v>3.8</v>
      </c>
      <c r="BH187" s="72">
        <f t="shared" si="10"/>
        <v>3.8</v>
      </c>
      <c r="BI187" s="217">
        <f t="shared" si="8"/>
        <v>2.6573426573426573E-3</v>
      </c>
      <c r="BJ187" s="218">
        <v>0</v>
      </c>
      <c r="BK187" s="218">
        <v>0</v>
      </c>
      <c r="BL187" s="218">
        <v>0</v>
      </c>
      <c r="BM187" s="218">
        <v>0</v>
      </c>
      <c r="BN187" s="218">
        <v>0</v>
      </c>
      <c r="BO187" s="218">
        <v>0</v>
      </c>
      <c r="BP187" s="218">
        <v>0</v>
      </c>
      <c r="BQ187" s="218">
        <v>0</v>
      </c>
      <c r="BR187" s="218">
        <v>0</v>
      </c>
      <c r="BS187" s="218">
        <v>0</v>
      </c>
      <c r="BT187" s="218">
        <v>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4460.5920000000006</v>
      </c>
      <c r="CA187" s="218">
        <v>4460.5920000000006</v>
      </c>
      <c r="CB187" s="218">
        <v>0</v>
      </c>
      <c r="CC187" s="218">
        <v>0</v>
      </c>
      <c r="CD187" s="218">
        <v>0</v>
      </c>
      <c r="CE187" s="218">
        <v>0</v>
      </c>
      <c r="CF187" s="218">
        <v>4460.5920000000006</v>
      </c>
      <c r="CG187" s="219">
        <v>4460.5920000000006</v>
      </c>
      <c r="CH187" s="220">
        <v>4309920</v>
      </c>
      <c r="CI187" s="220">
        <v>4309920</v>
      </c>
      <c r="CJ187" s="220">
        <v>5010719.9999999991</v>
      </c>
      <c r="CK187" s="221" t="s">
        <v>530</v>
      </c>
      <c r="CL187" s="222">
        <v>1.23</v>
      </c>
      <c r="CM187" s="223">
        <v>1.23</v>
      </c>
      <c r="CN187" s="224">
        <v>1.43</v>
      </c>
      <c r="CO187" s="253"/>
      <c r="CP187" s="253"/>
      <c r="CQ187" s="253"/>
      <c r="CR187" s="225"/>
      <c r="CS187" s="254">
        <v>131.75311535085666</v>
      </c>
      <c r="CT187" s="255">
        <v>99.12947404650879</v>
      </c>
      <c r="CU187" s="256">
        <v>0.93119138839445181</v>
      </c>
      <c r="CV187" s="257">
        <v>0.83200660578575603</v>
      </c>
      <c r="CW187" s="245" t="s">
        <v>550</v>
      </c>
      <c r="CX187" s="258"/>
      <c r="CY187" s="253"/>
      <c r="CZ187" s="253"/>
      <c r="DA187" s="259"/>
      <c r="DB187" s="260"/>
      <c r="DC187" s="261">
        <v>40501</v>
      </c>
      <c r="DD187" s="262">
        <v>0</v>
      </c>
      <c r="DE187" s="263">
        <v>835</v>
      </c>
      <c r="DF187" s="111">
        <v>13778.666666666666</v>
      </c>
    </row>
    <row r="188" spans="1:110" ht="35.25" customHeight="1" x14ac:dyDescent="0.25">
      <c r="A188" s="237" t="s">
        <v>541</v>
      </c>
      <c r="B188" s="238" t="s">
        <v>14</v>
      </c>
      <c r="C188" s="238" t="s">
        <v>27</v>
      </c>
      <c r="D188" s="60" t="s">
        <v>158</v>
      </c>
      <c r="E188" s="60" t="s">
        <v>38</v>
      </c>
      <c r="F188" s="60" t="s">
        <v>827</v>
      </c>
      <c r="G188" s="61" t="s">
        <v>38</v>
      </c>
      <c r="H188" s="211" t="s">
        <v>543</v>
      </c>
      <c r="I188" s="60" t="s">
        <v>547</v>
      </c>
      <c r="J188" s="212">
        <v>2.4642233249443932</v>
      </c>
      <c r="K188" s="212">
        <v>4.3778408999850003</v>
      </c>
      <c r="L188" s="213">
        <v>1153.2</v>
      </c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>
        <v>4</v>
      </c>
      <c r="AD188" s="214">
        <v>4</v>
      </c>
      <c r="AE188" s="214"/>
      <c r="AF188" s="214"/>
      <c r="AG188" s="215"/>
      <c r="AH188" s="214"/>
      <c r="AI188" s="214">
        <f t="shared" si="9"/>
        <v>4</v>
      </c>
      <c r="AJ188" s="214">
        <f t="shared" si="9"/>
        <v>4</v>
      </c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>
        <v>63.17</v>
      </c>
      <c r="BB188" s="214">
        <v>63.17</v>
      </c>
      <c r="BC188" s="214"/>
      <c r="BD188" s="214"/>
      <c r="BE188" s="214"/>
      <c r="BF188" s="214"/>
      <c r="BG188" s="216">
        <f t="shared" si="10"/>
        <v>63.17</v>
      </c>
      <c r="BH188" s="72">
        <f t="shared" si="10"/>
        <v>63.17</v>
      </c>
      <c r="BI188" s="217">
        <f t="shared" si="8"/>
        <v>3.1272277227722772E-2</v>
      </c>
      <c r="BJ188" s="218">
        <v>0</v>
      </c>
      <c r="BK188" s="218">
        <v>0</v>
      </c>
      <c r="BL188" s="218">
        <v>0</v>
      </c>
      <c r="BM188" s="218">
        <v>0</v>
      </c>
      <c r="BN188" s="218">
        <v>0</v>
      </c>
      <c r="BO188" s="218">
        <v>0</v>
      </c>
      <c r="BP188" s="218">
        <v>0</v>
      </c>
      <c r="BQ188" s="218">
        <v>0</v>
      </c>
      <c r="BR188" s="218">
        <v>0</v>
      </c>
      <c r="BS188" s="218">
        <v>0</v>
      </c>
      <c r="BT188" s="218">
        <v>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74151.472800000018</v>
      </c>
      <c r="CA188" s="218">
        <v>74151.472800000018</v>
      </c>
      <c r="CB188" s="218">
        <v>0</v>
      </c>
      <c r="CC188" s="218">
        <v>0</v>
      </c>
      <c r="CD188" s="218">
        <v>0</v>
      </c>
      <c r="CE188" s="218">
        <v>0</v>
      </c>
      <c r="CF188" s="218">
        <v>74151.472800000018</v>
      </c>
      <c r="CG188" s="219">
        <v>74151.472800000018</v>
      </c>
      <c r="CH188" s="220">
        <v>6167040.0000000009</v>
      </c>
      <c r="CI188" s="220">
        <v>6167040.0000000009</v>
      </c>
      <c r="CJ188" s="220">
        <v>7078080.0000000009</v>
      </c>
      <c r="CK188" s="221" t="s">
        <v>530</v>
      </c>
      <c r="CL188" s="222">
        <v>1.76</v>
      </c>
      <c r="CM188" s="223">
        <v>1.76</v>
      </c>
      <c r="CN188" s="224">
        <v>2.02</v>
      </c>
      <c r="CO188" s="253"/>
      <c r="CP188" s="253"/>
      <c r="CQ188" s="253"/>
      <c r="CR188" s="225"/>
      <c r="CS188" s="254">
        <v>111.59160109920514</v>
      </c>
      <c r="CT188" s="255">
        <v>67.859810864123631</v>
      </c>
      <c r="CU188" s="256">
        <v>0.98460218404820576</v>
      </c>
      <c r="CV188" s="257">
        <v>0.85584992365037527</v>
      </c>
      <c r="CW188" s="245" t="s">
        <v>558</v>
      </c>
      <c r="CX188" s="258"/>
      <c r="CY188" s="253"/>
      <c r="CZ188" s="253"/>
      <c r="DA188" s="259"/>
      <c r="DB188" s="260"/>
      <c r="DC188" s="261">
        <v>0</v>
      </c>
      <c r="DD188" s="262">
        <v>77592</v>
      </c>
      <c r="DE188" s="263">
        <v>0</v>
      </c>
      <c r="DF188" s="111">
        <v>25864</v>
      </c>
    </row>
    <row r="189" spans="1:110" ht="35.25" customHeight="1" x14ac:dyDescent="0.25">
      <c r="A189" s="237" t="s">
        <v>541</v>
      </c>
      <c r="B189" s="238" t="s">
        <v>14</v>
      </c>
      <c r="C189" s="238" t="s">
        <v>27</v>
      </c>
      <c r="D189" s="60" t="s">
        <v>158</v>
      </c>
      <c r="E189" s="60" t="s">
        <v>38</v>
      </c>
      <c r="F189" s="60" t="s">
        <v>828</v>
      </c>
      <c r="G189" s="61" t="s">
        <v>38</v>
      </c>
      <c r="H189" s="211" t="s">
        <v>533</v>
      </c>
      <c r="I189" s="60" t="s">
        <v>547</v>
      </c>
      <c r="J189" s="212">
        <v>1.9310288043423898</v>
      </c>
      <c r="K189" s="212">
        <v>5.0990530196970001</v>
      </c>
      <c r="L189" s="213">
        <v>791.3</v>
      </c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>
        <v>12</v>
      </c>
      <c r="AD189" s="214">
        <v>12</v>
      </c>
      <c r="AE189" s="214"/>
      <c r="AF189" s="214"/>
      <c r="AG189" s="215"/>
      <c r="AH189" s="214"/>
      <c r="AI189" s="214">
        <f t="shared" si="9"/>
        <v>12</v>
      </c>
      <c r="AJ189" s="214">
        <f t="shared" si="9"/>
        <v>12</v>
      </c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>
        <v>79.27</v>
      </c>
      <c r="BB189" s="214">
        <v>79.27</v>
      </c>
      <c r="BC189" s="214"/>
      <c r="BD189" s="214"/>
      <c r="BE189" s="214"/>
      <c r="BF189" s="214"/>
      <c r="BG189" s="216">
        <f t="shared" si="10"/>
        <v>79.27</v>
      </c>
      <c r="BH189" s="72">
        <f t="shared" si="10"/>
        <v>79.27</v>
      </c>
      <c r="BI189" s="217">
        <f t="shared" si="8"/>
        <v>5.249668874172185E-2</v>
      </c>
      <c r="BJ189" s="218">
        <v>0</v>
      </c>
      <c r="BK189" s="218">
        <v>0</v>
      </c>
      <c r="BL189" s="218">
        <v>0</v>
      </c>
      <c r="BM189" s="218">
        <v>0</v>
      </c>
      <c r="BN189" s="218">
        <v>0</v>
      </c>
      <c r="BO189" s="218">
        <v>0</v>
      </c>
      <c r="BP189" s="218">
        <v>0</v>
      </c>
      <c r="BQ189" s="218">
        <v>0</v>
      </c>
      <c r="BR189" s="218">
        <v>0</v>
      </c>
      <c r="BS189" s="218">
        <v>0</v>
      </c>
      <c r="BT189" s="218">
        <v>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93050.296799999996</v>
      </c>
      <c r="CA189" s="218">
        <v>93050.296799999996</v>
      </c>
      <c r="CB189" s="218">
        <v>0</v>
      </c>
      <c r="CC189" s="218">
        <v>0</v>
      </c>
      <c r="CD189" s="218">
        <v>0</v>
      </c>
      <c r="CE189" s="218">
        <v>0</v>
      </c>
      <c r="CF189" s="218">
        <v>93050.296799999996</v>
      </c>
      <c r="CG189" s="219">
        <v>93050.296799999996</v>
      </c>
      <c r="CH189" s="220">
        <v>4730400.0000000009</v>
      </c>
      <c r="CI189" s="220">
        <v>4730400.0000000009</v>
      </c>
      <c r="CJ189" s="220">
        <v>5291040.0000000009</v>
      </c>
      <c r="CK189" s="221" t="s">
        <v>530</v>
      </c>
      <c r="CL189" s="222">
        <v>1.35</v>
      </c>
      <c r="CM189" s="223">
        <v>1.35</v>
      </c>
      <c r="CN189" s="224">
        <v>1.51</v>
      </c>
      <c r="CO189" s="253"/>
      <c r="CP189" s="253"/>
      <c r="CQ189" s="253"/>
      <c r="CR189" s="225"/>
      <c r="CS189" s="254">
        <v>173.17638773092926</v>
      </c>
      <c r="CT189" s="255">
        <v>173.17638773092926</v>
      </c>
      <c r="CU189" s="256">
        <v>1.4187059703439022</v>
      </c>
      <c r="CV189" s="257">
        <v>1.4187059703439022</v>
      </c>
      <c r="CW189" s="245" t="s">
        <v>558</v>
      </c>
      <c r="CX189" s="258"/>
      <c r="CY189" s="253"/>
      <c r="CZ189" s="253"/>
      <c r="DA189" s="259"/>
      <c r="DB189" s="260"/>
      <c r="DC189" s="261">
        <v>169956</v>
      </c>
      <c r="DD189" s="262">
        <v>136473</v>
      </c>
      <c r="DE189" s="263">
        <v>0</v>
      </c>
      <c r="DF189" s="111">
        <v>102143</v>
      </c>
    </row>
    <row r="190" spans="1:110" ht="35.25" customHeight="1" x14ac:dyDescent="0.25">
      <c r="A190" s="237" t="s">
        <v>541</v>
      </c>
      <c r="B190" s="238" t="s">
        <v>14</v>
      </c>
      <c r="C190" s="238" t="s">
        <v>27</v>
      </c>
      <c r="D190" s="60" t="s">
        <v>158</v>
      </c>
      <c r="E190" s="60" t="s">
        <v>38</v>
      </c>
      <c r="F190" s="60" t="s">
        <v>829</v>
      </c>
      <c r="G190" s="61" t="s">
        <v>38</v>
      </c>
      <c r="H190" s="211" t="s">
        <v>533</v>
      </c>
      <c r="I190" s="60" t="s">
        <v>547</v>
      </c>
      <c r="J190" s="212">
        <v>1.9526447984208495</v>
      </c>
      <c r="K190" s="212">
        <v>6.1007575630680009</v>
      </c>
      <c r="L190" s="213">
        <v>841</v>
      </c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>
        <v>16</v>
      </c>
      <c r="AD190" s="214">
        <v>16</v>
      </c>
      <c r="AE190" s="214"/>
      <c r="AF190" s="214"/>
      <c r="AG190" s="215"/>
      <c r="AH190" s="214"/>
      <c r="AI190" s="214">
        <f t="shared" si="9"/>
        <v>16</v>
      </c>
      <c r="AJ190" s="214">
        <f t="shared" si="9"/>
        <v>16</v>
      </c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>
        <v>104.6</v>
      </c>
      <c r="BB190" s="214">
        <v>104.6</v>
      </c>
      <c r="BC190" s="214"/>
      <c r="BD190" s="214"/>
      <c r="BE190" s="214"/>
      <c r="BF190" s="214"/>
      <c r="BG190" s="216">
        <f t="shared" si="10"/>
        <v>104.6</v>
      </c>
      <c r="BH190" s="72">
        <f t="shared" si="10"/>
        <v>104.6</v>
      </c>
      <c r="BI190" s="217">
        <f t="shared" si="8"/>
        <v>5.7472527472527471E-2</v>
      </c>
      <c r="BJ190" s="218">
        <v>0</v>
      </c>
      <c r="BK190" s="218">
        <v>0</v>
      </c>
      <c r="BL190" s="218">
        <v>0</v>
      </c>
      <c r="BM190" s="218">
        <v>0</v>
      </c>
      <c r="BN190" s="218">
        <v>0</v>
      </c>
      <c r="BO190" s="218">
        <v>0</v>
      </c>
      <c r="BP190" s="218">
        <v>0</v>
      </c>
      <c r="BQ190" s="218">
        <v>0</v>
      </c>
      <c r="BR190" s="218">
        <v>0</v>
      </c>
      <c r="BS190" s="218">
        <v>0</v>
      </c>
      <c r="BT190" s="218">
        <v>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122783.664</v>
      </c>
      <c r="CA190" s="218">
        <v>122783.664</v>
      </c>
      <c r="CB190" s="218">
        <v>0</v>
      </c>
      <c r="CC190" s="218">
        <v>0</v>
      </c>
      <c r="CD190" s="218">
        <v>0</v>
      </c>
      <c r="CE190" s="218">
        <v>0</v>
      </c>
      <c r="CF190" s="218">
        <v>122783.664</v>
      </c>
      <c r="CG190" s="219">
        <v>122783.664</v>
      </c>
      <c r="CH190" s="220">
        <v>6061920</v>
      </c>
      <c r="CI190" s="220">
        <v>6061920</v>
      </c>
      <c r="CJ190" s="220">
        <v>6377280.0000000009</v>
      </c>
      <c r="CK190" s="221" t="s">
        <v>530</v>
      </c>
      <c r="CL190" s="222">
        <v>1.73</v>
      </c>
      <c r="CM190" s="223">
        <v>1.73</v>
      </c>
      <c r="CN190" s="224">
        <v>1.82</v>
      </c>
      <c r="CO190" s="253"/>
      <c r="CP190" s="253"/>
      <c r="CQ190" s="253"/>
      <c r="CR190" s="225"/>
      <c r="CS190" s="254">
        <v>33.514058131163758</v>
      </c>
      <c r="CT190" s="255">
        <v>33.514058131163758</v>
      </c>
      <c r="CU190" s="256">
        <v>0.69052371249148548</v>
      </c>
      <c r="CV190" s="257">
        <v>0.69052371249148548</v>
      </c>
      <c r="CW190" s="245" t="s">
        <v>558</v>
      </c>
      <c r="CX190" s="258"/>
      <c r="CY190" s="253"/>
      <c r="CZ190" s="253"/>
      <c r="DA190" s="259"/>
      <c r="DB190" s="260"/>
      <c r="DC190" s="261">
        <v>0</v>
      </c>
      <c r="DD190" s="262">
        <v>0</v>
      </c>
      <c r="DE190" s="263">
        <v>0</v>
      </c>
      <c r="DF190" s="111">
        <v>0</v>
      </c>
    </row>
    <row r="191" spans="1:110" ht="35.25" customHeight="1" x14ac:dyDescent="0.25">
      <c r="A191" s="237" t="s">
        <v>541</v>
      </c>
      <c r="B191" s="238" t="s">
        <v>14</v>
      </c>
      <c r="C191" s="238" t="s">
        <v>27</v>
      </c>
      <c r="D191" s="60" t="s">
        <v>158</v>
      </c>
      <c r="E191" s="60" t="s">
        <v>38</v>
      </c>
      <c r="F191" s="60" t="s">
        <v>830</v>
      </c>
      <c r="G191" s="61" t="s">
        <v>38</v>
      </c>
      <c r="H191" s="211" t="s">
        <v>543</v>
      </c>
      <c r="I191" s="60" t="s">
        <v>547</v>
      </c>
      <c r="J191" s="212">
        <v>2.1976260646433912</v>
      </c>
      <c r="K191" s="212">
        <v>1.5340909059000001</v>
      </c>
      <c r="L191" s="213">
        <v>62</v>
      </c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5"/>
      <c r="AH191" s="214"/>
      <c r="AI191" s="214">
        <f t="shared" si="9"/>
        <v>0</v>
      </c>
      <c r="AJ191" s="214">
        <f t="shared" si="9"/>
        <v>0</v>
      </c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6">
        <f t="shared" si="10"/>
        <v>0</v>
      </c>
      <c r="BH191" s="72">
        <f t="shared" si="10"/>
        <v>0</v>
      </c>
      <c r="BI191" s="217">
        <f t="shared" si="8"/>
        <v>0</v>
      </c>
      <c r="BJ191" s="218">
        <v>0</v>
      </c>
      <c r="BK191" s="218">
        <v>0</v>
      </c>
      <c r="BL191" s="218">
        <v>0</v>
      </c>
      <c r="BM191" s="218">
        <v>0</v>
      </c>
      <c r="BN191" s="218">
        <v>0</v>
      </c>
      <c r="BO191" s="218">
        <v>0</v>
      </c>
      <c r="BP191" s="218">
        <v>0</v>
      </c>
      <c r="BQ191" s="218">
        <v>0</v>
      </c>
      <c r="BR191" s="218">
        <v>0</v>
      </c>
      <c r="BS191" s="218">
        <v>0</v>
      </c>
      <c r="BT191" s="218">
        <v>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9">
        <v>0</v>
      </c>
      <c r="CH191" s="220">
        <v>1121280</v>
      </c>
      <c r="CI191" s="220">
        <v>1121280</v>
      </c>
      <c r="CJ191" s="220">
        <v>1822080.0000000002</v>
      </c>
      <c r="CK191" s="221" t="s">
        <v>530</v>
      </c>
      <c r="CL191" s="222">
        <v>0.32</v>
      </c>
      <c r="CM191" s="223">
        <v>0.32</v>
      </c>
      <c r="CN191" s="224">
        <v>0.52</v>
      </c>
      <c r="CO191" s="253"/>
      <c r="CP191" s="253"/>
      <c r="CQ191" s="253"/>
      <c r="CR191" s="225"/>
      <c r="CS191" s="254">
        <v>55.767602135193719</v>
      </c>
      <c r="CT191" s="255">
        <v>55.767602135193719</v>
      </c>
      <c r="CU191" s="256">
        <v>0.90627345277733762</v>
      </c>
      <c r="CV191" s="257">
        <v>0.90627345277733762</v>
      </c>
      <c r="CW191" s="245" t="s">
        <v>582</v>
      </c>
      <c r="CX191" s="258"/>
      <c r="CY191" s="253"/>
      <c r="CZ191" s="253"/>
      <c r="DA191" s="259"/>
      <c r="DB191" s="260"/>
      <c r="DC191" s="261">
        <v>0</v>
      </c>
      <c r="DD191" s="262">
        <v>0</v>
      </c>
      <c r="DE191" s="263">
        <v>0</v>
      </c>
      <c r="DF191" s="111">
        <v>0</v>
      </c>
    </row>
    <row r="192" spans="1:110" ht="35.25" customHeight="1" x14ac:dyDescent="0.25">
      <c r="A192" s="237" t="s">
        <v>541</v>
      </c>
      <c r="B192" s="238" t="s">
        <v>14</v>
      </c>
      <c r="C192" s="238" t="s">
        <v>27</v>
      </c>
      <c r="D192" s="60" t="s">
        <v>366</v>
      </c>
      <c r="E192" s="60" t="s">
        <v>38</v>
      </c>
      <c r="F192" s="60" t="s">
        <v>831</v>
      </c>
      <c r="G192" s="61" t="s">
        <v>38</v>
      </c>
      <c r="H192" s="211" t="s">
        <v>594</v>
      </c>
      <c r="I192" s="60" t="s">
        <v>608</v>
      </c>
      <c r="J192" s="212">
        <v>8.4</v>
      </c>
      <c r="K192" s="212">
        <v>3.7691287800390003</v>
      </c>
      <c r="L192" s="213">
        <v>198.2</v>
      </c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5"/>
      <c r="AH192" s="214"/>
      <c r="AI192" s="214">
        <f t="shared" si="9"/>
        <v>0</v>
      </c>
      <c r="AJ192" s="214">
        <f t="shared" si="9"/>
        <v>0</v>
      </c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6">
        <f t="shared" si="10"/>
        <v>0</v>
      </c>
      <c r="BH192" s="72">
        <f t="shared" si="10"/>
        <v>0</v>
      </c>
      <c r="BI192" s="217">
        <f t="shared" si="8"/>
        <v>0</v>
      </c>
      <c r="BJ192" s="218">
        <v>0</v>
      </c>
      <c r="BK192" s="218">
        <v>0</v>
      </c>
      <c r="BL192" s="218">
        <v>0</v>
      </c>
      <c r="BM192" s="218">
        <v>0</v>
      </c>
      <c r="BN192" s="218">
        <v>0</v>
      </c>
      <c r="BO192" s="218">
        <v>0</v>
      </c>
      <c r="BP192" s="218">
        <v>0</v>
      </c>
      <c r="BQ192" s="218">
        <v>0</v>
      </c>
      <c r="BR192" s="218">
        <v>0</v>
      </c>
      <c r="BS192" s="218">
        <v>0</v>
      </c>
      <c r="BT192" s="218">
        <v>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9">
        <v>0</v>
      </c>
      <c r="CH192" s="220">
        <v>0</v>
      </c>
      <c r="CI192" s="220">
        <v>0</v>
      </c>
      <c r="CJ192" s="220">
        <v>10862400.000000002</v>
      </c>
      <c r="CK192" s="221" t="s">
        <v>530</v>
      </c>
      <c r="CL192" s="222">
        <v>0</v>
      </c>
      <c r="CM192" s="223">
        <v>0</v>
      </c>
      <c r="CN192" s="224">
        <v>3.1</v>
      </c>
      <c r="CO192" s="253"/>
      <c r="CP192" s="253"/>
      <c r="CQ192" s="253"/>
      <c r="CR192" s="225"/>
      <c r="CS192" s="254">
        <v>169.48529779560786</v>
      </c>
      <c r="CT192" s="255">
        <v>169.48529779560786</v>
      </c>
      <c r="CU192" s="256">
        <v>1.0536720112559841</v>
      </c>
      <c r="CV192" s="257">
        <v>1.0536720112559841</v>
      </c>
      <c r="CW192" s="245" t="s">
        <v>832</v>
      </c>
      <c r="CX192" s="258"/>
      <c r="CY192" s="253"/>
      <c r="CZ192" s="253"/>
      <c r="DA192" s="259"/>
      <c r="DB192" s="260"/>
      <c r="DC192" s="261">
        <v>10440</v>
      </c>
      <c r="DD192" s="262">
        <v>7761</v>
      </c>
      <c r="DE192" s="263">
        <v>30869</v>
      </c>
      <c r="DF192" s="111">
        <v>16356.666666666666</v>
      </c>
    </row>
    <row r="193" spans="1:110" ht="35.25" customHeight="1" x14ac:dyDescent="0.25">
      <c r="A193" s="237" t="s">
        <v>541</v>
      </c>
      <c r="B193" s="238" t="s">
        <v>14</v>
      </c>
      <c r="C193" s="238" t="s">
        <v>27</v>
      </c>
      <c r="D193" s="60" t="s">
        <v>158</v>
      </c>
      <c r="E193" s="60" t="s">
        <v>38</v>
      </c>
      <c r="F193" s="60" t="s">
        <v>833</v>
      </c>
      <c r="G193" s="61" t="s">
        <v>38</v>
      </c>
      <c r="H193" s="211" t="s">
        <v>594</v>
      </c>
      <c r="I193" s="60" t="s">
        <v>608</v>
      </c>
      <c r="J193" s="212" t="s">
        <v>834</v>
      </c>
      <c r="K193" s="212">
        <v>3.9740530220370003</v>
      </c>
      <c r="L193" s="213">
        <v>2</v>
      </c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5"/>
      <c r="AH193" s="214"/>
      <c r="AI193" s="214">
        <f t="shared" si="9"/>
        <v>0</v>
      </c>
      <c r="AJ193" s="214">
        <f t="shared" si="9"/>
        <v>0</v>
      </c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6">
        <f t="shared" si="10"/>
        <v>0</v>
      </c>
      <c r="BH193" s="72">
        <f t="shared" si="10"/>
        <v>0</v>
      </c>
      <c r="BI193" s="217">
        <f t="shared" si="8"/>
        <v>0</v>
      </c>
      <c r="BJ193" s="218">
        <v>0</v>
      </c>
      <c r="BK193" s="218">
        <v>0</v>
      </c>
      <c r="BL193" s="218">
        <v>0</v>
      </c>
      <c r="BM193" s="218">
        <v>0</v>
      </c>
      <c r="BN193" s="218">
        <v>0</v>
      </c>
      <c r="BO193" s="218">
        <v>0</v>
      </c>
      <c r="BP193" s="218">
        <v>0</v>
      </c>
      <c r="BQ193" s="218">
        <v>0</v>
      </c>
      <c r="BR193" s="218">
        <v>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9">
        <v>0</v>
      </c>
      <c r="CH193" s="220">
        <v>0</v>
      </c>
      <c r="CI193" s="220">
        <v>0</v>
      </c>
      <c r="CJ193" s="220">
        <v>0</v>
      </c>
      <c r="CK193" s="221" t="s">
        <v>530</v>
      </c>
      <c r="CL193" s="222">
        <v>0</v>
      </c>
      <c r="CM193" s="223">
        <v>0</v>
      </c>
      <c r="CN193" s="224">
        <v>0</v>
      </c>
      <c r="CO193" s="253"/>
      <c r="CP193" s="253"/>
      <c r="CQ193" s="253"/>
      <c r="CR193" s="225"/>
      <c r="CS193" s="254">
        <v>0</v>
      </c>
      <c r="CT193" s="255">
        <v>0</v>
      </c>
      <c r="CU193" s="256">
        <v>0</v>
      </c>
      <c r="CV193" s="257">
        <v>0</v>
      </c>
      <c r="CW193" s="245" t="s">
        <v>564</v>
      </c>
      <c r="CX193" s="258"/>
      <c r="CY193" s="253"/>
      <c r="CZ193" s="253"/>
      <c r="DA193" s="259"/>
      <c r="DB193" s="260"/>
      <c r="DC193" s="261">
        <v>0</v>
      </c>
      <c r="DD193" s="262">
        <v>0</v>
      </c>
      <c r="DE193" s="263">
        <v>0</v>
      </c>
      <c r="DF193" s="111">
        <v>0</v>
      </c>
    </row>
    <row r="194" spans="1:110" ht="35.25" customHeight="1" x14ac:dyDescent="0.25">
      <c r="A194" s="237" t="s">
        <v>541</v>
      </c>
      <c r="B194" s="238" t="s">
        <v>14</v>
      </c>
      <c r="C194" s="238" t="s">
        <v>27</v>
      </c>
      <c r="D194" s="60" t="s">
        <v>366</v>
      </c>
      <c r="E194" s="60" t="s">
        <v>38</v>
      </c>
      <c r="F194" s="60" t="s">
        <v>835</v>
      </c>
      <c r="G194" s="61" t="s">
        <v>38</v>
      </c>
      <c r="H194" s="211" t="s">
        <v>543</v>
      </c>
      <c r="I194" s="60" t="s">
        <v>608</v>
      </c>
      <c r="J194" s="212" t="s">
        <v>834</v>
      </c>
      <c r="K194" s="212">
        <v>4.525946960283</v>
      </c>
      <c r="L194" s="213">
        <v>12.7</v>
      </c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5"/>
      <c r="AH194" s="214"/>
      <c r="AI194" s="214">
        <f t="shared" si="9"/>
        <v>0</v>
      </c>
      <c r="AJ194" s="214">
        <f t="shared" si="9"/>
        <v>0</v>
      </c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6">
        <f t="shared" si="10"/>
        <v>0</v>
      </c>
      <c r="BH194" s="72">
        <f t="shared" si="10"/>
        <v>0</v>
      </c>
      <c r="BI194" s="217">
        <f t="shared" si="8"/>
        <v>0</v>
      </c>
      <c r="BJ194" s="218">
        <v>0</v>
      </c>
      <c r="BK194" s="218">
        <v>0</v>
      </c>
      <c r="BL194" s="218">
        <v>0</v>
      </c>
      <c r="BM194" s="218">
        <v>0</v>
      </c>
      <c r="BN194" s="218">
        <v>0</v>
      </c>
      <c r="BO194" s="218">
        <v>0</v>
      </c>
      <c r="BP194" s="218">
        <v>0</v>
      </c>
      <c r="BQ194" s="218">
        <v>0</v>
      </c>
      <c r="BR194" s="218">
        <v>0</v>
      </c>
      <c r="BS194" s="218">
        <v>0</v>
      </c>
      <c r="BT194" s="218">
        <v>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9">
        <v>0</v>
      </c>
      <c r="CH194" s="220">
        <v>14716800.000000002</v>
      </c>
      <c r="CI194" s="220">
        <v>14716800.000000002</v>
      </c>
      <c r="CJ194" s="220">
        <v>0</v>
      </c>
      <c r="CK194" s="221" t="s">
        <v>530</v>
      </c>
      <c r="CL194" s="222">
        <v>4.2</v>
      </c>
      <c r="CM194" s="223">
        <v>4.2</v>
      </c>
      <c r="CN194" s="224">
        <v>0</v>
      </c>
      <c r="CO194" s="253"/>
      <c r="CP194" s="253"/>
      <c r="CQ194" s="253"/>
      <c r="CR194" s="225"/>
      <c r="CS194" s="254">
        <v>173.0357624831305</v>
      </c>
      <c r="CT194" s="255">
        <v>173.0357624831305</v>
      </c>
      <c r="CU194" s="256">
        <v>1.1990553306342759</v>
      </c>
      <c r="CV194" s="257">
        <v>1.1990553306342759</v>
      </c>
      <c r="CW194" s="245" t="s">
        <v>836</v>
      </c>
      <c r="CX194" s="258"/>
      <c r="CY194" s="253"/>
      <c r="CZ194" s="253"/>
      <c r="DA194" s="259"/>
      <c r="DB194" s="260"/>
      <c r="DC194" s="261">
        <v>0</v>
      </c>
      <c r="DD194" s="262">
        <v>0</v>
      </c>
      <c r="DE194" s="263">
        <v>0</v>
      </c>
      <c r="DF194" s="111">
        <v>0</v>
      </c>
    </row>
    <row r="195" spans="1:110" ht="35.25" customHeight="1" x14ac:dyDescent="0.25">
      <c r="A195" s="237" t="s">
        <v>541</v>
      </c>
      <c r="B195" s="238" t="s">
        <v>14</v>
      </c>
      <c r="C195" s="238" t="s">
        <v>27</v>
      </c>
      <c r="D195" s="60" t="s">
        <v>366</v>
      </c>
      <c r="E195" s="60" t="s">
        <v>38</v>
      </c>
      <c r="F195" s="60" t="s">
        <v>837</v>
      </c>
      <c r="G195" s="61" t="s">
        <v>38</v>
      </c>
      <c r="H195" s="211" t="s">
        <v>543</v>
      </c>
      <c r="I195" s="60" t="s">
        <v>608</v>
      </c>
      <c r="J195" s="212">
        <v>7.3858110536352068</v>
      </c>
      <c r="K195" s="212">
        <v>2.790151509348</v>
      </c>
      <c r="L195" s="213">
        <v>290.89999999999998</v>
      </c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>
        <v>1</v>
      </c>
      <c r="AD195" s="214">
        <v>1</v>
      </c>
      <c r="AE195" s="214"/>
      <c r="AF195" s="214"/>
      <c r="AG195" s="215"/>
      <c r="AH195" s="214"/>
      <c r="AI195" s="214">
        <f t="shared" si="9"/>
        <v>1</v>
      </c>
      <c r="AJ195" s="214">
        <f t="shared" si="9"/>
        <v>1</v>
      </c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>
        <v>140</v>
      </c>
      <c r="BB195" s="214">
        <v>140</v>
      </c>
      <c r="BC195" s="214"/>
      <c r="BD195" s="214"/>
      <c r="BE195" s="214"/>
      <c r="BF195" s="214"/>
      <c r="BG195" s="216">
        <f t="shared" si="10"/>
        <v>140</v>
      </c>
      <c r="BH195" s="72">
        <f t="shared" si="10"/>
        <v>140</v>
      </c>
      <c r="BI195" s="217">
        <f t="shared" si="8"/>
        <v>4.5454545454545456E-2</v>
      </c>
      <c r="BJ195" s="218">
        <v>0</v>
      </c>
      <c r="BK195" s="218">
        <v>0</v>
      </c>
      <c r="BL195" s="218">
        <v>0</v>
      </c>
      <c r="BM195" s="218">
        <v>0</v>
      </c>
      <c r="BN195" s="218">
        <v>0</v>
      </c>
      <c r="BO195" s="218">
        <v>0</v>
      </c>
      <c r="BP195" s="218">
        <v>0</v>
      </c>
      <c r="BQ195" s="218">
        <v>0</v>
      </c>
      <c r="BR195" s="218">
        <v>0</v>
      </c>
      <c r="BS195" s="218">
        <v>0</v>
      </c>
      <c r="BT195" s="218">
        <v>0</v>
      </c>
      <c r="BU195" s="218">
        <v>0</v>
      </c>
      <c r="BV195" s="218">
        <v>0</v>
      </c>
      <c r="BW195" s="218">
        <v>0</v>
      </c>
      <c r="BX195" s="218">
        <v>0</v>
      </c>
      <c r="BY195" s="218">
        <v>0</v>
      </c>
      <c r="BZ195" s="218">
        <v>164337.60000000001</v>
      </c>
      <c r="CA195" s="218">
        <v>164337.60000000001</v>
      </c>
      <c r="CB195" s="218">
        <v>0</v>
      </c>
      <c r="CC195" s="218">
        <v>0</v>
      </c>
      <c r="CD195" s="218">
        <v>0</v>
      </c>
      <c r="CE195" s="218">
        <v>0</v>
      </c>
      <c r="CF195" s="218">
        <v>164337.60000000001</v>
      </c>
      <c r="CG195" s="219">
        <v>164337.60000000001</v>
      </c>
      <c r="CH195" s="220">
        <v>11633280</v>
      </c>
      <c r="CI195" s="220">
        <v>11633280</v>
      </c>
      <c r="CJ195" s="220">
        <v>10792320.000000002</v>
      </c>
      <c r="CK195" s="221" t="s">
        <v>530</v>
      </c>
      <c r="CL195" s="222">
        <v>3.32</v>
      </c>
      <c r="CM195" s="223">
        <v>3.32</v>
      </c>
      <c r="CN195" s="224">
        <v>3.08</v>
      </c>
      <c r="CO195" s="253"/>
      <c r="CP195" s="253"/>
      <c r="CQ195" s="253"/>
      <c r="CR195" s="225"/>
      <c r="CS195" s="254">
        <v>34.636707172882502</v>
      </c>
      <c r="CT195" s="255">
        <v>34.636707172882502</v>
      </c>
      <c r="CU195" s="256">
        <v>0.33712294849147217</v>
      </c>
      <c r="CV195" s="257">
        <v>0.33712294849147217</v>
      </c>
      <c r="CW195" s="245" t="s">
        <v>838</v>
      </c>
      <c r="CX195" s="258"/>
      <c r="CY195" s="253"/>
      <c r="CZ195" s="253"/>
      <c r="DA195" s="259"/>
      <c r="DB195" s="260"/>
      <c r="DC195" s="261">
        <v>0</v>
      </c>
      <c r="DD195" s="262">
        <v>0</v>
      </c>
      <c r="DE195" s="263">
        <v>0</v>
      </c>
      <c r="DF195" s="111">
        <v>0</v>
      </c>
    </row>
    <row r="196" spans="1:110" ht="35.25" customHeight="1" x14ac:dyDescent="0.25">
      <c r="A196" s="237" t="s">
        <v>541</v>
      </c>
      <c r="B196" s="238" t="s">
        <v>14</v>
      </c>
      <c r="C196" s="238" t="s">
        <v>27</v>
      </c>
      <c r="D196" s="60" t="s">
        <v>72</v>
      </c>
      <c r="E196" s="60" t="s">
        <v>38</v>
      </c>
      <c r="F196" s="60" t="s">
        <v>839</v>
      </c>
      <c r="G196" s="61" t="s">
        <v>38</v>
      </c>
      <c r="H196" s="211" t="s">
        <v>543</v>
      </c>
      <c r="I196" s="60" t="s">
        <v>608</v>
      </c>
      <c r="J196" s="212">
        <v>6.3102075021349338</v>
      </c>
      <c r="K196" s="212">
        <v>2.4039772677269999</v>
      </c>
      <c r="L196" s="213">
        <v>19.100000000000001</v>
      </c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5"/>
      <c r="AH196" s="214"/>
      <c r="AI196" s="214">
        <f t="shared" si="9"/>
        <v>0</v>
      </c>
      <c r="AJ196" s="214">
        <f t="shared" si="9"/>
        <v>0</v>
      </c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6">
        <f t="shared" si="10"/>
        <v>0</v>
      </c>
      <c r="BH196" s="72">
        <f t="shared" si="10"/>
        <v>0</v>
      </c>
      <c r="BI196" s="217">
        <f t="shared" si="8"/>
        <v>0</v>
      </c>
      <c r="BJ196" s="218">
        <v>0</v>
      </c>
      <c r="BK196" s="218">
        <v>0</v>
      </c>
      <c r="BL196" s="218">
        <v>0</v>
      </c>
      <c r="BM196" s="218">
        <v>0</v>
      </c>
      <c r="BN196" s="218">
        <v>0</v>
      </c>
      <c r="BO196" s="218">
        <v>0</v>
      </c>
      <c r="BP196" s="218">
        <v>0</v>
      </c>
      <c r="BQ196" s="218">
        <v>0</v>
      </c>
      <c r="BR196" s="218">
        <v>0</v>
      </c>
      <c r="BS196" s="218">
        <v>0</v>
      </c>
      <c r="BT196" s="218">
        <v>0</v>
      </c>
      <c r="BU196" s="218">
        <v>0</v>
      </c>
      <c r="BV196" s="218">
        <v>0</v>
      </c>
      <c r="BW196" s="218">
        <v>0</v>
      </c>
      <c r="BX196" s="218">
        <v>0</v>
      </c>
      <c r="BY196" s="218">
        <v>0</v>
      </c>
      <c r="BZ196" s="218">
        <v>0</v>
      </c>
      <c r="CA196" s="218">
        <v>0</v>
      </c>
      <c r="CB196" s="218">
        <v>0</v>
      </c>
      <c r="CC196" s="218">
        <v>0</v>
      </c>
      <c r="CD196" s="218">
        <v>0</v>
      </c>
      <c r="CE196" s="218">
        <v>0</v>
      </c>
      <c r="CF196" s="218">
        <v>0</v>
      </c>
      <c r="CG196" s="219">
        <v>0</v>
      </c>
      <c r="CH196" s="220">
        <v>0</v>
      </c>
      <c r="CI196" s="220">
        <v>0</v>
      </c>
      <c r="CJ196" s="220">
        <v>0</v>
      </c>
      <c r="CK196" s="221" t="s">
        <v>530</v>
      </c>
      <c r="CL196" s="222">
        <v>0</v>
      </c>
      <c r="CM196" s="223">
        <v>0</v>
      </c>
      <c r="CN196" s="224">
        <v>0</v>
      </c>
      <c r="CO196" s="253"/>
      <c r="CP196" s="253"/>
      <c r="CQ196" s="253"/>
      <c r="CR196" s="225"/>
      <c r="CS196" s="254">
        <v>7.9356622998544495</v>
      </c>
      <c r="CT196" s="255">
        <v>7.9356622998544495</v>
      </c>
      <c r="CU196" s="256">
        <v>8.5735080058224264E-2</v>
      </c>
      <c r="CV196" s="257">
        <v>8.5735080058224264E-2</v>
      </c>
      <c r="CW196" s="245" t="s">
        <v>556</v>
      </c>
      <c r="CX196" s="258"/>
      <c r="CY196" s="253"/>
      <c r="CZ196" s="253"/>
      <c r="DA196" s="259"/>
      <c r="DB196" s="260"/>
      <c r="DC196" s="261">
        <v>0</v>
      </c>
      <c r="DD196" s="262">
        <v>124</v>
      </c>
      <c r="DE196" s="263">
        <v>336</v>
      </c>
      <c r="DF196" s="111">
        <v>153.33333333333334</v>
      </c>
    </row>
    <row r="197" spans="1:110" ht="35.25" customHeight="1" x14ac:dyDescent="0.25">
      <c r="A197" s="237" t="s">
        <v>541</v>
      </c>
      <c r="B197" s="238" t="s">
        <v>14</v>
      </c>
      <c r="C197" s="238" t="s">
        <v>27</v>
      </c>
      <c r="D197" s="60" t="s">
        <v>140</v>
      </c>
      <c r="E197" s="60" t="s">
        <v>38</v>
      </c>
      <c r="F197" s="60" t="s">
        <v>840</v>
      </c>
      <c r="G197" s="61" t="s">
        <v>38</v>
      </c>
      <c r="H197" s="211" t="s">
        <v>594</v>
      </c>
      <c r="I197" s="60" t="s">
        <v>608</v>
      </c>
      <c r="J197" s="212">
        <v>6.8</v>
      </c>
      <c r="K197" s="212">
        <v>1.62310605723</v>
      </c>
      <c r="L197" s="213">
        <v>5.3</v>
      </c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>
        <v>1</v>
      </c>
      <c r="AD197" s="214">
        <v>1</v>
      </c>
      <c r="AE197" s="214"/>
      <c r="AF197" s="214"/>
      <c r="AG197" s="215"/>
      <c r="AH197" s="214"/>
      <c r="AI197" s="214">
        <f t="shared" si="9"/>
        <v>1</v>
      </c>
      <c r="AJ197" s="214">
        <f t="shared" si="9"/>
        <v>1</v>
      </c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>
        <v>0.96</v>
      </c>
      <c r="BB197" s="214">
        <v>0.96</v>
      </c>
      <c r="BC197" s="214"/>
      <c r="BD197" s="214"/>
      <c r="BE197" s="214"/>
      <c r="BF197" s="214"/>
      <c r="BG197" s="216">
        <f t="shared" si="10"/>
        <v>0.96</v>
      </c>
      <c r="BH197" s="72">
        <f t="shared" si="10"/>
        <v>0.96</v>
      </c>
      <c r="BI197" s="217">
        <f t="shared" si="8"/>
        <v>7.3846153846153842E-4</v>
      </c>
      <c r="BJ197" s="218">
        <v>0</v>
      </c>
      <c r="BK197" s="218">
        <v>0</v>
      </c>
      <c r="BL197" s="218">
        <v>0</v>
      </c>
      <c r="BM197" s="218">
        <v>0</v>
      </c>
      <c r="BN197" s="218">
        <v>0</v>
      </c>
      <c r="BO197" s="218">
        <v>0</v>
      </c>
      <c r="BP197" s="218">
        <v>0</v>
      </c>
      <c r="BQ197" s="218">
        <v>0</v>
      </c>
      <c r="BR197" s="218">
        <v>0</v>
      </c>
      <c r="BS197" s="218">
        <v>0</v>
      </c>
      <c r="BT197" s="218">
        <v>0</v>
      </c>
      <c r="BU197" s="218">
        <v>0</v>
      </c>
      <c r="BV197" s="218">
        <v>0</v>
      </c>
      <c r="BW197" s="218">
        <v>0</v>
      </c>
      <c r="BX197" s="218">
        <v>0</v>
      </c>
      <c r="BY197" s="218">
        <v>0</v>
      </c>
      <c r="BZ197" s="218">
        <v>1126.8864000000001</v>
      </c>
      <c r="CA197" s="218">
        <v>1126.8864000000001</v>
      </c>
      <c r="CB197" s="218">
        <v>0</v>
      </c>
      <c r="CC197" s="218">
        <v>0</v>
      </c>
      <c r="CD197" s="218">
        <v>0</v>
      </c>
      <c r="CE197" s="218">
        <v>0</v>
      </c>
      <c r="CF197" s="218">
        <v>1126.8864000000001</v>
      </c>
      <c r="CG197" s="219">
        <v>1126.8864000000001</v>
      </c>
      <c r="CH197" s="220">
        <v>2978400</v>
      </c>
      <c r="CI197" s="220">
        <v>2978400</v>
      </c>
      <c r="CJ197" s="220">
        <v>4555200</v>
      </c>
      <c r="CK197" s="221" t="s">
        <v>530</v>
      </c>
      <c r="CL197" s="222">
        <v>0.85</v>
      </c>
      <c r="CM197" s="223">
        <v>0.85</v>
      </c>
      <c r="CN197" s="224">
        <v>1.3</v>
      </c>
      <c r="CO197" s="253"/>
      <c r="CP197" s="253"/>
      <c r="CQ197" s="253"/>
      <c r="CR197" s="225"/>
      <c r="CS197" s="254">
        <v>84.166666666666671</v>
      </c>
      <c r="CT197" s="255">
        <v>84.166666666666671</v>
      </c>
      <c r="CU197" s="256">
        <v>1.0999999999999999</v>
      </c>
      <c r="CV197" s="257">
        <v>1.0999999999999999</v>
      </c>
      <c r="CW197" s="245" t="s">
        <v>710</v>
      </c>
      <c r="CX197" s="258"/>
      <c r="CY197" s="253"/>
      <c r="CZ197" s="253"/>
      <c r="DA197" s="259"/>
      <c r="DB197" s="260"/>
      <c r="DC197" s="261">
        <v>0</v>
      </c>
      <c r="DD197" s="262">
        <v>0</v>
      </c>
      <c r="DE197" s="263">
        <v>605</v>
      </c>
      <c r="DF197" s="111">
        <v>201.66666666666666</v>
      </c>
    </row>
    <row r="198" spans="1:110" ht="35.25" customHeight="1" x14ac:dyDescent="0.25">
      <c r="A198" s="237" t="s">
        <v>541</v>
      </c>
      <c r="B198" s="238" t="s">
        <v>14</v>
      </c>
      <c r="C198" s="238" t="s">
        <v>27</v>
      </c>
      <c r="D198" s="60" t="s">
        <v>358</v>
      </c>
      <c r="E198" s="60" t="s">
        <v>38</v>
      </c>
      <c r="F198" s="60" t="s">
        <v>841</v>
      </c>
      <c r="G198" s="61" t="s">
        <v>38</v>
      </c>
      <c r="H198" s="211" t="s">
        <v>543</v>
      </c>
      <c r="I198" s="60" t="s">
        <v>608</v>
      </c>
      <c r="J198" s="212">
        <v>3.5614428705231251</v>
      </c>
      <c r="K198" s="212">
        <v>3.1988636297100004</v>
      </c>
      <c r="L198" s="213">
        <v>40.4</v>
      </c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5"/>
      <c r="AH198" s="214"/>
      <c r="AI198" s="214">
        <f t="shared" si="9"/>
        <v>0</v>
      </c>
      <c r="AJ198" s="214">
        <f t="shared" si="9"/>
        <v>0</v>
      </c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6">
        <f t="shared" si="10"/>
        <v>0</v>
      </c>
      <c r="BH198" s="72">
        <f t="shared" si="10"/>
        <v>0</v>
      </c>
      <c r="BI198" s="217">
        <f t="shared" si="8"/>
        <v>0</v>
      </c>
      <c r="BJ198" s="218">
        <v>0</v>
      </c>
      <c r="BK198" s="218">
        <v>0</v>
      </c>
      <c r="BL198" s="218">
        <v>0</v>
      </c>
      <c r="BM198" s="218">
        <v>0</v>
      </c>
      <c r="BN198" s="218">
        <v>0</v>
      </c>
      <c r="BO198" s="218">
        <v>0</v>
      </c>
      <c r="BP198" s="218">
        <v>0</v>
      </c>
      <c r="BQ198" s="218">
        <v>0</v>
      </c>
      <c r="BR198" s="218">
        <v>0</v>
      </c>
      <c r="BS198" s="218">
        <v>0</v>
      </c>
      <c r="BT198" s="218">
        <v>0</v>
      </c>
      <c r="BU198" s="218">
        <v>0</v>
      </c>
      <c r="BV198" s="218">
        <v>0</v>
      </c>
      <c r="BW198" s="218">
        <v>0</v>
      </c>
      <c r="BX198" s="218">
        <v>0</v>
      </c>
      <c r="BY198" s="218">
        <v>0</v>
      </c>
      <c r="BZ198" s="218">
        <v>0</v>
      </c>
      <c r="CA198" s="218">
        <v>0</v>
      </c>
      <c r="CB198" s="218">
        <v>0</v>
      </c>
      <c r="CC198" s="218">
        <v>0</v>
      </c>
      <c r="CD198" s="218">
        <v>0</v>
      </c>
      <c r="CE198" s="218">
        <v>0</v>
      </c>
      <c r="CF198" s="218">
        <v>0</v>
      </c>
      <c r="CG198" s="219">
        <v>0</v>
      </c>
      <c r="CH198" s="220">
        <v>6342240.0000000009</v>
      </c>
      <c r="CI198" s="220">
        <v>6342240.0000000009</v>
      </c>
      <c r="CJ198" s="220">
        <v>8865120</v>
      </c>
      <c r="CK198" s="221" t="s">
        <v>530</v>
      </c>
      <c r="CL198" s="222">
        <v>1.81</v>
      </c>
      <c r="CM198" s="223">
        <v>1.81</v>
      </c>
      <c r="CN198" s="224">
        <v>2.5299999999999998</v>
      </c>
      <c r="CO198" s="253"/>
      <c r="CP198" s="253"/>
      <c r="CQ198" s="253"/>
      <c r="CR198" s="225"/>
      <c r="CS198" s="254">
        <v>33.917703349282277</v>
      </c>
      <c r="CT198" s="255">
        <v>33.917703349282277</v>
      </c>
      <c r="CU198" s="256">
        <v>0.67878787878787838</v>
      </c>
      <c r="CV198" s="257">
        <v>0.67878787878787838</v>
      </c>
      <c r="CW198" s="245" t="s">
        <v>710</v>
      </c>
      <c r="CX198" s="258"/>
      <c r="CY198" s="253"/>
      <c r="CZ198" s="253"/>
      <c r="DA198" s="259"/>
      <c r="DB198" s="260"/>
      <c r="DC198" s="261">
        <v>0</v>
      </c>
      <c r="DD198" s="262">
        <v>1740</v>
      </c>
      <c r="DE198" s="263">
        <v>2052</v>
      </c>
      <c r="DF198" s="111">
        <v>1264</v>
      </c>
    </row>
    <row r="199" spans="1:110" ht="35.25" customHeight="1" x14ac:dyDescent="0.25">
      <c r="A199" s="237" t="s">
        <v>541</v>
      </c>
      <c r="B199" s="238" t="s">
        <v>14</v>
      </c>
      <c r="C199" s="238" t="s">
        <v>27</v>
      </c>
      <c r="D199" s="60" t="s">
        <v>366</v>
      </c>
      <c r="E199" s="60" t="s">
        <v>38</v>
      </c>
      <c r="F199" s="60" t="s">
        <v>842</v>
      </c>
      <c r="G199" s="61" t="s">
        <v>38</v>
      </c>
      <c r="H199" s="211" t="s">
        <v>594</v>
      </c>
      <c r="I199" s="60" t="s">
        <v>608</v>
      </c>
      <c r="J199" s="212">
        <v>6.9077650307461962</v>
      </c>
      <c r="K199" s="212">
        <v>3.863257567722</v>
      </c>
      <c r="L199" s="213">
        <v>180.3</v>
      </c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>
        <v>1</v>
      </c>
      <c r="Z199" s="214">
        <v>1</v>
      </c>
      <c r="AA199" s="214"/>
      <c r="AB199" s="214"/>
      <c r="AC199" s="214"/>
      <c r="AD199" s="214"/>
      <c r="AE199" s="214"/>
      <c r="AF199" s="214"/>
      <c r="AG199" s="215"/>
      <c r="AH199" s="214"/>
      <c r="AI199" s="214">
        <f t="shared" si="9"/>
        <v>1</v>
      </c>
      <c r="AJ199" s="214">
        <f t="shared" si="9"/>
        <v>1</v>
      </c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>
        <v>75</v>
      </c>
      <c r="AX199" s="214">
        <v>75</v>
      </c>
      <c r="AY199" s="214"/>
      <c r="AZ199" s="214"/>
      <c r="BA199" s="214"/>
      <c r="BB199" s="214"/>
      <c r="BC199" s="214"/>
      <c r="BD199" s="214"/>
      <c r="BE199" s="214"/>
      <c r="BF199" s="214"/>
      <c r="BG199" s="216">
        <f t="shared" si="10"/>
        <v>75</v>
      </c>
      <c r="BH199" s="72">
        <f t="shared" si="10"/>
        <v>75</v>
      </c>
      <c r="BI199" s="217">
        <f t="shared" si="8"/>
        <v>1.6519823788546256E-2</v>
      </c>
      <c r="BJ199" s="218">
        <v>0</v>
      </c>
      <c r="BK199" s="218">
        <v>0</v>
      </c>
      <c r="BL199" s="218">
        <v>0</v>
      </c>
      <c r="BM199" s="218">
        <v>0</v>
      </c>
      <c r="BN199" s="218">
        <v>0</v>
      </c>
      <c r="BO199" s="218">
        <v>0</v>
      </c>
      <c r="BP199" s="218">
        <v>0</v>
      </c>
      <c r="BQ199" s="218">
        <v>0</v>
      </c>
      <c r="BR199" s="218">
        <v>0</v>
      </c>
      <c r="BS199" s="218">
        <v>0</v>
      </c>
      <c r="BT199" s="218">
        <v>0</v>
      </c>
      <c r="BU199" s="218">
        <v>0</v>
      </c>
      <c r="BV199" s="218">
        <v>378432</v>
      </c>
      <c r="BW199" s="218">
        <v>378432</v>
      </c>
      <c r="BX199" s="218">
        <v>0</v>
      </c>
      <c r="BY199" s="218">
        <v>0</v>
      </c>
      <c r="BZ199" s="218">
        <v>0</v>
      </c>
      <c r="CA199" s="218">
        <v>0</v>
      </c>
      <c r="CB199" s="218">
        <v>0</v>
      </c>
      <c r="CC199" s="218">
        <v>0</v>
      </c>
      <c r="CD199" s="218">
        <v>0</v>
      </c>
      <c r="CE199" s="218">
        <v>0</v>
      </c>
      <c r="CF199" s="218">
        <v>378432</v>
      </c>
      <c r="CG199" s="219">
        <v>378432</v>
      </c>
      <c r="CH199" s="220">
        <v>7813920</v>
      </c>
      <c r="CI199" s="220">
        <v>7813920</v>
      </c>
      <c r="CJ199" s="220">
        <v>15908160</v>
      </c>
      <c r="CK199" s="221" t="s">
        <v>530</v>
      </c>
      <c r="CL199" s="222">
        <v>2.23</v>
      </c>
      <c r="CM199" s="223">
        <v>2.23</v>
      </c>
      <c r="CN199" s="224">
        <v>4.54</v>
      </c>
      <c r="CO199" s="253"/>
      <c r="CP199" s="253"/>
      <c r="CQ199" s="253"/>
      <c r="CR199" s="225"/>
      <c r="CS199" s="254">
        <v>116.49560795191864</v>
      </c>
      <c r="CT199" s="255">
        <v>116.49560795191864</v>
      </c>
      <c r="CU199" s="256">
        <v>1.3296347665279704</v>
      </c>
      <c r="CV199" s="257">
        <v>1.3296347665279704</v>
      </c>
      <c r="CW199" s="245" t="s">
        <v>710</v>
      </c>
      <c r="CX199" s="258"/>
      <c r="CY199" s="253"/>
      <c r="CZ199" s="253"/>
      <c r="DA199" s="259"/>
      <c r="DB199" s="260"/>
      <c r="DC199" s="261">
        <v>0</v>
      </c>
      <c r="DD199" s="262">
        <v>0</v>
      </c>
      <c r="DE199" s="263">
        <v>53815</v>
      </c>
      <c r="DF199" s="111">
        <v>17938.333333333332</v>
      </c>
    </row>
    <row r="200" spans="1:110" ht="35.25" customHeight="1" x14ac:dyDescent="0.25">
      <c r="A200" s="237" t="s">
        <v>541</v>
      </c>
      <c r="B200" s="238" t="s">
        <v>14</v>
      </c>
      <c r="C200" s="238" t="s">
        <v>27</v>
      </c>
      <c r="D200" s="60" t="s">
        <v>366</v>
      </c>
      <c r="E200" s="60" t="s">
        <v>38</v>
      </c>
      <c r="F200" s="60" t="s">
        <v>843</v>
      </c>
      <c r="G200" s="61" t="s">
        <v>795</v>
      </c>
      <c r="H200" s="211" t="s">
        <v>543</v>
      </c>
      <c r="I200" s="60" t="s">
        <v>608</v>
      </c>
      <c r="J200" s="212">
        <v>6.9555696330350978</v>
      </c>
      <c r="K200" s="212">
        <v>3.3403409021430002</v>
      </c>
      <c r="L200" s="213">
        <v>65.599999999999994</v>
      </c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>
        <v>2</v>
      </c>
      <c r="AD200" s="214">
        <v>2</v>
      </c>
      <c r="AE200" s="214"/>
      <c r="AF200" s="214"/>
      <c r="AG200" s="215"/>
      <c r="AH200" s="214"/>
      <c r="AI200" s="214">
        <f t="shared" si="9"/>
        <v>2</v>
      </c>
      <c r="AJ200" s="214">
        <f t="shared" si="9"/>
        <v>2</v>
      </c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>
        <v>10.73</v>
      </c>
      <c r="BB200" s="214">
        <v>10.73</v>
      </c>
      <c r="BC200" s="214"/>
      <c r="BD200" s="214"/>
      <c r="BE200" s="214"/>
      <c r="BF200" s="214"/>
      <c r="BG200" s="216">
        <f t="shared" si="10"/>
        <v>10.73</v>
      </c>
      <c r="BH200" s="72">
        <f t="shared" si="10"/>
        <v>10.73</v>
      </c>
      <c r="BI200" s="217">
        <f t="shared" si="8"/>
        <v>2.30752688172043E-3</v>
      </c>
      <c r="BJ200" s="218">
        <v>0</v>
      </c>
      <c r="BK200" s="218">
        <v>0</v>
      </c>
      <c r="BL200" s="218">
        <v>0</v>
      </c>
      <c r="BM200" s="218">
        <v>0</v>
      </c>
      <c r="BN200" s="218">
        <v>0</v>
      </c>
      <c r="BO200" s="218">
        <v>0</v>
      </c>
      <c r="BP200" s="218">
        <v>0</v>
      </c>
      <c r="BQ200" s="218">
        <v>0</v>
      </c>
      <c r="BR200" s="218">
        <v>0</v>
      </c>
      <c r="BS200" s="218">
        <v>0</v>
      </c>
      <c r="BT200" s="218">
        <v>0</v>
      </c>
      <c r="BU200" s="218">
        <v>0</v>
      </c>
      <c r="BV200" s="218">
        <v>0</v>
      </c>
      <c r="BW200" s="218">
        <v>0</v>
      </c>
      <c r="BX200" s="218">
        <v>0</v>
      </c>
      <c r="BY200" s="218">
        <v>0</v>
      </c>
      <c r="BZ200" s="218">
        <v>12595.3032</v>
      </c>
      <c r="CA200" s="218">
        <v>12595.3032</v>
      </c>
      <c r="CB200" s="218">
        <v>0</v>
      </c>
      <c r="CC200" s="218">
        <v>0</v>
      </c>
      <c r="CD200" s="218">
        <v>0</v>
      </c>
      <c r="CE200" s="218">
        <v>0</v>
      </c>
      <c r="CF200" s="218">
        <v>12595.3032</v>
      </c>
      <c r="CG200" s="219">
        <v>12595.3032</v>
      </c>
      <c r="CH200" s="220">
        <v>7954080</v>
      </c>
      <c r="CI200" s="220">
        <v>7954080</v>
      </c>
      <c r="CJ200" s="220">
        <v>16293600.000000002</v>
      </c>
      <c r="CK200" s="221" t="s">
        <v>530</v>
      </c>
      <c r="CL200" s="222">
        <v>2.27</v>
      </c>
      <c r="CM200" s="223">
        <v>2.27</v>
      </c>
      <c r="CN200" s="224">
        <v>4.6500000000000004</v>
      </c>
      <c r="CO200" s="253"/>
      <c r="CP200" s="253"/>
      <c r="CQ200" s="253"/>
      <c r="CR200" s="225"/>
      <c r="CS200" s="254">
        <v>65.91518448635307</v>
      </c>
      <c r="CT200" s="255">
        <v>65.91518448635307</v>
      </c>
      <c r="CU200" s="256">
        <v>0.94470038726649852</v>
      </c>
      <c r="CV200" s="257">
        <v>0.94470038726649852</v>
      </c>
      <c r="CW200" s="245" t="s">
        <v>710</v>
      </c>
      <c r="CX200" s="258"/>
      <c r="CY200" s="253"/>
      <c r="CZ200" s="253"/>
      <c r="DA200" s="259"/>
      <c r="DB200" s="260"/>
      <c r="DC200" s="261">
        <v>0</v>
      </c>
      <c r="DD200" s="262">
        <v>2641</v>
      </c>
      <c r="DE200" s="263">
        <v>6418</v>
      </c>
      <c r="DF200" s="111">
        <v>3019.6666666666665</v>
      </c>
    </row>
    <row r="201" spans="1:110" ht="35.25" customHeight="1" x14ac:dyDescent="0.25">
      <c r="A201" s="237" t="s">
        <v>541</v>
      </c>
      <c r="B201" s="238" t="s">
        <v>14</v>
      </c>
      <c r="C201" s="238" t="s">
        <v>27</v>
      </c>
      <c r="D201" s="60" t="s">
        <v>56</v>
      </c>
      <c r="E201" s="60" t="s">
        <v>38</v>
      </c>
      <c r="F201" s="60" t="s">
        <v>844</v>
      </c>
      <c r="G201" s="61" t="s">
        <v>38</v>
      </c>
      <c r="H201" s="211" t="s">
        <v>594</v>
      </c>
      <c r="I201" s="60" t="s">
        <v>608</v>
      </c>
      <c r="J201" s="212">
        <v>8.4375123039910207</v>
      </c>
      <c r="K201" s="212">
        <v>1.1943181793340001</v>
      </c>
      <c r="L201" s="213">
        <v>1</v>
      </c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>
        <v>1</v>
      </c>
      <c r="Z201" s="214">
        <v>1</v>
      </c>
      <c r="AA201" s="214"/>
      <c r="AB201" s="214"/>
      <c r="AC201" s="214"/>
      <c r="AD201" s="214"/>
      <c r="AE201" s="214"/>
      <c r="AF201" s="214"/>
      <c r="AG201" s="215"/>
      <c r="AH201" s="214"/>
      <c r="AI201" s="214">
        <f t="shared" si="9"/>
        <v>1</v>
      </c>
      <c r="AJ201" s="214">
        <f t="shared" si="9"/>
        <v>1</v>
      </c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>
        <v>7500</v>
      </c>
      <c r="AX201" s="214">
        <v>7500</v>
      </c>
      <c r="AY201" s="214"/>
      <c r="AZ201" s="214"/>
      <c r="BA201" s="214"/>
      <c r="BB201" s="214"/>
      <c r="BC201" s="214"/>
      <c r="BD201" s="214"/>
      <c r="BE201" s="214"/>
      <c r="BF201" s="214"/>
      <c r="BG201" s="216">
        <f t="shared" si="10"/>
        <v>7500</v>
      </c>
      <c r="BH201" s="72">
        <f t="shared" si="10"/>
        <v>7500</v>
      </c>
      <c r="BI201" s="217">
        <f t="shared" ref="BI201:BI264" si="11">IF(CN201=0,0,BG201/1000/CN201)</f>
        <v>1.6304347826086958</v>
      </c>
      <c r="BJ201" s="218">
        <v>0</v>
      </c>
      <c r="BK201" s="218">
        <v>0</v>
      </c>
      <c r="BL201" s="218">
        <v>0</v>
      </c>
      <c r="BM201" s="218">
        <v>0</v>
      </c>
      <c r="BN201" s="218">
        <v>0</v>
      </c>
      <c r="BO201" s="218">
        <v>0</v>
      </c>
      <c r="BP201" s="218">
        <v>0</v>
      </c>
      <c r="BQ201" s="218">
        <v>0</v>
      </c>
      <c r="BR201" s="218">
        <v>0</v>
      </c>
      <c r="BS201" s="218">
        <v>0</v>
      </c>
      <c r="BT201" s="218">
        <v>0</v>
      </c>
      <c r="BU201" s="218">
        <v>0</v>
      </c>
      <c r="BV201" s="218">
        <v>37843200</v>
      </c>
      <c r="BW201" s="218">
        <v>37843200</v>
      </c>
      <c r="BX201" s="218">
        <v>0</v>
      </c>
      <c r="BY201" s="218">
        <v>0</v>
      </c>
      <c r="BZ201" s="218">
        <v>0</v>
      </c>
      <c r="CA201" s="218">
        <v>0</v>
      </c>
      <c r="CB201" s="218">
        <v>0</v>
      </c>
      <c r="CC201" s="218">
        <v>0</v>
      </c>
      <c r="CD201" s="218">
        <v>0</v>
      </c>
      <c r="CE201" s="218">
        <v>0</v>
      </c>
      <c r="CF201" s="218">
        <v>37843200</v>
      </c>
      <c r="CG201" s="219">
        <v>37843200</v>
      </c>
      <c r="CH201" s="220">
        <v>18220800</v>
      </c>
      <c r="CI201" s="220">
        <v>15768000</v>
      </c>
      <c r="CJ201" s="220">
        <v>16118400</v>
      </c>
      <c r="CK201" s="221" t="s">
        <v>530</v>
      </c>
      <c r="CL201" s="222">
        <v>5.2</v>
      </c>
      <c r="CM201" s="223">
        <v>4.5</v>
      </c>
      <c r="CN201" s="224">
        <v>4.5999999999999996</v>
      </c>
      <c r="CO201" s="253"/>
      <c r="CP201" s="253"/>
      <c r="CQ201" s="253"/>
      <c r="CR201" s="225"/>
      <c r="CS201" s="254">
        <v>0</v>
      </c>
      <c r="CT201" s="255">
        <v>0</v>
      </c>
      <c r="CU201" s="256">
        <v>0</v>
      </c>
      <c r="CV201" s="257">
        <v>0</v>
      </c>
      <c r="CW201" s="245" t="s">
        <v>564</v>
      </c>
      <c r="CX201" s="258"/>
      <c r="CY201" s="253"/>
      <c r="CZ201" s="253"/>
      <c r="DA201" s="259"/>
      <c r="DB201" s="260"/>
      <c r="DC201" s="261">
        <v>0</v>
      </c>
      <c r="DD201" s="262">
        <v>0</v>
      </c>
      <c r="DE201" s="263">
        <v>0</v>
      </c>
      <c r="DF201" s="111">
        <v>0</v>
      </c>
    </row>
    <row r="202" spans="1:110" ht="35.25" customHeight="1" x14ac:dyDescent="0.25">
      <c r="A202" s="237" t="s">
        <v>541</v>
      </c>
      <c r="B202" s="238" t="s">
        <v>14</v>
      </c>
      <c r="C202" s="238" t="s">
        <v>27</v>
      </c>
      <c r="D202" s="60" t="s">
        <v>158</v>
      </c>
      <c r="E202" s="60" t="s">
        <v>38</v>
      </c>
      <c r="F202" s="60" t="s">
        <v>845</v>
      </c>
      <c r="G202" s="61" t="s">
        <v>38</v>
      </c>
      <c r="H202" s="211" t="s">
        <v>594</v>
      </c>
      <c r="I202" s="60" t="s">
        <v>608</v>
      </c>
      <c r="J202" s="212">
        <v>4.8043625300345507</v>
      </c>
      <c r="K202" s="212">
        <v>3.4339015080089998</v>
      </c>
      <c r="L202" s="213">
        <v>52.6</v>
      </c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>
        <v>1</v>
      </c>
      <c r="AD202" s="214">
        <v>1</v>
      </c>
      <c r="AE202" s="214"/>
      <c r="AF202" s="214"/>
      <c r="AG202" s="215"/>
      <c r="AH202" s="214"/>
      <c r="AI202" s="214">
        <f t="shared" ref="AI202:AJ265" si="12">SUM(M202,O202,Q202,S202,U202,W202,Y202,AA202,AC202,AE202,AG202)</f>
        <v>1</v>
      </c>
      <c r="AJ202" s="214">
        <f t="shared" si="12"/>
        <v>1</v>
      </c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>
        <v>75.599999999999994</v>
      </c>
      <c r="BB202" s="214">
        <v>75.599999999999994</v>
      </c>
      <c r="BC202" s="214"/>
      <c r="BD202" s="214"/>
      <c r="BE202" s="214"/>
      <c r="BF202" s="214"/>
      <c r="BG202" s="216">
        <f t="shared" ref="BG202:BH265" si="13">SUM(AK202,AM202,AO202,AQ202,AS202,AU202,AW202,AY202,BA202,BC202,BE202)</f>
        <v>75.599999999999994</v>
      </c>
      <c r="BH202" s="72">
        <f t="shared" si="13"/>
        <v>75.599999999999994</v>
      </c>
      <c r="BI202" s="217">
        <f t="shared" si="11"/>
        <v>3.3157894736842108E-2</v>
      </c>
      <c r="BJ202" s="218">
        <v>0</v>
      </c>
      <c r="BK202" s="218">
        <v>0</v>
      </c>
      <c r="BL202" s="218">
        <v>0</v>
      </c>
      <c r="BM202" s="218">
        <v>0</v>
      </c>
      <c r="BN202" s="218">
        <v>0</v>
      </c>
      <c r="BO202" s="218">
        <v>0</v>
      </c>
      <c r="BP202" s="218">
        <v>0</v>
      </c>
      <c r="BQ202" s="218">
        <v>0</v>
      </c>
      <c r="BR202" s="218">
        <v>0</v>
      </c>
      <c r="BS202" s="218">
        <v>0</v>
      </c>
      <c r="BT202" s="218">
        <v>0</v>
      </c>
      <c r="BU202" s="218">
        <v>0</v>
      </c>
      <c r="BV202" s="218">
        <v>0</v>
      </c>
      <c r="BW202" s="218">
        <v>0</v>
      </c>
      <c r="BX202" s="218">
        <v>0</v>
      </c>
      <c r="BY202" s="218">
        <v>0</v>
      </c>
      <c r="BZ202" s="218">
        <v>88742.304000000004</v>
      </c>
      <c r="CA202" s="218">
        <v>88742.304000000004</v>
      </c>
      <c r="CB202" s="218">
        <v>0</v>
      </c>
      <c r="CC202" s="218">
        <v>0</v>
      </c>
      <c r="CD202" s="218">
        <v>0</v>
      </c>
      <c r="CE202" s="218">
        <v>0</v>
      </c>
      <c r="CF202" s="218">
        <v>88742.304000000004</v>
      </c>
      <c r="CG202" s="219">
        <v>88742.304000000004</v>
      </c>
      <c r="CH202" s="220">
        <v>8724960.0000000019</v>
      </c>
      <c r="CI202" s="220">
        <v>8724960.0000000019</v>
      </c>
      <c r="CJ202" s="220">
        <v>7989119.9999999991</v>
      </c>
      <c r="CK202" s="221" t="s">
        <v>530</v>
      </c>
      <c r="CL202" s="222">
        <v>2.4900000000000002</v>
      </c>
      <c r="CM202" s="223">
        <v>2.4900000000000002</v>
      </c>
      <c r="CN202" s="224">
        <v>2.2799999999999998</v>
      </c>
      <c r="CO202" s="253"/>
      <c r="CP202" s="253"/>
      <c r="CQ202" s="253"/>
      <c r="CR202" s="225"/>
      <c r="CS202" s="254">
        <v>126.32128868933482</v>
      </c>
      <c r="CT202" s="255">
        <v>126.32128868933482</v>
      </c>
      <c r="CU202" s="256">
        <v>0.99810221368748009</v>
      </c>
      <c r="CV202" s="257">
        <v>0.99810221368748009</v>
      </c>
      <c r="CW202" s="245" t="s">
        <v>832</v>
      </c>
      <c r="CX202" s="258"/>
      <c r="CY202" s="253"/>
      <c r="CZ202" s="253"/>
      <c r="DA202" s="259"/>
      <c r="DB202" s="260"/>
      <c r="DC202" s="261">
        <v>0</v>
      </c>
      <c r="DD202" s="262">
        <v>0</v>
      </c>
      <c r="DE202" s="263">
        <v>7233</v>
      </c>
      <c r="DF202" s="111">
        <v>2411</v>
      </c>
    </row>
    <row r="203" spans="1:110" ht="35.25" customHeight="1" x14ac:dyDescent="0.25">
      <c r="A203" s="237" t="s">
        <v>541</v>
      </c>
      <c r="B203" s="238" t="s">
        <v>14</v>
      </c>
      <c r="C203" s="238" t="s">
        <v>27</v>
      </c>
      <c r="D203" s="60" t="s">
        <v>358</v>
      </c>
      <c r="E203" s="60" t="s">
        <v>38</v>
      </c>
      <c r="F203" s="60" t="s">
        <v>846</v>
      </c>
      <c r="G203" s="61" t="s">
        <v>38</v>
      </c>
      <c r="H203" s="211" t="s">
        <v>543</v>
      </c>
      <c r="I203" s="60" t="s">
        <v>608</v>
      </c>
      <c r="J203" s="212">
        <v>9.5609204577802025</v>
      </c>
      <c r="K203" s="212">
        <v>3.7617424164180004</v>
      </c>
      <c r="L203" s="213">
        <v>101.7</v>
      </c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5"/>
      <c r="AH203" s="214"/>
      <c r="AI203" s="214">
        <f t="shared" si="12"/>
        <v>0</v>
      </c>
      <c r="AJ203" s="214">
        <f t="shared" si="12"/>
        <v>0</v>
      </c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6">
        <f t="shared" si="13"/>
        <v>0</v>
      </c>
      <c r="BH203" s="72">
        <f t="shared" si="13"/>
        <v>0</v>
      </c>
      <c r="BI203" s="217">
        <f t="shared" si="11"/>
        <v>0</v>
      </c>
      <c r="BJ203" s="218">
        <v>0</v>
      </c>
      <c r="BK203" s="218">
        <v>0</v>
      </c>
      <c r="BL203" s="218">
        <v>0</v>
      </c>
      <c r="BM203" s="218">
        <v>0</v>
      </c>
      <c r="BN203" s="218">
        <v>0</v>
      </c>
      <c r="BO203" s="218">
        <v>0</v>
      </c>
      <c r="BP203" s="218">
        <v>0</v>
      </c>
      <c r="BQ203" s="218">
        <v>0</v>
      </c>
      <c r="BR203" s="218">
        <v>0</v>
      </c>
      <c r="BS203" s="218">
        <v>0</v>
      </c>
      <c r="BT203" s="218">
        <v>0</v>
      </c>
      <c r="BU203" s="218">
        <v>0</v>
      </c>
      <c r="BV203" s="218">
        <v>0</v>
      </c>
      <c r="BW203" s="218">
        <v>0</v>
      </c>
      <c r="BX203" s="218">
        <v>0</v>
      </c>
      <c r="BY203" s="218">
        <v>0</v>
      </c>
      <c r="BZ203" s="218">
        <v>0</v>
      </c>
      <c r="CA203" s="218">
        <v>0</v>
      </c>
      <c r="CB203" s="218">
        <v>0</v>
      </c>
      <c r="CC203" s="218">
        <v>0</v>
      </c>
      <c r="CD203" s="218">
        <v>0</v>
      </c>
      <c r="CE203" s="218">
        <v>0</v>
      </c>
      <c r="CF203" s="218">
        <v>0</v>
      </c>
      <c r="CG203" s="219">
        <v>0</v>
      </c>
      <c r="CH203" s="220">
        <v>21619680</v>
      </c>
      <c r="CI203" s="220">
        <v>21619680</v>
      </c>
      <c r="CJ203" s="220">
        <v>18676320</v>
      </c>
      <c r="CK203" s="221" t="s">
        <v>530</v>
      </c>
      <c r="CL203" s="222">
        <v>6.17</v>
      </c>
      <c r="CM203" s="223">
        <v>6.17</v>
      </c>
      <c r="CN203" s="224">
        <v>5.33</v>
      </c>
      <c r="CO203" s="253"/>
      <c r="CP203" s="253"/>
      <c r="CQ203" s="253"/>
      <c r="CR203" s="225"/>
      <c r="CS203" s="254">
        <v>3.1586428719651316</v>
      </c>
      <c r="CT203" s="255">
        <v>3.1586428719651316</v>
      </c>
      <c r="CU203" s="256">
        <v>1.9443868022411267E-2</v>
      </c>
      <c r="CV203" s="257">
        <v>1.9443868022411267E-2</v>
      </c>
      <c r="CW203" s="245" t="s">
        <v>847</v>
      </c>
      <c r="CX203" s="258"/>
      <c r="CY203" s="253"/>
      <c r="CZ203" s="253"/>
      <c r="DA203" s="259"/>
      <c r="DB203" s="260"/>
      <c r="DC203" s="261">
        <v>0</v>
      </c>
      <c r="DD203" s="262">
        <v>0</v>
      </c>
      <c r="DE203" s="263">
        <v>0</v>
      </c>
      <c r="DF203" s="111">
        <v>0</v>
      </c>
    </row>
    <row r="204" spans="1:110" ht="35.25" customHeight="1" x14ac:dyDescent="0.25">
      <c r="A204" s="237" t="s">
        <v>541</v>
      </c>
      <c r="B204" s="238" t="s">
        <v>14</v>
      </c>
      <c r="C204" s="238" t="s">
        <v>27</v>
      </c>
      <c r="D204" s="60" t="s">
        <v>358</v>
      </c>
      <c r="E204" s="60" t="s">
        <v>38</v>
      </c>
      <c r="F204" s="60" t="s">
        <v>848</v>
      </c>
      <c r="G204" s="61" t="s">
        <v>38</v>
      </c>
      <c r="H204" s="211" t="s">
        <v>543</v>
      </c>
      <c r="I204" s="60" t="s">
        <v>608</v>
      </c>
      <c r="J204" s="212">
        <v>4.7565579277456509</v>
      </c>
      <c r="K204" s="212">
        <v>3.7986742345229998</v>
      </c>
      <c r="L204" s="213">
        <v>27.4</v>
      </c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5"/>
      <c r="AH204" s="214"/>
      <c r="AI204" s="214">
        <f t="shared" si="12"/>
        <v>0</v>
      </c>
      <c r="AJ204" s="214">
        <f t="shared" si="12"/>
        <v>0</v>
      </c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6">
        <f t="shared" si="13"/>
        <v>0</v>
      </c>
      <c r="BH204" s="72">
        <f t="shared" si="13"/>
        <v>0</v>
      </c>
      <c r="BI204" s="217">
        <f t="shared" si="11"/>
        <v>0</v>
      </c>
      <c r="BJ204" s="218">
        <v>0</v>
      </c>
      <c r="BK204" s="218">
        <v>0</v>
      </c>
      <c r="BL204" s="218">
        <v>0</v>
      </c>
      <c r="BM204" s="218">
        <v>0</v>
      </c>
      <c r="BN204" s="218">
        <v>0</v>
      </c>
      <c r="BO204" s="218">
        <v>0</v>
      </c>
      <c r="BP204" s="218">
        <v>0</v>
      </c>
      <c r="BQ204" s="218">
        <v>0</v>
      </c>
      <c r="BR204" s="218">
        <v>0</v>
      </c>
      <c r="BS204" s="218">
        <v>0</v>
      </c>
      <c r="BT204" s="218">
        <v>0</v>
      </c>
      <c r="BU204" s="218">
        <v>0</v>
      </c>
      <c r="BV204" s="218">
        <v>0</v>
      </c>
      <c r="BW204" s="218">
        <v>0</v>
      </c>
      <c r="BX204" s="218">
        <v>0</v>
      </c>
      <c r="BY204" s="218">
        <v>0</v>
      </c>
      <c r="BZ204" s="218">
        <v>0</v>
      </c>
      <c r="CA204" s="218">
        <v>0</v>
      </c>
      <c r="CB204" s="218">
        <v>0</v>
      </c>
      <c r="CC204" s="218">
        <v>0</v>
      </c>
      <c r="CD204" s="218">
        <v>0</v>
      </c>
      <c r="CE204" s="218">
        <v>0</v>
      </c>
      <c r="CF204" s="218">
        <v>0</v>
      </c>
      <c r="CG204" s="219">
        <v>0</v>
      </c>
      <c r="CH204" s="220">
        <v>5396160.0000000009</v>
      </c>
      <c r="CI204" s="220">
        <v>5396160.0000000009</v>
      </c>
      <c r="CJ204" s="220">
        <v>7218240.0000000009</v>
      </c>
      <c r="CK204" s="221" t="s">
        <v>530</v>
      </c>
      <c r="CL204" s="222">
        <v>1.54</v>
      </c>
      <c r="CM204" s="223">
        <v>1.54</v>
      </c>
      <c r="CN204" s="224">
        <v>2.06</v>
      </c>
      <c r="CO204" s="253"/>
      <c r="CP204" s="253"/>
      <c r="CQ204" s="253"/>
      <c r="CR204" s="225"/>
      <c r="CS204" s="254">
        <v>0</v>
      </c>
      <c r="CT204" s="255">
        <v>0</v>
      </c>
      <c r="CU204" s="256">
        <v>0</v>
      </c>
      <c r="CV204" s="257">
        <v>0</v>
      </c>
      <c r="CW204" s="245" t="s">
        <v>564</v>
      </c>
      <c r="CX204" s="258"/>
      <c r="CY204" s="253"/>
      <c r="CZ204" s="253"/>
      <c r="DA204" s="259"/>
      <c r="DB204" s="260"/>
      <c r="DC204" s="261">
        <v>0</v>
      </c>
      <c r="DD204" s="262">
        <v>0</v>
      </c>
      <c r="DE204" s="263">
        <v>0</v>
      </c>
      <c r="DF204" s="111">
        <v>0</v>
      </c>
    </row>
    <row r="205" spans="1:110" ht="35.25" customHeight="1" x14ac:dyDescent="0.25">
      <c r="A205" s="237" t="s">
        <v>541</v>
      </c>
      <c r="B205" s="238" t="s">
        <v>14</v>
      </c>
      <c r="C205" s="238" t="s">
        <v>27</v>
      </c>
      <c r="D205" s="60" t="s">
        <v>158</v>
      </c>
      <c r="E205" s="60" t="s">
        <v>38</v>
      </c>
      <c r="F205" s="60" t="s">
        <v>849</v>
      </c>
      <c r="G205" s="61" t="s">
        <v>38</v>
      </c>
      <c r="H205" s="211" t="s">
        <v>594</v>
      </c>
      <c r="I205" s="60" t="s">
        <v>608</v>
      </c>
      <c r="J205" s="212">
        <v>6.0711844906904293</v>
      </c>
      <c r="K205" s="212">
        <v>2.3681818132560002</v>
      </c>
      <c r="L205" s="213">
        <v>31.8</v>
      </c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214"/>
      <c r="AG205" s="215"/>
      <c r="AH205" s="214"/>
      <c r="AI205" s="214">
        <f t="shared" si="12"/>
        <v>0</v>
      </c>
      <c r="AJ205" s="214">
        <f t="shared" si="12"/>
        <v>0</v>
      </c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6">
        <f t="shared" si="13"/>
        <v>0</v>
      </c>
      <c r="BH205" s="72">
        <f t="shared" si="13"/>
        <v>0</v>
      </c>
      <c r="BI205" s="217">
        <f t="shared" si="11"/>
        <v>0</v>
      </c>
      <c r="BJ205" s="218">
        <v>0</v>
      </c>
      <c r="BK205" s="218">
        <v>0</v>
      </c>
      <c r="BL205" s="218">
        <v>0</v>
      </c>
      <c r="BM205" s="218">
        <v>0</v>
      </c>
      <c r="BN205" s="218">
        <v>0</v>
      </c>
      <c r="BO205" s="218">
        <v>0</v>
      </c>
      <c r="BP205" s="218">
        <v>0</v>
      </c>
      <c r="BQ205" s="218">
        <v>0</v>
      </c>
      <c r="BR205" s="218">
        <v>0</v>
      </c>
      <c r="BS205" s="218">
        <v>0</v>
      </c>
      <c r="BT205" s="218">
        <v>0</v>
      </c>
      <c r="BU205" s="218">
        <v>0</v>
      </c>
      <c r="BV205" s="218">
        <v>0</v>
      </c>
      <c r="BW205" s="218">
        <v>0</v>
      </c>
      <c r="BX205" s="218">
        <v>0</v>
      </c>
      <c r="BY205" s="218">
        <v>0</v>
      </c>
      <c r="BZ205" s="218">
        <v>0</v>
      </c>
      <c r="CA205" s="218">
        <v>0</v>
      </c>
      <c r="CB205" s="218">
        <v>0</v>
      </c>
      <c r="CC205" s="218">
        <v>0</v>
      </c>
      <c r="CD205" s="218">
        <v>0</v>
      </c>
      <c r="CE205" s="218">
        <v>0</v>
      </c>
      <c r="CF205" s="218">
        <v>0</v>
      </c>
      <c r="CG205" s="219">
        <v>0</v>
      </c>
      <c r="CH205" s="220">
        <v>19026720</v>
      </c>
      <c r="CI205" s="220">
        <v>19026720</v>
      </c>
      <c r="CJ205" s="220">
        <v>12193920.000000002</v>
      </c>
      <c r="CK205" s="221" t="s">
        <v>530</v>
      </c>
      <c r="CL205" s="222">
        <v>5.43</v>
      </c>
      <c r="CM205" s="223">
        <v>5.43</v>
      </c>
      <c r="CN205" s="224">
        <v>3.48</v>
      </c>
      <c r="CO205" s="253"/>
      <c r="CP205" s="253"/>
      <c r="CQ205" s="253"/>
      <c r="CR205" s="225"/>
      <c r="CS205" s="254">
        <v>57.951134380453787</v>
      </c>
      <c r="CT205" s="255">
        <v>57.951134380453787</v>
      </c>
      <c r="CU205" s="256">
        <v>0.64775094297134528</v>
      </c>
      <c r="CV205" s="257">
        <v>0.64775094297134528</v>
      </c>
      <c r="CW205" s="245" t="s">
        <v>556</v>
      </c>
      <c r="CX205" s="258"/>
      <c r="CY205" s="253"/>
      <c r="CZ205" s="253"/>
      <c r="DA205" s="259"/>
      <c r="DB205" s="260"/>
      <c r="DC205" s="261">
        <v>0</v>
      </c>
      <c r="DD205" s="262">
        <v>0</v>
      </c>
      <c r="DE205" s="263">
        <v>2733</v>
      </c>
      <c r="DF205" s="111">
        <v>911</v>
      </c>
    </row>
    <row r="206" spans="1:110" ht="35.25" customHeight="1" x14ac:dyDescent="0.25">
      <c r="A206" s="237" t="s">
        <v>541</v>
      </c>
      <c r="B206" s="238" t="s">
        <v>14</v>
      </c>
      <c r="C206" s="238" t="s">
        <v>27</v>
      </c>
      <c r="D206" s="60" t="s">
        <v>160</v>
      </c>
      <c r="E206" s="60" t="s">
        <v>38</v>
      </c>
      <c r="F206" s="60" t="s">
        <v>850</v>
      </c>
      <c r="G206" s="61" t="s">
        <v>38</v>
      </c>
      <c r="H206" s="211" t="s">
        <v>543</v>
      </c>
      <c r="I206" s="60" t="s">
        <v>608</v>
      </c>
      <c r="J206" s="212">
        <v>8.6999999999999993</v>
      </c>
      <c r="K206" s="212">
        <v>2.5850378734109998</v>
      </c>
      <c r="L206" s="213">
        <v>52.1</v>
      </c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  <c r="AA206" s="214"/>
      <c r="AB206" s="214"/>
      <c r="AC206" s="214"/>
      <c r="AD206" s="214"/>
      <c r="AE206" s="214"/>
      <c r="AF206" s="214"/>
      <c r="AG206" s="215"/>
      <c r="AH206" s="214"/>
      <c r="AI206" s="214">
        <f t="shared" si="12"/>
        <v>0</v>
      </c>
      <c r="AJ206" s="214">
        <f t="shared" si="12"/>
        <v>0</v>
      </c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6">
        <f t="shared" si="13"/>
        <v>0</v>
      </c>
      <c r="BH206" s="72">
        <f t="shared" si="13"/>
        <v>0</v>
      </c>
      <c r="BI206" s="217">
        <f t="shared" si="11"/>
        <v>0</v>
      </c>
      <c r="BJ206" s="218">
        <v>0</v>
      </c>
      <c r="BK206" s="218">
        <v>0</v>
      </c>
      <c r="BL206" s="218">
        <v>0</v>
      </c>
      <c r="BM206" s="218">
        <v>0</v>
      </c>
      <c r="BN206" s="218">
        <v>0</v>
      </c>
      <c r="BO206" s="218">
        <v>0</v>
      </c>
      <c r="BP206" s="218">
        <v>0</v>
      </c>
      <c r="BQ206" s="218">
        <v>0</v>
      </c>
      <c r="BR206" s="218">
        <v>0</v>
      </c>
      <c r="BS206" s="218">
        <v>0</v>
      </c>
      <c r="BT206" s="218">
        <v>0</v>
      </c>
      <c r="BU206" s="218">
        <v>0</v>
      </c>
      <c r="BV206" s="218">
        <v>0</v>
      </c>
      <c r="BW206" s="218">
        <v>0</v>
      </c>
      <c r="BX206" s="218">
        <v>0</v>
      </c>
      <c r="BY206" s="218">
        <v>0</v>
      </c>
      <c r="BZ206" s="218">
        <v>0</v>
      </c>
      <c r="CA206" s="218">
        <v>0</v>
      </c>
      <c r="CB206" s="218">
        <v>0</v>
      </c>
      <c r="CC206" s="218">
        <v>0</v>
      </c>
      <c r="CD206" s="218">
        <v>0</v>
      </c>
      <c r="CE206" s="218">
        <v>0</v>
      </c>
      <c r="CF206" s="218">
        <v>0</v>
      </c>
      <c r="CG206" s="219">
        <v>0</v>
      </c>
      <c r="CH206" s="220">
        <v>20428320.000000004</v>
      </c>
      <c r="CI206" s="220">
        <v>20428320.000000004</v>
      </c>
      <c r="CJ206" s="220">
        <v>19622399.999999996</v>
      </c>
      <c r="CK206" s="221" t="s">
        <v>530</v>
      </c>
      <c r="CL206" s="222">
        <v>5.83</v>
      </c>
      <c r="CM206" s="223">
        <v>5.83</v>
      </c>
      <c r="CN206" s="224">
        <v>5.6</v>
      </c>
      <c r="CO206" s="253"/>
      <c r="CP206" s="253"/>
      <c r="CQ206" s="253"/>
      <c r="CR206" s="225"/>
      <c r="CS206" s="254">
        <v>23.219200000000015</v>
      </c>
      <c r="CT206" s="255">
        <v>23.219200000000015</v>
      </c>
      <c r="CU206" s="256">
        <v>6.4000000000000038E-3</v>
      </c>
      <c r="CV206" s="257">
        <v>6.4000000000000038E-3</v>
      </c>
      <c r="CW206" s="245" t="s">
        <v>556</v>
      </c>
      <c r="CX206" s="258"/>
      <c r="CY206" s="253"/>
      <c r="CZ206" s="253"/>
      <c r="DA206" s="259"/>
      <c r="DB206" s="260"/>
      <c r="DC206" s="261">
        <v>0</v>
      </c>
      <c r="DD206" s="262">
        <v>0</v>
      </c>
      <c r="DE206" s="263">
        <v>0</v>
      </c>
      <c r="DF206" s="111">
        <v>0</v>
      </c>
    </row>
    <row r="207" spans="1:110" ht="35.25" customHeight="1" x14ac:dyDescent="0.25">
      <c r="A207" s="237" t="s">
        <v>541</v>
      </c>
      <c r="B207" s="238" t="s">
        <v>14</v>
      </c>
      <c r="C207" s="238" t="s">
        <v>27</v>
      </c>
      <c r="D207" s="60" t="s">
        <v>160</v>
      </c>
      <c r="E207" s="60" t="s">
        <v>38</v>
      </c>
      <c r="F207" s="60" t="s">
        <v>851</v>
      </c>
      <c r="G207" s="61" t="s">
        <v>38</v>
      </c>
      <c r="H207" s="211" t="s">
        <v>594</v>
      </c>
      <c r="I207" s="60" t="s">
        <v>608</v>
      </c>
      <c r="J207" s="212">
        <v>6.9</v>
      </c>
      <c r="K207" s="212">
        <v>1.6433712087029999</v>
      </c>
      <c r="L207" s="213">
        <v>1</v>
      </c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  <c r="AB207" s="214"/>
      <c r="AC207" s="214"/>
      <c r="AD207" s="214"/>
      <c r="AE207" s="214"/>
      <c r="AF207" s="214"/>
      <c r="AG207" s="215"/>
      <c r="AH207" s="214"/>
      <c r="AI207" s="214">
        <f t="shared" si="12"/>
        <v>0</v>
      </c>
      <c r="AJ207" s="214">
        <f t="shared" si="12"/>
        <v>0</v>
      </c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6">
        <f t="shared" si="13"/>
        <v>0</v>
      </c>
      <c r="BH207" s="72">
        <f t="shared" si="13"/>
        <v>0</v>
      </c>
      <c r="BI207" s="217">
        <f t="shared" si="11"/>
        <v>0</v>
      </c>
      <c r="BJ207" s="218">
        <v>0</v>
      </c>
      <c r="BK207" s="218">
        <v>0</v>
      </c>
      <c r="BL207" s="218">
        <v>0</v>
      </c>
      <c r="BM207" s="218">
        <v>0</v>
      </c>
      <c r="BN207" s="218">
        <v>0</v>
      </c>
      <c r="BO207" s="218">
        <v>0</v>
      </c>
      <c r="BP207" s="218">
        <v>0</v>
      </c>
      <c r="BQ207" s="218">
        <v>0</v>
      </c>
      <c r="BR207" s="218">
        <v>0</v>
      </c>
      <c r="BS207" s="218">
        <v>0</v>
      </c>
      <c r="BT207" s="218">
        <v>0</v>
      </c>
      <c r="BU207" s="218">
        <v>0</v>
      </c>
      <c r="BV207" s="218">
        <v>0</v>
      </c>
      <c r="BW207" s="218">
        <v>0</v>
      </c>
      <c r="BX207" s="218">
        <v>0</v>
      </c>
      <c r="BY207" s="218">
        <v>0</v>
      </c>
      <c r="BZ207" s="218">
        <v>0</v>
      </c>
      <c r="CA207" s="218">
        <v>0</v>
      </c>
      <c r="CB207" s="218">
        <v>0</v>
      </c>
      <c r="CC207" s="218">
        <v>0</v>
      </c>
      <c r="CD207" s="218">
        <v>0</v>
      </c>
      <c r="CE207" s="218">
        <v>0</v>
      </c>
      <c r="CF207" s="218">
        <v>0</v>
      </c>
      <c r="CG207" s="219">
        <v>0</v>
      </c>
      <c r="CH207" s="220">
        <v>12158880.000000002</v>
      </c>
      <c r="CI207" s="220">
        <v>12158880.000000002</v>
      </c>
      <c r="CJ207" s="220">
        <v>11563200</v>
      </c>
      <c r="CK207" s="221" t="s">
        <v>530</v>
      </c>
      <c r="CL207" s="222">
        <v>3.47</v>
      </c>
      <c r="CM207" s="223">
        <v>3.47</v>
      </c>
      <c r="CN207" s="224">
        <v>3.3</v>
      </c>
      <c r="CO207" s="253"/>
      <c r="CP207" s="253"/>
      <c r="CQ207" s="253"/>
      <c r="CR207" s="225"/>
      <c r="CS207" s="254">
        <v>0</v>
      </c>
      <c r="CT207" s="255">
        <v>0</v>
      </c>
      <c r="CU207" s="256">
        <v>0</v>
      </c>
      <c r="CV207" s="257">
        <v>0</v>
      </c>
      <c r="CW207" s="245" t="s">
        <v>564</v>
      </c>
      <c r="CX207" s="258"/>
      <c r="CY207" s="253"/>
      <c r="CZ207" s="253"/>
      <c r="DA207" s="259"/>
      <c r="DB207" s="260"/>
      <c r="DC207" s="261">
        <v>0</v>
      </c>
      <c r="DD207" s="262">
        <v>0</v>
      </c>
      <c r="DE207" s="263">
        <v>0</v>
      </c>
      <c r="DF207" s="111">
        <v>0</v>
      </c>
    </row>
    <row r="208" spans="1:110" ht="35.25" customHeight="1" x14ac:dyDescent="0.25">
      <c r="A208" s="237" t="s">
        <v>541</v>
      </c>
      <c r="B208" s="238" t="s">
        <v>14</v>
      </c>
      <c r="C208" s="238" t="s">
        <v>27</v>
      </c>
      <c r="D208" s="60" t="s">
        <v>160</v>
      </c>
      <c r="E208" s="60" t="s">
        <v>38</v>
      </c>
      <c r="F208" s="60" t="s">
        <v>852</v>
      </c>
      <c r="G208" s="61" t="s">
        <v>38</v>
      </c>
      <c r="H208" s="211" t="s">
        <v>594</v>
      </c>
      <c r="I208" s="60" t="s">
        <v>608</v>
      </c>
      <c r="J208" s="212">
        <v>6.8</v>
      </c>
      <c r="K208" s="212">
        <v>2.3604166617570002</v>
      </c>
      <c r="L208" s="213">
        <v>2.2999999999999998</v>
      </c>
      <c r="M208" s="214"/>
      <c r="N208" s="214"/>
      <c r="O208" s="214"/>
      <c r="P208" s="214"/>
      <c r="Q208" s="214"/>
      <c r="R208" s="214"/>
      <c r="S208" s="214"/>
      <c r="T208" s="214"/>
      <c r="U208" s="214"/>
      <c r="V208" s="214"/>
      <c r="W208" s="214"/>
      <c r="X208" s="214"/>
      <c r="Y208" s="214"/>
      <c r="Z208" s="214"/>
      <c r="AA208" s="214"/>
      <c r="AB208" s="214"/>
      <c r="AC208" s="214"/>
      <c r="AD208" s="214"/>
      <c r="AE208" s="214"/>
      <c r="AF208" s="214"/>
      <c r="AG208" s="215"/>
      <c r="AH208" s="214"/>
      <c r="AI208" s="214">
        <f t="shared" si="12"/>
        <v>0</v>
      </c>
      <c r="AJ208" s="214">
        <f t="shared" si="12"/>
        <v>0</v>
      </c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6">
        <f t="shared" si="13"/>
        <v>0</v>
      </c>
      <c r="BH208" s="72">
        <f t="shared" si="13"/>
        <v>0</v>
      </c>
      <c r="BI208" s="217">
        <f t="shared" si="11"/>
        <v>0</v>
      </c>
      <c r="BJ208" s="218">
        <v>0</v>
      </c>
      <c r="BK208" s="218">
        <v>0</v>
      </c>
      <c r="BL208" s="218">
        <v>0</v>
      </c>
      <c r="BM208" s="218">
        <v>0</v>
      </c>
      <c r="BN208" s="218">
        <v>0</v>
      </c>
      <c r="BO208" s="218">
        <v>0</v>
      </c>
      <c r="BP208" s="218">
        <v>0</v>
      </c>
      <c r="BQ208" s="218">
        <v>0</v>
      </c>
      <c r="BR208" s="218">
        <v>0</v>
      </c>
      <c r="BS208" s="218">
        <v>0</v>
      </c>
      <c r="BT208" s="218">
        <v>0</v>
      </c>
      <c r="BU208" s="218">
        <v>0</v>
      </c>
      <c r="BV208" s="218">
        <v>0</v>
      </c>
      <c r="BW208" s="218">
        <v>0</v>
      </c>
      <c r="BX208" s="218">
        <v>0</v>
      </c>
      <c r="BY208" s="218">
        <v>0</v>
      </c>
      <c r="BZ208" s="218">
        <v>0</v>
      </c>
      <c r="CA208" s="218">
        <v>0</v>
      </c>
      <c r="CB208" s="218">
        <v>0</v>
      </c>
      <c r="CC208" s="218">
        <v>0</v>
      </c>
      <c r="CD208" s="218">
        <v>0</v>
      </c>
      <c r="CE208" s="218">
        <v>0</v>
      </c>
      <c r="CF208" s="218">
        <v>0</v>
      </c>
      <c r="CG208" s="219">
        <v>0</v>
      </c>
      <c r="CH208" s="220">
        <v>0</v>
      </c>
      <c r="CI208" s="220">
        <v>0</v>
      </c>
      <c r="CJ208" s="220">
        <v>14366400</v>
      </c>
      <c r="CK208" s="221" t="s">
        <v>530</v>
      </c>
      <c r="CL208" s="222">
        <v>0</v>
      </c>
      <c r="CM208" s="223">
        <v>0</v>
      </c>
      <c r="CN208" s="224">
        <v>4.0999999999999996</v>
      </c>
      <c r="CO208" s="253"/>
      <c r="CP208" s="253"/>
      <c r="CQ208" s="253"/>
      <c r="CR208" s="225"/>
      <c r="CS208" s="254">
        <v>53.200000000000038</v>
      </c>
      <c r="CT208" s="255">
        <v>53.200000000000038</v>
      </c>
      <c r="CU208" s="256">
        <v>1.2000000000000004</v>
      </c>
      <c r="CV208" s="257">
        <v>1.2000000000000004</v>
      </c>
      <c r="CW208" s="245" t="s">
        <v>556</v>
      </c>
      <c r="CX208" s="258"/>
      <c r="CY208" s="253"/>
      <c r="CZ208" s="253"/>
      <c r="DA208" s="259"/>
      <c r="DB208" s="260"/>
      <c r="DC208" s="261">
        <v>0</v>
      </c>
      <c r="DD208" s="262">
        <v>66</v>
      </c>
      <c r="DE208" s="263">
        <v>250</v>
      </c>
      <c r="DF208" s="111">
        <v>105.33333333333333</v>
      </c>
    </row>
    <row r="209" spans="1:110" ht="35.25" customHeight="1" x14ac:dyDescent="0.25">
      <c r="A209" s="237" t="s">
        <v>541</v>
      </c>
      <c r="B209" s="238" t="s">
        <v>14</v>
      </c>
      <c r="C209" s="238" t="s">
        <v>27</v>
      </c>
      <c r="D209" s="60" t="s">
        <v>140</v>
      </c>
      <c r="E209" s="60" t="s">
        <v>38</v>
      </c>
      <c r="F209" s="60" t="s">
        <v>853</v>
      </c>
      <c r="G209" s="61" t="s">
        <v>38</v>
      </c>
      <c r="H209" s="211" t="s">
        <v>594</v>
      </c>
      <c r="I209" s="60" t="s">
        <v>608</v>
      </c>
      <c r="J209" s="212">
        <v>9.1999999999999993</v>
      </c>
      <c r="K209" s="212">
        <v>2.778219691191</v>
      </c>
      <c r="L209" s="213">
        <v>39.6</v>
      </c>
      <c r="M209" s="214"/>
      <c r="N209" s="214"/>
      <c r="O209" s="214"/>
      <c r="P209" s="214"/>
      <c r="Q209" s="214"/>
      <c r="R209" s="214"/>
      <c r="S209" s="214"/>
      <c r="T209" s="214"/>
      <c r="U209" s="214"/>
      <c r="V209" s="214"/>
      <c r="W209" s="214"/>
      <c r="X209" s="214"/>
      <c r="Y209" s="214">
        <v>1</v>
      </c>
      <c r="Z209" s="214">
        <v>1</v>
      </c>
      <c r="AA209" s="214"/>
      <c r="AB209" s="214"/>
      <c r="AC209" s="214"/>
      <c r="AD209" s="214"/>
      <c r="AE209" s="214"/>
      <c r="AF209" s="214"/>
      <c r="AG209" s="215"/>
      <c r="AH209" s="214"/>
      <c r="AI209" s="214">
        <f t="shared" si="12"/>
        <v>1</v>
      </c>
      <c r="AJ209" s="214">
        <f t="shared" si="12"/>
        <v>1</v>
      </c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>
        <v>150</v>
      </c>
      <c r="AX209" s="214">
        <v>150</v>
      </c>
      <c r="AY209" s="214"/>
      <c r="AZ209" s="214"/>
      <c r="BA209" s="214"/>
      <c r="BB209" s="214"/>
      <c r="BC209" s="214"/>
      <c r="BD209" s="214"/>
      <c r="BE209" s="214"/>
      <c r="BF209" s="214"/>
      <c r="BG209" s="216">
        <f t="shared" si="13"/>
        <v>150</v>
      </c>
      <c r="BH209" s="72">
        <f t="shared" si="13"/>
        <v>150</v>
      </c>
      <c r="BI209" s="217">
        <f t="shared" si="11"/>
        <v>3.5714285714285712E-2</v>
      </c>
      <c r="BJ209" s="218">
        <v>0</v>
      </c>
      <c r="BK209" s="218">
        <v>0</v>
      </c>
      <c r="BL209" s="218">
        <v>0</v>
      </c>
      <c r="BM209" s="218">
        <v>0</v>
      </c>
      <c r="BN209" s="218">
        <v>0</v>
      </c>
      <c r="BO209" s="218">
        <v>0</v>
      </c>
      <c r="BP209" s="218">
        <v>0</v>
      </c>
      <c r="BQ209" s="218">
        <v>0</v>
      </c>
      <c r="BR209" s="218">
        <v>0</v>
      </c>
      <c r="BS209" s="218">
        <v>0</v>
      </c>
      <c r="BT209" s="218">
        <v>0</v>
      </c>
      <c r="BU209" s="218">
        <v>0</v>
      </c>
      <c r="BV209" s="218">
        <v>756864</v>
      </c>
      <c r="BW209" s="218">
        <v>756864</v>
      </c>
      <c r="BX209" s="218">
        <v>0</v>
      </c>
      <c r="BY209" s="218">
        <v>0</v>
      </c>
      <c r="BZ209" s="218">
        <v>0</v>
      </c>
      <c r="CA209" s="218">
        <v>0</v>
      </c>
      <c r="CB209" s="218">
        <v>0</v>
      </c>
      <c r="CC209" s="218">
        <v>0</v>
      </c>
      <c r="CD209" s="218">
        <v>0</v>
      </c>
      <c r="CE209" s="218">
        <v>0</v>
      </c>
      <c r="CF209" s="218">
        <v>756864</v>
      </c>
      <c r="CG209" s="219">
        <v>756864</v>
      </c>
      <c r="CH209" s="220">
        <v>16644000</v>
      </c>
      <c r="CI209" s="220">
        <v>16644000</v>
      </c>
      <c r="CJ209" s="220">
        <v>14716800.000000002</v>
      </c>
      <c r="CK209" s="221" t="s">
        <v>530</v>
      </c>
      <c r="CL209" s="222">
        <v>4.75</v>
      </c>
      <c r="CM209" s="223">
        <v>4.75</v>
      </c>
      <c r="CN209" s="224">
        <v>4.2</v>
      </c>
      <c r="CO209" s="253"/>
      <c r="CP209" s="253"/>
      <c r="CQ209" s="253"/>
      <c r="CR209" s="225"/>
      <c r="CS209" s="254">
        <v>53.730423752944525</v>
      </c>
      <c r="CT209" s="255">
        <v>53.730423752944525</v>
      </c>
      <c r="CU209" s="256">
        <v>0.67293106572441819</v>
      </c>
      <c r="CV209" s="257">
        <v>0.67293106572441819</v>
      </c>
      <c r="CW209" s="245" t="s">
        <v>710</v>
      </c>
      <c r="CX209" s="258"/>
      <c r="CY209" s="253"/>
      <c r="CZ209" s="253"/>
      <c r="DA209" s="259"/>
      <c r="DB209" s="260"/>
      <c r="DC209" s="261">
        <v>0</v>
      </c>
      <c r="DD209" s="262">
        <v>4986</v>
      </c>
      <c r="DE209" s="263">
        <v>1534</v>
      </c>
      <c r="DF209" s="111">
        <v>2173.3333333333335</v>
      </c>
    </row>
    <row r="210" spans="1:110" ht="35.25" customHeight="1" x14ac:dyDescent="0.25">
      <c r="A210" s="237" t="s">
        <v>541</v>
      </c>
      <c r="B210" s="238" t="s">
        <v>14</v>
      </c>
      <c r="C210" s="238" t="s">
        <v>27</v>
      </c>
      <c r="D210" s="60" t="s">
        <v>366</v>
      </c>
      <c r="E210" s="60" t="s">
        <v>38</v>
      </c>
      <c r="F210" s="60" t="s">
        <v>854</v>
      </c>
      <c r="G210" s="61" t="s">
        <v>38</v>
      </c>
      <c r="H210" s="211" t="s">
        <v>594</v>
      </c>
      <c r="I210" s="60" t="s">
        <v>608</v>
      </c>
      <c r="J210" s="212">
        <v>14.4</v>
      </c>
      <c r="K210" s="212">
        <v>4.3647727181939997</v>
      </c>
      <c r="L210" s="213">
        <v>16</v>
      </c>
      <c r="M210" s="214"/>
      <c r="N210" s="214"/>
      <c r="O210" s="214"/>
      <c r="P210" s="214"/>
      <c r="Q210" s="214"/>
      <c r="R210" s="214"/>
      <c r="S210" s="214"/>
      <c r="T210" s="214"/>
      <c r="U210" s="214"/>
      <c r="V210" s="214"/>
      <c r="W210" s="214"/>
      <c r="X210" s="214"/>
      <c r="Y210" s="214">
        <v>2</v>
      </c>
      <c r="Z210" s="214">
        <v>2</v>
      </c>
      <c r="AA210" s="214"/>
      <c r="AB210" s="214"/>
      <c r="AC210" s="214">
        <v>2</v>
      </c>
      <c r="AD210" s="214">
        <v>2</v>
      </c>
      <c r="AE210" s="214"/>
      <c r="AF210" s="214"/>
      <c r="AG210" s="215"/>
      <c r="AH210" s="214"/>
      <c r="AI210" s="214">
        <f t="shared" si="12"/>
        <v>4</v>
      </c>
      <c r="AJ210" s="214">
        <f t="shared" si="12"/>
        <v>4</v>
      </c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>
        <v>120</v>
      </c>
      <c r="AX210" s="214">
        <v>120</v>
      </c>
      <c r="AY210" s="214"/>
      <c r="AZ210" s="214"/>
      <c r="BA210" s="214">
        <v>135</v>
      </c>
      <c r="BB210" s="214">
        <v>135</v>
      </c>
      <c r="BC210" s="214"/>
      <c r="BD210" s="214"/>
      <c r="BE210" s="214"/>
      <c r="BF210" s="214"/>
      <c r="BG210" s="216">
        <f t="shared" si="13"/>
        <v>255</v>
      </c>
      <c r="BH210" s="72">
        <f t="shared" si="13"/>
        <v>255</v>
      </c>
      <c r="BI210" s="217">
        <f t="shared" si="11"/>
        <v>2.2767857142857145E-2</v>
      </c>
      <c r="BJ210" s="218">
        <v>0</v>
      </c>
      <c r="BK210" s="218">
        <v>0</v>
      </c>
      <c r="BL210" s="218">
        <v>0</v>
      </c>
      <c r="BM210" s="218">
        <v>0</v>
      </c>
      <c r="BN210" s="218">
        <v>0</v>
      </c>
      <c r="BO210" s="218">
        <v>0</v>
      </c>
      <c r="BP210" s="218">
        <v>0</v>
      </c>
      <c r="BQ210" s="218">
        <v>0</v>
      </c>
      <c r="BR210" s="218">
        <v>0</v>
      </c>
      <c r="BS210" s="218">
        <v>0</v>
      </c>
      <c r="BT210" s="218">
        <v>0</v>
      </c>
      <c r="BU210" s="218">
        <v>0</v>
      </c>
      <c r="BV210" s="218">
        <v>605491.19999999995</v>
      </c>
      <c r="BW210" s="218">
        <v>605491.19999999995</v>
      </c>
      <c r="BX210" s="218">
        <v>0</v>
      </c>
      <c r="BY210" s="218">
        <v>0</v>
      </c>
      <c r="BZ210" s="218">
        <v>158468.40000000002</v>
      </c>
      <c r="CA210" s="218">
        <v>158468.40000000002</v>
      </c>
      <c r="CB210" s="218">
        <v>0</v>
      </c>
      <c r="CC210" s="218">
        <v>0</v>
      </c>
      <c r="CD210" s="218">
        <v>0</v>
      </c>
      <c r="CE210" s="218">
        <v>0</v>
      </c>
      <c r="CF210" s="218">
        <v>763959.6</v>
      </c>
      <c r="CG210" s="219">
        <v>763959.6</v>
      </c>
      <c r="CH210" s="220">
        <v>37457759.999999993</v>
      </c>
      <c r="CI210" s="220">
        <v>37457759.999999993</v>
      </c>
      <c r="CJ210" s="220">
        <v>39244799.999999993</v>
      </c>
      <c r="CK210" s="221" t="s">
        <v>530</v>
      </c>
      <c r="CL210" s="222">
        <v>10.69</v>
      </c>
      <c r="CM210" s="223">
        <v>10.69</v>
      </c>
      <c r="CN210" s="224">
        <v>11.2</v>
      </c>
      <c r="CO210" s="253"/>
      <c r="CP210" s="253"/>
      <c r="CQ210" s="253"/>
      <c r="CR210" s="225"/>
      <c r="CS210" s="254">
        <v>93</v>
      </c>
      <c r="CT210" s="255">
        <v>93</v>
      </c>
      <c r="CU210" s="256">
        <v>0.66666666666666663</v>
      </c>
      <c r="CV210" s="257">
        <v>0.66666666666666663</v>
      </c>
      <c r="CW210" s="245" t="s">
        <v>710</v>
      </c>
      <c r="CX210" s="258"/>
      <c r="CY210" s="253"/>
      <c r="CZ210" s="253"/>
      <c r="DA210" s="259"/>
      <c r="DB210" s="260"/>
      <c r="DC210" s="261">
        <v>0</v>
      </c>
      <c r="DD210" s="262">
        <v>0</v>
      </c>
      <c r="DE210" s="263">
        <v>0</v>
      </c>
      <c r="DF210" s="111">
        <v>0</v>
      </c>
    </row>
    <row r="211" spans="1:110" ht="35.25" customHeight="1" x14ac:dyDescent="0.25">
      <c r="A211" s="237" t="s">
        <v>541</v>
      </c>
      <c r="B211" s="238" t="s">
        <v>14</v>
      </c>
      <c r="C211" s="238" t="s">
        <v>27</v>
      </c>
      <c r="D211" s="60" t="s">
        <v>366</v>
      </c>
      <c r="E211" s="60" t="s">
        <v>38</v>
      </c>
      <c r="F211" s="60" t="s">
        <v>855</v>
      </c>
      <c r="G211" s="61" t="s">
        <v>38</v>
      </c>
      <c r="H211" s="211" t="s">
        <v>594</v>
      </c>
      <c r="I211" s="60" t="s">
        <v>608</v>
      </c>
      <c r="J211" s="212">
        <v>7.6009317639352618</v>
      </c>
      <c r="K211" s="212">
        <v>1.6392045420450001</v>
      </c>
      <c r="L211" s="213">
        <v>170.4</v>
      </c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>
        <v>2</v>
      </c>
      <c r="Z211" s="214">
        <v>2</v>
      </c>
      <c r="AA211" s="214"/>
      <c r="AB211" s="214"/>
      <c r="AC211" s="214"/>
      <c r="AD211" s="214"/>
      <c r="AE211" s="214"/>
      <c r="AF211" s="214"/>
      <c r="AG211" s="215"/>
      <c r="AH211" s="214"/>
      <c r="AI211" s="214">
        <f t="shared" si="12"/>
        <v>2</v>
      </c>
      <c r="AJ211" s="214">
        <f t="shared" si="12"/>
        <v>2</v>
      </c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>
        <v>3616</v>
      </c>
      <c r="AX211" s="214">
        <v>3616</v>
      </c>
      <c r="AY211" s="214"/>
      <c r="AZ211" s="214"/>
      <c r="BA211" s="214"/>
      <c r="BB211" s="214"/>
      <c r="BC211" s="214"/>
      <c r="BD211" s="214"/>
      <c r="BE211" s="214"/>
      <c r="BF211" s="214"/>
      <c r="BG211" s="216">
        <f t="shared" si="13"/>
        <v>3616</v>
      </c>
      <c r="BH211" s="72">
        <f t="shared" si="13"/>
        <v>3616</v>
      </c>
      <c r="BI211" s="217">
        <f t="shared" si="11"/>
        <v>1.3593984962406014</v>
      </c>
      <c r="BJ211" s="218">
        <v>0</v>
      </c>
      <c r="BK211" s="218">
        <v>0</v>
      </c>
      <c r="BL211" s="218">
        <v>0</v>
      </c>
      <c r="BM211" s="218">
        <v>0</v>
      </c>
      <c r="BN211" s="218">
        <v>0</v>
      </c>
      <c r="BO211" s="218">
        <v>0</v>
      </c>
      <c r="BP211" s="218">
        <v>0</v>
      </c>
      <c r="BQ211" s="218">
        <v>0</v>
      </c>
      <c r="BR211" s="218">
        <v>0</v>
      </c>
      <c r="BS211" s="218">
        <v>0</v>
      </c>
      <c r="BT211" s="218">
        <v>0</v>
      </c>
      <c r="BU211" s="218">
        <v>0</v>
      </c>
      <c r="BV211" s="218">
        <v>18245468.16</v>
      </c>
      <c r="BW211" s="218">
        <v>18245468.16</v>
      </c>
      <c r="BX211" s="218">
        <v>0</v>
      </c>
      <c r="BY211" s="218">
        <v>0</v>
      </c>
      <c r="BZ211" s="218">
        <v>0</v>
      </c>
      <c r="CA211" s="218">
        <v>0</v>
      </c>
      <c r="CB211" s="218">
        <v>0</v>
      </c>
      <c r="CC211" s="218">
        <v>0</v>
      </c>
      <c r="CD211" s="218">
        <v>0</v>
      </c>
      <c r="CE211" s="218">
        <v>0</v>
      </c>
      <c r="CF211" s="218">
        <v>18245468.16</v>
      </c>
      <c r="CG211" s="219">
        <v>18245468.16</v>
      </c>
      <c r="CH211" s="220">
        <v>11317920</v>
      </c>
      <c r="CI211" s="220">
        <v>11317920</v>
      </c>
      <c r="CJ211" s="220">
        <v>9320640.0000000019</v>
      </c>
      <c r="CK211" s="221" t="s">
        <v>530</v>
      </c>
      <c r="CL211" s="222">
        <v>3.23</v>
      </c>
      <c r="CM211" s="223">
        <v>3.23</v>
      </c>
      <c r="CN211" s="224">
        <v>2.66</v>
      </c>
      <c r="CO211" s="253"/>
      <c r="CP211" s="253"/>
      <c r="CQ211" s="253"/>
      <c r="CR211" s="225"/>
      <c r="CS211" s="254">
        <v>34.524461839530396</v>
      </c>
      <c r="CT211" s="255">
        <v>34.524461839530396</v>
      </c>
      <c r="CU211" s="256">
        <v>0.33659491193737834</v>
      </c>
      <c r="CV211" s="257">
        <v>0.33659491193737834</v>
      </c>
      <c r="CW211" s="245" t="s">
        <v>556</v>
      </c>
      <c r="CX211" s="258"/>
      <c r="CY211" s="253"/>
      <c r="CZ211" s="253"/>
      <c r="DA211" s="259"/>
      <c r="DB211" s="260"/>
      <c r="DC211" s="261">
        <v>0</v>
      </c>
      <c r="DD211" s="262">
        <v>0</v>
      </c>
      <c r="DE211" s="263">
        <v>132</v>
      </c>
      <c r="DF211" s="111">
        <v>44</v>
      </c>
    </row>
    <row r="212" spans="1:110" ht="35.25" customHeight="1" x14ac:dyDescent="0.25">
      <c r="A212" s="237" t="s">
        <v>541</v>
      </c>
      <c r="B212" s="238" t="s">
        <v>14</v>
      </c>
      <c r="C212" s="238" t="s">
        <v>27</v>
      </c>
      <c r="D212" s="60" t="s">
        <v>366</v>
      </c>
      <c r="E212" s="60" t="s">
        <v>38</v>
      </c>
      <c r="F212" s="60" t="s">
        <v>856</v>
      </c>
      <c r="G212" s="61" t="s">
        <v>857</v>
      </c>
      <c r="H212" s="211" t="s">
        <v>543</v>
      </c>
      <c r="I212" s="60" t="s">
        <v>608</v>
      </c>
      <c r="J212" s="212">
        <v>6.8121558261683939</v>
      </c>
      <c r="K212" s="212">
        <v>9.3679924047570005</v>
      </c>
      <c r="L212" s="213">
        <v>600.6</v>
      </c>
      <c r="M212" s="214"/>
      <c r="N212" s="214"/>
      <c r="O212" s="214"/>
      <c r="P212" s="214"/>
      <c r="Q212" s="214"/>
      <c r="R212" s="214"/>
      <c r="S212" s="214"/>
      <c r="T212" s="214"/>
      <c r="U212" s="214"/>
      <c r="V212" s="214"/>
      <c r="W212" s="214"/>
      <c r="X212" s="214"/>
      <c r="Y212" s="214"/>
      <c r="Z212" s="214"/>
      <c r="AA212" s="214"/>
      <c r="AB212" s="214"/>
      <c r="AC212" s="214">
        <v>158</v>
      </c>
      <c r="AD212" s="214">
        <v>158</v>
      </c>
      <c r="AE212" s="214"/>
      <c r="AF212" s="214"/>
      <c r="AG212" s="215"/>
      <c r="AH212" s="214"/>
      <c r="AI212" s="214">
        <f t="shared" si="12"/>
        <v>158</v>
      </c>
      <c r="AJ212" s="214">
        <f t="shared" si="12"/>
        <v>158</v>
      </c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>
        <v>8738.73</v>
      </c>
      <c r="BB212" s="214">
        <v>8738.73</v>
      </c>
      <c r="BC212" s="214"/>
      <c r="BD212" s="214"/>
      <c r="BE212" s="214"/>
      <c r="BF212" s="214"/>
      <c r="BG212" s="216">
        <f t="shared" si="13"/>
        <v>8738.73</v>
      </c>
      <c r="BH212" s="72">
        <f t="shared" si="13"/>
        <v>8738.73</v>
      </c>
      <c r="BI212" s="217">
        <f t="shared" si="11"/>
        <v>1.8632686567164178</v>
      </c>
      <c r="BJ212" s="218">
        <v>0</v>
      </c>
      <c r="BK212" s="218">
        <v>0</v>
      </c>
      <c r="BL212" s="218">
        <v>0</v>
      </c>
      <c r="BM212" s="218">
        <v>0</v>
      </c>
      <c r="BN212" s="218">
        <v>0</v>
      </c>
      <c r="BO212" s="218">
        <v>0</v>
      </c>
      <c r="BP212" s="218">
        <v>0</v>
      </c>
      <c r="BQ212" s="218">
        <v>0</v>
      </c>
      <c r="BR212" s="218">
        <v>0</v>
      </c>
      <c r="BS212" s="218">
        <v>0</v>
      </c>
      <c r="BT212" s="218">
        <v>0</v>
      </c>
      <c r="BU212" s="218">
        <v>0</v>
      </c>
      <c r="BV212" s="218">
        <v>0</v>
      </c>
      <c r="BW212" s="218">
        <v>0</v>
      </c>
      <c r="BX212" s="218">
        <v>0</v>
      </c>
      <c r="BY212" s="218">
        <v>0</v>
      </c>
      <c r="BZ212" s="218">
        <v>10257870.8232</v>
      </c>
      <c r="CA212" s="218">
        <v>10257870.8232</v>
      </c>
      <c r="CB212" s="218">
        <v>0</v>
      </c>
      <c r="CC212" s="218">
        <v>0</v>
      </c>
      <c r="CD212" s="218">
        <v>0</v>
      </c>
      <c r="CE212" s="218">
        <v>0</v>
      </c>
      <c r="CF212" s="218">
        <v>10257870.8232</v>
      </c>
      <c r="CG212" s="219">
        <v>10257870.8232</v>
      </c>
      <c r="CH212" s="220">
        <v>16153440.000000002</v>
      </c>
      <c r="CI212" s="220">
        <v>16153440.000000002</v>
      </c>
      <c r="CJ212" s="220">
        <v>16433760.000000002</v>
      </c>
      <c r="CK212" s="221" t="s">
        <v>530</v>
      </c>
      <c r="CL212" s="222">
        <v>4.6100000000000003</v>
      </c>
      <c r="CM212" s="223">
        <v>4.6100000000000003</v>
      </c>
      <c r="CN212" s="224">
        <v>4.6900000000000004</v>
      </c>
      <c r="CO212" s="253"/>
      <c r="CP212" s="253"/>
      <c r="CQ212" s="253"/>
      <c r="CR212" s="225"/>
      <c r="CS212" s="254">
        <v>380.98595471436448</v>
      </c>
      <c r="CT212" s="255">
        <v>211.63948600338901</v>
      </c>
      <c r="CU212" s="256">
        <v>1.2392386641309565</v>
      </c>
      <c r="CV212" s="257">
        <v>1.1548762387112257</v>
      </c>
      <c r="CW212" s="245" t="s">
        <v>562</v>
      </c>
      <c r="CX212" s="258"/>
      <c r="CY212" s="253"/>
      <c r="CZ212" s="253"/>
      <c r="DA212" s="259"/>
      <c r="DB212" s="260"/>
      <c r="DC212" s="261">
        <v>308524</v>
      </c>
      <c r="DD212" s="262">
        <v>0</v>
      </c>
      <c r="DE212" s="263">
        <v>28974</v>
      </c>
      <c r="DF212" s="111">
        <v>112499.33333333333</v>
      </c>
    </row>
    <row r="213" spans="1:110" ht="35.25" customHeight="1" x14ac:dyDescent="0.25">
      <c r="A213" s="237" t="s">
        <v>541</v>
      </c>
      <c r="B213" s="238" t="s">
        <v>14</v>
      </c>
      <c r="C213" s="238" t="s">
        <v>27</v>
      </c>
      <c r="D213" s="60" t="s">
        <v>231</v>
      </c>
      <c r="E213" s="60" t="s">
        <v>38</v>
      </c>
      <c r="F213" s="60" t="s">
        <v>858</v>
      </c>
      <c r="G213" s="61" t="s">
        <v>38</v>
      </c>
      <c r="H213" s="211" t="s">
        <v>543</v>
      </c>
      <c r="I213" s="60" t="s">
        <v>608</v>
      </c>
      <c r="J213" s="212">
        <v>12.1</v>
      </c>
      <c r="K213" s="212">
        <v>4.8689393838120001</v>
      </c>
      <c r="L213" s="213">
        <v>6</v>
      </c>
      <c r="M213" s="214"/>
      <c r="N213" s="214"/>
      <c r="O213" s="214"/>
      <c r="P213" s="214"/>
      <c r="Q213" s="214"/>
      <c r="R213" s="214"/>
      <c r="S213" s="214"/>
      <c r="T213" s="214"/>
      <c r="U213" s="214"/>
      <c r="V213" s="214"/>
      <c r="W213" s="214"/>
      <c r="X213" s="214"/>
      <c r="Y213" s="214"/>
      <c r="Z213" s="214"/>
      <c r="AA213" s="214"/>
      <c r="AB213" s="214"/>
      <c r="AC213" s="214"/>
      <c r="AD213" s="214"/>
      <c r="AE213" s="214"/>
      <c r="AF213" s="214"/>
      <c r="AG213" s="215"/>
      <c r="AH213" s="214"/>
      <c r="AI213" s="214">
        <f t="shared" si="12"/>
        <v>0</v>
      </c>
      <c r="AJ213" s="214">
        <f t="shared" si="12"/>
        <v>0</v>
      </c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6">
        <f t="shared" si="13"/>
        <v>0</v>
      </c>
      <c r="BH213" s="72">
        <f t="shared" si="13"/>
        <v>0</v>
      </c>
      <c r="BI213" s="217">
        <f t="shared" si="11"/>
        <v>0</v>
      </c>
      <c r="BJ213" s="218">
        <v>0</v>
      </c>
      <c r="BK213" s="218">
        <v>0</v>
      </c>
      <c r="BL213" s="218">
        <v>0</v>
      </c>
      <c r="BM213" s="218">
        <v>0</v>
      </c>
      <c r="BN213" s="218">
        <v>0</v>
      </c>
      <c r="BO213" s="218">
        <v>0</v>
      </c>
      <c r="BP213" s="218">
        <v>0</v>
      </c>
      <c r="BQ213" s="218">
        <v>0</v>
      </c>
      <c r="BR213" s="218">
        <v>0</v>
      </c>
      <c r="BS213" s="218">
        <v>0</v>
      </c>
      <c r="BT213" s="218">
        <v>0</v>
      </c>
      <c r="BU213" s="218">
        <v>0</v>
      </c>
      <c r="BV213" s="218">
        <v>0</v>
      </c>
      <c r="BW213" s="218">
        <v>0</v>
      </c>
      <c r="BX213" s="218">
        <v>0</v>
      </c>
      <c r="BY213" s="218">
        <v>0</v>
      </c>
      <c r="BZ213" s="218">
        <v>0</v>
      </c>
      <c r="CA213" s="218">
        <v>0</v>
      </c>
      <c r="CB213" s="218">
        <v>0</v>
      </c>
      <c r="CC213" s="218">
        <v>0</v>
      </c>
      <c r="CD213" s="218">
        <v>0</v>
      </c>
      <c r="CE213" s="218">
        <v>0</v>
      </c>
      <c r="CF213" s="218">
        <v>0</v>
      </c>
      <c r="CG213" s="219">
        <v>0</v>
      </c>
      <c r="CH213" s="220">
        <v>25123680.000000004</v>
      </c>
      <c r="CI213" s="220">
        <v>25123680.000000004</v>
      </c>
      <c r="CJ213" s="220">
        <v>19272000</v>
      </c>
      <c r="CK213" s="221" t="s">
        <v>530</v>
      </c>
      <c r="CL213" s="222">
        <v>7.17</v>
      </c>
      <c r="CM213" s="223">
        <v>7.17</v>
      </c>
      <c r="CN213" s="224">
        <v>5.5</v>
      </c>
      <c r="CO213" s="253"/>
      <c r="CP213" s="253"/>
      <c r="CQ213" s="253"/>
      <c r="CR213" s="225"/>
      <c r="CS213" s="254">
        <v>56.833333333333336</v>
      </c>
      <c r="CT213" s="255">
        <v>56.833333333333336</v>
      </c>
      <c r="CU213" s="256">
        <v>0.33333333333333331</v>
      </c>
      <c r="CV213" s="257">
        <v>0.33333333333333331</v>
      </c>
      <c r="CW213" s="245" t="s">
        <v>556</v>
      </c>
      <c r="CX213" s="258"/>
      <c r="CY213" s="253"/>
      <c r="CZ213" s="253"/>
      <c r="DA213" s="259"/>
      <c r="DB213" s="260"/>
      <c r="DC213" s="261">
        <v>0</v>
      </c>
      <c r="DD213" s="262">
        <v>0</v>
      </c>
      <c r="DE213" s="263">
        <v>481</v>
      </c>
      <c r="DF213" s="111">
        <v>160.33333333333334</v>
      </c>
    </row>
    <row r="214" spans="1:110" ht="35.25" customHeight="1" x14ac:dyDescent="0.25">
      <c r="A214" s="237" t="s">
        <v>541</v>
      </c>
      <c r="B214" s="238" t="s">
        <v>14</v>
      </c>
      <c r="C214" s="238" t="s">
        <v>27</v>
      </c>
      <c r="D214" s="60" t="s">
        <v>366</v>
      </c>
      <c r="E214" s="60" t="s">
        <v>38</v>
      </c>
      <c r="F214" s="60" t="s">
        <v>859</v>
      </c>
      <c r="G214" s="61" t="s">
        <v>38</v>
      </c>
      <c r="H214" s="211" t="s">
        <v>594</v>
      </c>
      <c r="I214" s="60" t="s">
        <v>608</v>
      </c>
      <c r="J214" s="212">
        <v>9.0350698326022929</v>
      </c>
      <c r="K214" s="212">
        <v>2.2246212074940002</v>
      </c>
      <c r="L214" s="213">
        <v>5.7</v>
      </c>
      <c r="M214" s="214"/>
      <c r="N214" s="214"/>
      <c r="O214" s="214"/>
      <c r="P214" s="214"/>
      <c r="Q214" s="214"/>
      <c r="R214" s="214"/>
      <c r="S214" s="214"/>
      <c r="T214" s="214"/>
      <c r="U214" s="214"/>
      <c r="V214" s="214"/>
      <c r="W214" s="214"/>
      <c r="X214" s="214"/>
      <c r="Y214" s="214"/>
      <c r="Z214" s="214"/>
      <c r="AA214" s="214"/>
      <c r="AB214" s="214"/>
      <c r="AC214" s="214"/>
      <c r="AD214" s="214"/>
      <c r="AE214" s="214"/>
      <c r="AF214" s="214"/>
      <c r="AG214" s="215"/>
      <c r="AH214" s="214"/>
      <c r="AI214" s="214">
        <f t="shared" si="12"/>
        <v>0</v>
      </c>
      <c r="AJ214" s="214">
        <f t="shared" si="12"/>
        <v>0</v>
      </c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6">
        <f t="shared" si="13"/>
        <v>0</v>
      </c>
      <c r="BH214" s="72">
        <f t="shared" si="13"/>
        <v>0</v>
      </c>
      <c r="BI214" s="217">
        <f t="shared" si="11"/>
        <v>0</v>
      </c>
      <c r="BJ214" s="218">
        <v>0</v>
      </c>
      <c r="BK214" s="218">
        <v>0</v>
      </c>
      <c r="BL214" s="218">
        <v>0</v>
      </c>
      <c r="BM214" s="218">
        <v>0</v>
      </c>
      <c r="BN214" s="218">
        <v>0</v>
      </c>
      <c r="BO214" s="218">
        <v>0</v>
      </c>
      <c r="BP214" s="218">
        <v>0</v>
      </c>
      <c r="BQ214" s="218">
        <v>0</v>
      </c>
      <c r="BR214" s="218">
        <v>0</v>
      </c>
      <c r="BS214" s="218">
        <v>0</v>
      </c>
      <c r="BT214" s="218">
        <v>0</v>
      </c>
      <c r="BU214" s="218">
        <v>0</v>
      </c>
      <c r="BV214" s="218">
        <v>0</v>
      </c>
      <c r="BW214" s="218">
        <v>0</v>
      </c>
      <c r="BX214" s="218">
        <v>0</v>
      </c>
      <c r="BY214" s="218">
        <v>0</v>
      </c>
      <c r="BZ214" s="218">
        <v>0</v>
      </c>
      <c r="CA214" s="218">
        <v>0</v>
      </c>
      <c r="CB214" s="218">
        <v>0</v>
      </c>
      <c r="CC214" s="218">
        <v>0</v>
      </c>
      <c r="CD214" s="218">
        <v>0</v>
      </c>
      <c r="CE214" s="218">
        <v>0</v>
      </c>
      <c r="CF214" s="218">
        <v>0</v>
      </c>
      <c r="CG214" s="219">
        <v>0</v>
      </c>
      <c r="CH214" s="220">
        <v>18536160</v>
      </c>
      <c r="CI214" s="220">
        <v>18536160</v>
      </c>
      <c r="CJ214" s="220">
        <v>23266560</v>
      </c>
      <c r="CK214" s="221" t="s">
        <v>530</v>
      </c>
      <c r="CL214" s="222">
        <v>5.29</v>
      </c>
      <c r="CM214" s="223">
        <v>5.29</v>
      </c>
      <c r="CN214" s="224">
        <v>6.64</v>
      </c>
      <c r="CO214" s="253"/>
      <c r="CP214" s="253"/>
      <c r="CQ214" s="253"/>
      <c r="CR214" s="225"/>
      <c r="CS214" s="254">
        <v>0</v>
      </c>
      <c r="CT214" s="255">
        <v>0</v>
      </c>
      <c r="CU214" s="256">
        <v>0</v>
      </c>
      <c r="CV214" s="257">
        <v>0</v>
      </c>
      <c r="CW214" s="245" t="s">
        <v>564</v>
      </c>
      <c r="CX214" s="258"/>
      <c r="CY214" s="253"/>
      <c r="CZ214" s="253"/>
      <c r="DA214" s="259"/>
      <c r="DB214" s="260"/>
      <c r="DC214" s="261">
        <v>0</v>
      </c>
      <c r="DD214" s="262">
        <v>0</v>
      </c>
      <c r="DE214" s="263">
        <v>0</v>
      </c>
      <c r="DF214" s="111">
        <v>0</v>
      </c>
    </row>
    <row r="215" spans="1:110" ht="35.25" customHeight="1" x14ac:dyDescent="0.25">
      <c r="A215" s="237" t="s">
        <v>541</v>
      </c>
      <c r="B215" s="238" t="s">
        <v>14</v>
      </c>
      <c r="C215" s="238" t="s">
        <v>27</v>
      </c>
      <c r="D215" s="60" t="s">
        <v>231</v>
      </c>
      <c r="E215" s="60" t="s">
        <v>38</v>
      </c>
      <c r="F215" s="60" t="s">
        <v>860</v>
      </c>
      <c r="G215" s="61" t="s">
        <v>38</v>
      </c>
      <c r="H215" s="211" t="s">
        <v>543</v>
      </c>
      <c r="I215" s="60" t="s">
        <v>608</v>
      </c>
      <c r="J215" s="212">
        <v>9.5</v>
      </c>
      <c r="K215" s="212">
        <v>4.0931818096680006</v>
      </c>
      <c r="L215" s="213">
        <v>6</v>
      </c>
      <c r="M215" s="214"/>
      <c r="N215" s="214"/>
      <c r="O215" s="214"/>
      <c r="P215" s="214"/>
      <c r="Q215" s="214"/>
      <c r="R215" s="214"/>
      <c r="S215" s="214"/>
      <c r="T215" s="214"/>
      <c r="U215" s="214"/>
      <c r="V215" s="214"/>
      <c r="W215" s="214"/>
      <c r="X215" s="214"/>
      <c r="Y215" s="214"/>
      <c r="Z215" s="214"/>
      <c r="AA215" s="214"/>
      <c r="AB215" s="214"/>
      <c r="AC215" s="214">
        <v>1</v>
      </c>
      <c r="AD215" s="214">
        <v>1</v>
      </c>
      <c r="AE215" s="214"/>
      <c r="AF215" s="214"/>
      <c r="AG215" s="215"/>
      <c r="AH215" s="214"/>
      <c r="AI215" s="214">
        <f t="shared" si="12"/>
        <v>1</v>
      </c>
      <c r="AJ215" s="214">
        <f t="shared" si="12"/>
        <v>1</v>
      </c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>
        <v>82</v>
      </c>
      <c r="BB215" s="214">
        <v>82</v>
      </c>
      <c r="BC215" s="214"/>
      <c r="BD215" s="214"/>
      <c r="BE215" s="214"/>
      <c r="BF215" s="214"/>
      <c r="BG215" s="216">
        <f t="shared" si="13"/>
        <v>82</v>
      </c>
      <c r="BH215" s="72">
        <f t="shared" si="13"/>
        <v>82</v>
      </c>
      <c r="BI215" s="217">
        <f t="shared" si="11"/>
        <v>1.7083333333333336E-2</v>
      </c>
      <c r="BJ215" s="218">
        <v>0</v>
      </c>
      <c r="BK215" s="218">
        <v>0</v>
      </c>
      <c r="BL215" s="218">
        <v>0</v>
      </c>
      <c r="BM215" s="218">
        <v>0</v>
      </c>
      <c r="BN215" s="218">
        <v>0</v>
      </c>
      <c r="BO215" s="218">
        <v>0</v>
      </c>
      <c r="BP215" s="218">
        <v>0</v>
      </c>
      <c r="BQ215" s="218">
        <v>0</v>
      </c>
      <c r="BR215" s="218">
        <v>0</v>
      </c>
      <c r="BS215" s="218">
        <v>0</v>
      </c>
      <c r="BT215" s="218">
        <v>0</v>
      </c>
      <c r="BU215" s="218">
        <v>0</v>
      </c>
      <c r="BV215" s="218">
        <v>0</v>
      </c>
      <c r="BW215" s="218">
        <v>0</v>
      </c>
      <c r="BX215" s="218">
        <v>0</v>
      </c>
      <c r="BY215" s="218">
        <v>0</v>
      </c>
      <c r="BZ215" s="218">
        <v>96254.88</v>
      </c>
      <c r="CA215" s="218">
        <v>96254.88</v>
      </c>
      <c r="CB215" s="218">
        <v>0</v>
      </c>
      <c r="CC215" s="218">
        <v>0</v>
      </c>
      <c r="CD215" s="218">
        <v>0</v>
      </c>
      <c r="CE215" s="218">
        <v>0</v>
      </c>
      <c r="CF215" s="218">
        <v>96254.88</v>
      </c>
      <c r="CG215" s="219">
        <v>96254.88</v>
      </c>
      <c r="CH215" s="220">
        <v>14086079.999999998</v>
      </c>
      <c r="CI215" s="220">
        <v>14086079.999999998</v>
      </c>
      <c r="CJ215" s="220">
        <v>16819200</v>
      </c>
      <c r="CK215" s="221" t="s">
        <v>530</v>
      </c>
      <c r="CL215" s="222">
        <v>4.0199999999999996</v>
      </c>
      <c r="CM215" s="223">
        <v>4.0199999999999996</v>
      </c>
      <c r="CN215" s="224">
        <v>4.8</v>
      </c>
      <c r="CO215" s="253"/>
      <c r="CP215" s="253"/>
      <c r="CQ215" s="253"/>
      <c r="CR215" s="225"/>
      <c r="CS215" s="254">
        <v>11.943661971830979</v>
      </c>
      <c r="CT215" s="255">
        <v>11.943661971830979</v>
      </c>
      <c r="CU215" s="256">
        <v>0.16901408450704217</v>
      </c>
      <c r="CV215" s="257">
        <v>0.16901408450704217</v>
      </c>
      <c r="CW215" s="245" t="s">
        <v>556</v>
      </c>
      <c r="CX215" s="258"/>
      <c r="CY215" s="253"/>
      <c r="CZ215" s="253"/>
      <c r="DA215" s="259"/>
      <c r="DB215" s="260"/>
      <c r="DC215" s="261">
        <v>212</v>
      </c>
      <c r="DD215" s="262">
        <v>0</v>
      </c>
      <c r="DE215" s="263">
        <v>0</v>
      </c>
      <c r="DF215" s="111">
        <v>70.666666666666671</v>
      </c>
    </row>
    <row r="216" spans="1:110" ht="35.25" customHeight="1" x14ac:dyDescent="0.25">
      <c r="A216" s="237" t="s">
        <v>541</v>
      </c>
      <c r="B216" s="238" t="s">
        <v>14</v>
      </c>
      <c r="C216" s="238" t="s">
        <v>27</v>
      </c>
      <c r="D216" s="60" t="s">
        <v>231</v>
      </c>
      <c r="E216" s="60" t="s">
        <v>38</v>
      </c>
      <c r="F216" s="60" t="s">
        <v>861</v>
      </c>
      <c r="G216" s="61" t="s">
        <v>38</v>
      </c>
      <c r="H216" s="211" t="s">
        <v>543</v>
      </c>
      <c r="I216" s="60" t="s">
        <v>608</v>
      </c>
      <c r="J216" s="212">
        <v>9.6999999999999993</v>
      </c>
      <c r="K216" s="212">
        <v>4.0115530219590001</v>
      </c>
      <c r="L216" s="213">
        <v>6</v>
      </c>
      <c r="M216" s="214"/>
      <c r="N216" s="214"/>
      <c r="O216" s="214"/>
      <c r="P216" s="214"/>
      <c r="Q216" s="214"/>
      <c r="R216" s="214"/>
      <c r="S216" s="214"/>
      <c r="T216" s="214"/>
      <c r="U216" s="214"/>
      <c r="V216" s="214"/>
      <c r="W216" s="214"/>
      <c r="X216" s="214"/>
      <c r="Y216" s="214"/>
      <c r="Z216" s="214"/>
      <c r="AA216" s="214"/>
      <c r="AB216" s="214"/>
      <c r="AC216" s="214"/>
      <c r="AD216" s="214"/>
      <c r="AE216" s="214"/>
      <c r="AF216" s="214"/>
      <c r="AG216" s="215"/>
      <c r="AH216" s="214"/>
      <c r="AI216" s="214">
        <f t="shared" si="12"/>
        <v>0</v>
      </c>
      <c r="AJ216" s="214">
        <f t="shared" si="12"/>
        <v>0</v>
      </c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6">
        <f t="shared" si="13"/>
        <v>0</v>
      </c>
      <c r="BH216" s="72">
        <f t="shared" si="13"/>
        <v>0</v>
      </c>
      <c r="BI216" s="217">
        <f t="shared" si="11"/>
        <v>0</v>
      </c>
      <c r="BJ216" s="218">
        <v>0</v>
      </c>
      <c r="BK216" s="218">
        <v>0</v>
      </c>
      <c r="BL216" s="218">
        <v>0</v>
      </c>
      <c r="BM216" s="218">
        <v>0</v>
      </c>
      <c r="BN216" s="218">
        <v>0</v>
      </c>
      <c r="BO216" s="218">
        <v>0</v>
      </c>
      <c r="BP216" s="218">
        <v>0</v>
      </c>
      <c r="BQ216" s="218">
        <v>0</v>
      </c>
      <c r="BR216" s="218">
        <v>0</v>
      </c>
      <c r="BS216" s="218">
        <v>0</v>
      </c>
      <c r="BT216" s="218">
        <v>0</v>
      </c>
      <c r="BU216" s="218">
        <v>0</v>
      </c>
      <c r="BV216" s="218">
        <v>0</v>
      </c>
      <c r="BW216" s="218">
        <v>0</v>
      </c>
      <c r="BX216" s="218">
        <v>0</v>
      </c>
      <c r="BY216" s="218">
        <v>0</v>
      </c>
      <c r="BZ216" s="218">
        <v>0</v>
      </c>
      <c r="CA216" s="218">
        <v>0</v>
      </c>
      <c r="CB216" s="218">
        <v>0</v>
      </c>
      <c r="CC216" s="218">
        <v>0</v>
      </c>
      <c r="CD216" s="218">
        <v>0</v>
      </c>
      <c r="CE216" s="218">
        <v>0</v>
      </c>
      <c r="CF216" s="218">
        <v>0</v>
      </c>
      <c r="CG216" s="219">
        <v>0</v>
      </c>
      <c r="CH216" s="220">
        <v>16749120.000000002</v>
      </c>
      <c r="CI216" s="220">
        <v>16749120.000000002</v>
      </c>
      <c r="CJ216" s="220">
        <v>19272000</v>
      </c>
      <c r="CK216" s="221" t="s">
        <v>530</v>
      </c>
      <c r="CL216" s="222">
        <v>4.78</v>
      </c>
      <c r="CM216" s="223">
        <v>4.78</v>
      </c>
      <c r="CN216" s="224">
        <v>5.5</v>
      </c>
      <c r="CO216" s="253"/>
      <c r="CP216" s="253"/>
      <c r="CQ216" s="253"/>
      <c r="CR216" s="225"/>
      <c r="CS216" s="254">
        <v>167.49295774647882</v>
      </c>
      <c r="CT216" s="255">
        <v>167.49295774647882</v>
      </c>
      <c r="CU216" s="256">
        <v>1.101588252921786</v>
      </c>
      <c r="CV216" s="257">
        <v>1.101588252921786</v>
      </c>
      <c r="CW216" s="245" t="s">
        <v>556</v>
      </c>
      <c r="CX216" s="258"/>
      <c r="CY216" s="253"/>
      <c r="CZ216" s="253"/>
      <c r="DA216" s="259"/>
      <c r="DB216" s="260"/>
      <c r="DC216" s="261">
        <v>940</v>
      </c>
      <c r="DD216" s="262">
        <v>0</v>
      </c>
      <c r="DE216" s="263">
        <v>1015</v>
      </c>
      <c r="DF216" s="111">
        <v>651.66666666666663</v>
      </c>
    </row>
    <row r="217" spans="1:110" ht="35.25" customHeight="1" x14ac:dyDescent="0.25">
      <c r="A217" s="237" t="s">
        <v>541</v>
      </c>
      <c r="B217" s="238" t="s">
        <v>14</v>
      </c>
      <c r="C217" s="238" t="s">
        <v>27</v>
      </c>
      <c r="D217" s="60" t="s">
        <v>56</v>
      </c>
      <c r="E217" s="60" t="s">
        <v>38</v>
      </c>
      <c r="F217" s="60" t="s">
        <v>862</v>
      </c>
      <c r="G217" s="61" t="s">
        <v>38</v>
      </c>
      <c r="H217" s="211" t="s">
        <v>594</v>
      </c>
      <c r="I217" s="60" t="s">
        <v>608</v>
      </c>
      <c r="J217" s="212">
        <v>5.4975292632236172</v>
      </c>
      <c r="K217" s="212">
        <v>4.2003787791420004</v>
      </c>
      <c r="L217" s="213">
        <v>525.29999999999995</v>
      </c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>
        <v>1</v>
      </c>
      <c r="AD217" s="214">
        <v>1</v>
      </c>
      <c r="AE217" s="214"/>
      <c r="AF217" s="214"/>
      <c r="AG217" s="215"/>
      <c r="AH217" s="214"/>
      <c r="AI217" s="214">
        <f t="shared" si="12"/>
        <v>1</v>
      </c>
      <c r="AJ217" s="214">
        <f t="shared" si="12"/>
        <v>1</v>
      </c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>
        <v>200</v>
      </c>
      <c r="BB217" s="214">
        <v>200</v>
      </c>
      <c r="BC217" s="214"/>
      <c r="BD217" s="214"/>
      <c r="BE217" s="214"/>
      <c r="BF217" s="214"/>
      <c r="BG217" s="216">
        <f t="shared" si="13"/>
        <v>200</v>
      </c>
      <c r="BH217" s="72">
        <f t="shared" si="13"/>
        <v>200</v>
      </c>
      <c r="BI217" s="217">
        <f t="shared" si="11"/>
        <v>0</v>
      </c>
      <c r="BJ217" s="218">
        <v>0</v>
      </c>
      <c r="BK217" s="218">
        <v>0</v>
      </c>
      <c r="BL217" s="218">
        <v>0</v>
      </c>
      <c r="BM217" s="218">
        <v>0</v>
      </c>
      <c r="BN217" s="218">
        <v>0</v>
      </c>
      <c r="BO217" s="218">
        <v>0</v>
      </c>
      <c r="BP217" s="218">
        <v>0</v>
      </c>
      <c r="BQ217" s="218">
        <v>0</v>
      </c>
      <c r="BR217" s="218">
        <v>0</v>
      </c>
      <c r="BS217" s="218">
        <v>0</v>
      </c>
      <c r="BT217" s="218">
        <v>0</v>
      </c>
      <c r="BU217" s="218">
        <v>0</v>
      </c>
      <c r="BV217" s="218">
        <v>0</v>
      </c>
      <c r="BW217" s="218">
        <v>0</v>
      </c>
      <c r="BX217" s="218">
        <v>0</v>
      </c>
      <c r="BY217" s="218">
        <v>0</v>
      </c>
      <c r="BZ217" s="218">
        <v>234768</v>
      </c>
      <c r="CA217" s="218">
        <v>234768</v>
      </c>
      <c r="CB217" s="218">
        <v>0</v>
      </c>
      <c r="CC217" s="218">
        <v>0</v>
      </c>
      <c r="CD217" s="218">
        <v>0</v>
      </c>
      <c r="CE217" s="218">
        <v>0</v>
      </c>
      <c r="CF217" s="218">
        <v>234768</v>
      </c>
      <c r="CG217" s="219">
        <v>234768</v>
      </c>
      <c r="CH217" s="220">
        <v>0</v>
      </c>
      <c r="CI217" s="220">
        <v>0</v>
      </c>
      <c r="CJ217" s="220">
        <v>0</v>
      </c>
      <c r="CK217" s="221" t="s">
        <v>530</v>
      </c>
      <c r="CL217" s="222">
        <v>0</v>
      </c>
      <c r="CM217" s="223">
        <v>0</v>
      </c>
      <c r="CN217" s="224">
        <v>0</v>
      </c>
      <c r="CO217" s="253"/>
      <c r="CP217" s="253"/>
      <c r="CQ217" s="253"/>
      <c r="CR217" s="225"/>
      <c r="CS217" s="254">
        <v>58.710902419476497</v>
      </c>
      <c r="CT217" s="255">
        <v>58.710902419476497</v>
      </c>
      <c r="CU217" s="256">
        <v>1.4574914860978208</v>
      </c>
      <c r="CV217" s="257">
        <v>1.4574914860978208</v>
      </c>
      <c r="CW217" s="245" t="s">
        <v>710</v>
      </c>
      <c r="CX217" s="258"/>
      <c r="CY217" s="253"/>
      <c r="CZ217" s="253"/>
      <c r="DA217" s="259"/>
      <c r="DB217" s="260"/>
      <c r="DC217" s="261">
        <v>4256</v>
      </c>
      <c r="DD217" s="262">
        <v>0</v>
      </c>
      <c r="DE217" s="263">
        <v>47280</v>
      </c>
      <c r="DF217" s="111">
        <v>17178.666666666668</v>
      </c>
    </row>
    <row r="218" spans="1:110" ht="35.25" customHeight="1" x14ac:dyDescent="0.25">
      <c r="A218" s="237" t="s">
        <v>541</v>
      </c>
      <c r="B218" s="238" t="s">
        <v>14</v>
      </c>
      <c r="C218" s="238" t="s">
        <v>27</v>
      </c>
      <c r="D218" s="60" t="s">
        <v>158</v>
      </c>
      <c r="E218" s="60" t="s">
        <v>38</v>
      </c>
      <c r="F218" s="60" t="s">
        <v>863</v>
      </c>
      <c r="G218" s="61" t="s">
        <v>38</v>
      </c>
      <c r="H218" s="211" t="s">
        <v>594</v>
      </c>
      <c r="I218" s="60" t="s">
        <v>608</v>
      </c>
      <c r="J218" s="212" t="s">
        <v>834</v>
      </c>
      <c r="K218" s="212">
        <v>4.2187499912249997</v>
      </c>
      <c r="L218" s="213">
        <v>136.6</v>
      </c>
      <c r="M218" s="214"/>
      <c r="N218" s="214"/>
      <c r="O218" s="214"/>
      <c r="P218" s="214"/>
      <c r="Q218" s="214"/>
      <c r="R218" s="214"/>
      <c r="S218" s="214"/>
      <c r="T218" s="214"/>
      <c r="U218" s="214"/>
      <c r="V218" s="214"/>
      <c r="W218" s="214"/>
      <c r="X218" s="214"/>
      <c r="Y218" s="214"/>
      <c r="Z218" s="214"/>
      <c r="AA218" s="214"/>
      <c r="AB218" s="214"/>
      <c r="AC218" s="214"/>
      <c r="AD218" s="214"/>
      <c r="AE218" s="214"/>
      <c r="AF218" s="214"/>
      <c r="AG218" s="215"/>
      <c r="AH218" s="214"/>
      <c r="AI218" s="214">
        <f t="shared" si="12"/>
        <v>0</v>
      </c>
      <c r="AJ218" s="214">
        <f t="shared" si="12"/>
        <v>0</v>
      </c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6">
        <f t="shared" si="13"/>
        <v>0</v>
      </c>
      <c r="BH218" s="72">
        <f t="shared" si="13"/>
        <v>0</v>
      </c>
      <c r="BI218" s="217">
        <f t="shared" si="11"/>
        <v>0</v>
      </c>
      <c r="BJ218" s="218">
        <v>0</v>
      </c>
      <c r="BK218" s="218">
        <v>0</v>
      </c>
      <c r="BL218" s="218">
        <v>0</v>
      </c>
      <c r="BM218" s="218">
        <v>0</v>
      </c>
      <c r="BN218" s="218">
        <v>0</v>
      </c>
      <c r="BO218" s="218">
        <v>0</v>
      </c>
      <c r="BP218" s="218">
        <v>0</v>
      </c>
      <c r="BQ218" s="218">
        <v>0</v>
      </c>
      <c r="BR218" s="218">
        <v>0</v>
      </c>
      <c r="BS218" s="218">
        <v>0</v>
      </c>
      <c r="BT218" s="218">
        <v>0</v>
      </c>
      <c r="BU218" s="218">
        <v>0</v>
      </c>
      <c r="BV218" s="218">
        <v>0</v>
      </c>
      <c r="BW218" s="218">
        <v>0</v>
      </c>
      <c r="BX218" s="218">
        <v>0</v>
      </c>
      <c r="BY218" s="218">
        <v>0</v>
      </c>
      <c r="BZ218" s="218">
        <v>0</v>
      </c>
      <c r="CA218" s="218">
        <v>0</v>
      </c>
      <c r="CB218" s="218">
        <v>0</v>
      </c>
      <c r="CC218" s="218">
        <v>0</v>
      </c>
      <c r="CD218" s="218">
        <v>0</v>
      </c>
      <c r="CE218" s="218">
        <v>0</v>
      </c>
      <c r="CF218" s="218">
        <v>0</v>
      </c>
      <c r="CG218" s="219">
        <v>0</v>
      </c>
      <c r="CH218" s="220">
        <v>0</v>
      </c>
      <c r="CI218" s="220">
        <v>0</v>
      </c>
      <c r="CJ218" s="220">
        <v>0</v>
      </c>
      <c r="CK218" s="221" t="s">
        <v>530</v>
      </c>
      <c r="CL218" s="222">
        <v>0</v>
      </c>
      <c r="CM218" s="223">
        <v>0</v>
      </c>
      <c r="CN218" s="224">
        <v>0</v>
      </c>
      <c r="CO218" s="253"/>
      <c r="CP218" s="253"/>
      <c r="CQ218" s="253"/>
      <c r="CR218" s="225"/>
      <c r="CS218" s="254">
        <v>79.351233468105917</v>
      </c>
      <c r="CT218" s="255">
        <v>79.351233468105917</v>
      </c>
      <c r="CU218" s="256">
        <v>0.9819176649434137</v>
      </c>
      <c r="CV218" s="257">
        <v>0.9819176649434137</v>
      </c>
      <c r="CW218" s="245" t="s">
        <v>710</v>
      </c>
      <c r="CX218" s="258"/>
      <c r="CY218" s="253"/>
      <c r="CZ218" s="253"/>
      <c r="DA218" s="259"/>
      <c r="DB218" s="260"/>
      <c r="DC218" s="261">
        <v>0</v>
      </c>
      <c r="DD218" s="262">
        <v>0</v>
      </c>
      <c r="DE218" s="263">
        <v>16069</v>
      </c>
      <c r="DF218" s="111">
        <v>5356.333333333333</v>
      </c>
    </row>
    <row r="219" spans="1:110" ht="35.25" customHeight="1" x14ac:dyDescent="0.25">
      <c r="A219" s="237" t="s">
        <v>541</v>
      </c>
      <c r="B219" s="238" t="s">
        <v>14</v>
      </c>
      <c r="C219" s="238" t="s">
        <v>27</v>
      </c>
      <c r="D219" s="60" t="s">
        <v>56</v>
      </c>
      <c r="E219" s="60" t="s">
        <v>38</v>
      </c>
      <c r="F219" s="60" t="s">
        <v>864</v>
      </c>
      <c r="G219" s="61" t="s">
        <v>38</v>
      </c>
      <c r="H219" s="211" t="s">
        <v>543</v>
      </c>
      <c r="I219" s="60" t="s">
        <v>608</v>
      </c>
      <c r="J219" s="212">
        <v>8.4614146051354808</v>
      </c>
      <c r="K219" s="212">
        <v>3.8543560525890004</v>
      </c>
      <c r="L219" s="213">
        <v>408.8</v>
      </c>
      <c r="M219" s="214"/>
      <c r="N219" s="214"/>
      <c r="O219" s="214"/>
      <c r="P219" s="214"/>
      <c r="Q219" s="214"/>
      <c r="R219" s="214"/>
      <c r="S219" s="214"/>
      <c r="T219" s="214"/>
      <c r="U219" s="214"/>
      <c r="V219" s="214"/>
      <c r="W219" s="214"/>
      <c r="X219" s="214"/>
      <c r="Y219" s="214"/>
      <c r="Z219" s="214"/>
      <c r="AA219" s="214"/>
      <c r="AB219" s="214"/>
      <c r="AC219" s="214">
        <v>2</v>
      </c>
      <c r="AD219" s="214">
        <v>2</v>
      </c>
      <c r="AE219" s="214"/>
      <c r="AF219" s="214"/>
      <c r="AG219" s="215">
        <v>1</v>
      </c>
      <c r="AH219" s="214">
        <v>1</v>
      </c>
      <c r="AI219" s="214">
        <f t="shared" si="12"/>
        <v>3</v>
      </c>
      <c r="AJ219" s="214">
        <f t="shared" si="12"/>
        <v>3</v>
      </c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>
        <v>210</v>
      </c>
      <c r="BB219" s="214">
        <v>210</v>
      </c>
      <c r="BC219" s="214"/>
      <c r="BD219" s="214"/>
      <c r="BE219" s="214">
        <v>3</v>
      </c>
      <c r="BF219" s="214">
        <v>3</v>
      </c>
      <c r="BG219" s="216">
        <f t="shared" si="13"/>
        <v>213</v>
      </c>
      <c r="BH219" s="72">
        <f t="shared" si="13"/>
        <v>213</v>
      </c>
      <c r="BI219" s="217">
        <f t="shared" si="11"/>
        <v>7.3195876288659784E-2</v>
      </c>
      <c r="BJ219" s="218">
        <v>0</v>
      </c>
      <c r="BK219" s="218">
        <v>0</v>
      </c>
      <c r="BL219" s="218">
        <v>0</v>
      </c>
      <c r="BM219" s="218">
        <v>0</v>
      </c>
      <c r="BN219" s="218">
        <v>0</v>
      </c>
      <c r="BO219" s="218">
        <v>0</v>
      </c>
      <c r="BP219" s="218">
        <v>0</v>
      </c>
      <c r="BQ219" s="218">
        <v>0</v>
      </c>
      <c r="BR219" s="218">
        <v>0</v>
      </c>
      <c r="BS219" s="218">
        <v>0</v>
      </c>
      <c r="BT219" s="218">
        <v>0</v>
      </c>
      <c r="BU219" s="218">
        <v>0</v>
      </c>
      <c r="BV219" s="218">
        <v>0</v>
      </c>
      <c r="BW219" s="218">
        <v>0</v>
      </c>
      <c r="BX219" s="218">
        <v>0</v>
      </c>
      <c r="BY219" s="218">
        <v>0</v>
      </c>
      <c r="BZ219" s="218">
        <v>246506.40000000002</v>
      </c>
      <c r="CA219" s="218">
        <v>246506.40000000002</v>
      </c>
      <c r="CB219" s="218">
        <v>0</v>
      </c>
      <c r="CC219" s="218">
        <v>0</v>
      </c>
      <c r="CD219" s="218">
        <v>9828.7199999999993</v>
      </c>
      <c r="CE219" s="218">
        <v>9828.7199999999993</v>
      </c>
      <c r="CF219" s="218">
        <v>256335.12000000002</v>
      </c>
      <c r="CG219" s="219">
        <v>256335.12000000002</v>
      </c>
      <c r="CH219" s="220">
        <v>19972800.000000004</v>
      </c>
      <c r="CI219" s="220">
        <v>19972800.000000004</v>
      </c>
      <c r="CJ219" s="220">
        <v>10196640.000000002</v>
      </c>
      <c r="CK219" s="221" t="s">
        <v>530</v>
      </c>
      <c r="CL219" s="222">
        <v>5.7</v>
      </c>
      <c r="CM219" s="223">
        <v>5.7</v>
      </c>
      <c r="CN219" s="224">
        <v>2.91</v>
      </c>
      <c r="CO219" s="253"/>
      <c r="CP219" s="253"/>
      <c r="CQ219" s="253"/>
      <c r="CR219" s="225"/>
      <c r="CS219" s="254">
        <v>63.242365990949509</v>
      </c>
      <c r="CT219" s="255">
        <v>63.242365990949509</v>
      </c>
      <c r="CU219" s="256">
        <v>1.2969353592583051</v>
      </c>
      <c r="CV219" s="257">
        <v>1.2969353592583051</v>
      </c>
      <c r="CW219" s="245" t="s">
        <v>796</v>
      </c>
      <c r="CX219" s="258"/>
      <c r="CY219" s="253"/>
      <c r="CZ219" s="253"/>
      <c r="DA219" s="259"/>
      <c r="DB219" s="260"/>
      <c r="DC219" s="261">
        <v>3320</v>
      </c>
      <c r="DD219" s="262">
        <v>41759</v>
      </c>
      <c r="DE219" s="263">
        <v>0</v>
      </c>
      <c r="DF219" s="111">
        <v>15026.333333333334</v>
      </c>
    </row>
    <row r="220" spans="1:110" ht="35.25" customHeight="1" x14ac:dyDescent="0.25">
      <c r="A220" s="237" t="s">
        <v>541</v>
      </c>
      <c r="B220" s="238" t="s">
        <v>14</v>
      </c>
      <c r="C220" s="238" t="s">
        <v>27</v>
      </c>
      <c r="D220" s="60" t="s">
        <v>140</v>
      </c>
      <c r="E220" s="60" t="s">
        <v>38</v>
      </c>
      <c r="F220" s="60" t="s">
        <v>865</v>
      </c>
      <c r="G220" s="61" t="s">
        <v>38</v>
      </c>
      <c r="H220" s="211" t="s">
        <v>594</v>
      </c>
      <c r="I220" s="60" t="s">
        <v>608</v>
      </c>
      <c r="J220" s="212">
        <v>8.3000000000000007</v>
      </c>
      <c r="K220" s="212">
        <v>2.1634469651970001</v>
      </c>
      <c r="L220" s="213">
        <v>22.4</v>
      </c>
      <c r="M220" s="214"/>
      <c r="N220" s="214"/>
      <c r="O220" s="214"/>
      <c r="P220" s="214"/>
      <c r="Q220" s="214"/>
      <c r="R220" s="214"/>
      <c r="S220" s="214"/>
      <c r="T220" s="214"/>
      <c r="U220" s="214"/>
      <c r="V220" s="214"/>
      <c r="W220" s="214"/>
      <c r="X220" s="214"/>
      <c r="Y220" s="214"/>
      <c r="Z220" s="214"/>
      <c r="AA220" s="214"/>
      <c r="AB220" s="214"/>
      <c r="AC220" s="214"/>
      <c r="AD220" s="214"/>
      <c r="AE220" s="214"/>
      <c r="AF220" s="214"/>
      <c r="AG220" s="215"/>
      <c r="AH220" s="214"/>
      <c r="AI220" s="214">
        <f t="shared" si="12"/>
        <v>0</v>
      </c>
      <c r="AJ220" s="214">
        <f t="shared" si="12"/>
        <v>0</v>
      </c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6">
        <f t="shared" si="13"/>
        <v>0</v>
      </c>
      <c r="BH220" s="72">
        <f t="shared" si="13"/>
        <v>0</v>
      </c>
      <c r="BI220" s="217">
        <f t="shared" si="11"/>
        <v>0</v>
      </c>
      <c r="BJ220" s="218">
        <v>0</v>
      </c>
      <c r="BK220" s="218">
        <v>0</v>
      </c>
      <c r="BL220" s="218">
        <v>0</v>
      </c>
      <c r="BM220" s="218">
        <v>0</v>
      </c>
      <c r="BN220" s="218">
        <v>0</v>
      </c>
      <c r="BO220" s="218">
        <v>0</v>
      </c>
      <c r="BP220" s="218">
        <v>0</v>
      </c>
      <c r="BQ220" s="218">
        <v>0</v>
      </c>
      <c r="BR220" s="218">
        <v>0</v>
      </c>
      <c r="BS220" s="218">
        <v>0</v>
      </c>
      <c r="BT220" s="218">
        <v>0</v>
      </c>
      <c r="BU220" s="218">
        <v>0</v>
      </c>
      <c r="BV220" s="218">
        <v>0</v>
      </c>
      <c r="BW220" s="218">
        <v>0</v>
      </c>
      <c r="BX220" s="218">
        <v>0</v>
      </c>
      <c r="BY220" s="218">
        <v>0</v>
      </c>
      <c r="BZ220" s="218">
        <v>0</v>
      </c>
      <c r="CA220" s="218">
        <v>0</v>
      </c>
      <c r="CB220" s="218">
        <v>0</v>
      </c>
      <c r="CC220" s="218">
        <v>0</v>
      </c>
      <c r="CD220" s="218">
        <v>0</v>
      </c>
      <c r="CE220" s="218">
        <v>0</v>
      </c>
      <c r="CF220" s="218">
        <v>0</v>
      </c>
      <c r="CG220" s="219">
        <v>0</v>
      </c>
      <c r="CH220" s="220">
        <v>23266560</v>
      </c>
      <c r="CI220" s="220">
        <v>23266560</v>
      </c>
      <c r="CJ220" s="220">
        <v>18220800</v>
      </c>
      <c r="CK220" s="221" t="s">
        <v>530</v>
      </c>
      <c r="CL220" s="222">
        <v>6.64</v>
      </c>
      <c r="CM220" s="223">
        <v>6.64</v>
      </c>
      <c r="CN220" s="224">
        <v>5.2</v>
      </c>
      <c r="CO220" s="253"/>
      <c r="CP220" s="253"/>
      <c r="CQ220" s="253"/>
      <c r="CR220" s="225"/>
      <c r="CS220" s="254">
        <v>18.818181818181817</v>
      </c>
      <c r="CT220" s="255">
        <v>18.818181818181817</v>
      </c>
      <c r="CU220" s="256">
        <v>0.40909090909090912</v>
      </c>
      <c r="CV220" s="257">
        <v>0.40909090909090912</v>
      </c>
      <c r="CW220" s="245" t="s">
        <v>556</v>
      </c>
      <c r="CX220" s="258"/>
      <c r="CY220" s="253"/>
      <c r="CZ220" s="253"/>
      <c r="DA220" s="259"/>
      <c r="DB220" s="260"/>
      <c r="DC220" s="261">
        <v>0</v>
      </c>
      <c r="DD220" s="262">
        <v>0</v>
      </c>
      <c r="DE220" s="263">
        <v>1242</v>
      </c>
      <c r="DF220" s="111">
        <v>414</v>
      </c>
    </row>
    <row r="221" spans="1:110" ht="35.25" customHeight="1" x14ac:dyDescent="0.25">
      <c r="A221" s="237" t="s">
        <v>541</v>
      </c>
      <c r="B221" s="238" t="s">
        <v>14</v>
      </c>
      <c r="C221" s="238" t="s">
        <v>27</v>
      </c>
      <c r="D221" s="60" t="s">
        <v>231</v>
      </c>
      <c r="E221" s="60" t="s">
        <v>38</v>
      </c>
      <c r="F221" s="60" t="s">
        <v>866</v>
      </c>
      <c r="G221" s="61" t="s">
        <v>38</v>
      </c>
      <c r="H221" s="211" t="s">
        <v>543</v>
      </c>
      <c r="I221" s="60" t="s">
        <v>608</v>
      </c>
      <c r="J221" s="212">
        <v>11</v>
      </c>
      <c r="K221" s="212">
        <v>5.3676136251990005</v>
      </c>
      <c r="L221" s="213">
        <v>61.7</v>
      </c>
      <c r="M221" s="214"/>
      <c r="N221" s="214"/>
      <c r="O221" s="214"/>
      <c r="P221" s="214"/>
      <c r="Q221" s="214"/>
      <c r="R221" s="214"/>
      <c r="S221" s="214"/>
      <c r="T221" s="214"/>
      <c r="U221" s="214"/>
      <c r="V221" s="214"/>
      <c r="W221" s="214"/>
      <c r="X221" s="214"/>
      <c r="Y221" s="214">
        <v>1</v>
      </c>
      <c r="Z221" s="214">
        <v>1</v>
      </c>
      <c r="AA221" s="214"/>
      <c r="AB221" s="214"/>
      <c r="AC221" s="214"/>
      <c r="AD221" s="214"/>
      <c r="AE221" s="214"/>
      <c r="AF221" s="214"/>
      <c r="AG221" s="215"/>
      <c r="AH221" s="214"/>
      <c r="AI221" s="214">
        <f t="shared" si="12"/>
        <v>1</v>
      </c>
      <c r="AJ221" s="214">
        <f t="shared" si="12"/>
        <v>1</v>
      </c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>
        <v>150</v>
      </c>
      <c r="AX221" s="214">
        <v>150</v>
      </c>
      <c r="AY221" s="214"/>
      <c r="AZ221" s="214"/>
      <c r="BA221" s="214"/>
      <c r="BB221" s="214"/>
      <c r="BC221" s="214"/>
      <c r="BD221" s="214"/>
      <c r="BE221" s="214"/>
      <c r="BF221" s="214"/>
      <c r="BG221" s="216">
        <f t="shared" si="13"/>
        <v>150</v>
      </c>
      <c r="BH221" s="72">
        <f t="shared" si="13"/>
        <v>150</v>
      </c>
      <c r="BI221" s="217">
        <f t="shared" si="11"/>
        <v>1.7045454545454544E-2</v>
      </c>
      <c r="BJ221" s="218">
        <v>0</v>
      </c>
      <c r="BK221" s="218">
        <v>0</v>
      </c>
      <c r="BL221" s="218">
        <v>0</v>
      </c>
      <c r="BM221" s="218">
        <v>0</v>
      </c>
      <c r="BN221" s="218">
        <v>0</v>
      </c>
      <c r="BO221" s="218">
        <v>0</v>
      </c>
      <c r="BP221" s="218">
        <v>0</v>
      </c>
      <c r="BQ221" s="218">
        <v>0</v>
      </c>
      <c r="BR221" s="218">
        <v>0</v>
      </c>
      <c r="BS221" s="218">
        <v>0</v>
      </c>
      <c r="BT221" s="218">
        <v>0</v>
      </c>
      <c r="BU221" s="218">
        <v>0</v>
      </c>
      <c r="BV221" s="218">
        <v>756864</v>
      </c>
      <c r="BW221" s="218">
        <v>756864</v>
      </c>
      <c r="BX221" s="218">
        <v>0</v>
      </c>
      <c r="BY221" s="218">
        <v>0</v>
      </c>
      <c r="BZ221" s="218">
        <v>0</v>
      </c>
      <c r="CA221" s="218">
        <v>0</v>
      </c>
      <c r="CB221" s="218">
        <v>0</v>
      </c>
      <c r="CC221" s="218">
        <v>0</v>
      </c>
      <c r="CD221" s="218">
        <v>0</v>
      </c>
      <c r="CE221" s="218">
        <v>0</v>
      </c>
      <c r="CF221" s="218">
        <v>756864</v>
      </c>
      <c r="CG221" s="219">
        <v>756864</v>
      </c>
      <c r="CH221" s="220">
        <v>29608800</v>
      </c>
      <c r="CI221" s="220">
        <v>29608800</v>
      </c>
      <c r="CJ221" s="220">
        <v>30835200.000000004</v>
      </c>
      <c r="CK221" s="221" t="s">
        <v>530</v>
      </c>
      <c r="CL221" s="222">
        <v>8.4499999999999993</v>
      </c>
      <c r="CM221" s="223">
        <v>8.4499999999999993</v>
      </c>
      <c r="CN221" s="224">
        <v>8.8000000000000007</v>
      </c>
      <c r="CO221" s="253"/>
      <c r="CP221" s="253"/>
      <c r="CQ221" s="253"/>
      <c r="CR221" s="225"/>
      <c r="CS221" s="254">
        <v>32.054216867469897</v>
      </c>
      <c r="CT221" s="255">
        <v>32.054216867469897</v>
      </c>
      <c r="CU221" s="256">
        <v>0.34337349397590383</v>
      </c>
      <c r="CV221" s="257">
        <v>0.34337349397590383</v>
      </c>
      <c r="CW221" s="245" t="s">
        <v>556</v>
      </c>
      <c r="CX221" s="258"/>
      <c r="CY221" s="253"/>
      <c r="CZ221" s="253"/>
      <c r="DA221" s="259"/>
      <c r="DB221" s="260"/>
      <c r="DC221" s="261">
        <v>5321</v>
      </c>
      <c r="DD221" s="262">
        <v>0</v>
      </c>
      <c r="DE221" s="263">
        <v>0</v>
      </c>
      <c r="DF221" s="111">
        <v>1773.6666666666667</v>
      </c>
    </row>
    <row r="222" spans="1:110" ht="35.25" customHeight="1" x14ac:dyDescent="0.25">
      <c r="A222" s="237" t="s">
        <v>541</v>
      </c>
      <c r="B222" s="238" t="s">
        <v>18</v>
      </c>
      <c r="C222" s="238" t="s">
        <v>42</v>
      </c>
      <c r="D222" s="60" t="s">
        <v>165</v>
      </c>
      <c r="E222" s="60" t="s">
        <v>43</v>
      </c>
      <c r="F222" s="60" t="s">
        <v>867</v>
      </c>
      <c r="G222" s="61" t="s">
        <v>43</v>
      </c>
      <c r="H222" s="211" t="s">
        <v>533</v>
      </c>
      <c r="I222" s="60" t="s">
        <v>608</v>
      </c>
      <c r="J222" s="212">
        <v>10.851644719580531</v>
      </c>
      <c r="K222" s="212">
        <v>9.7155302828219998</v>
      </c>
      <c r="L222" s="213">
        <v>2433.6</v>
      </c>
      <c r="M222" s="214"/>
      <c r="N222" s="214"/>
      <c r="O222" s="214"/>
      <c r="P222" s="214"/>
      <c r="Q222" s="214"/>
      <c r="R222" s="214"/>
      <c r="S222" s="214"/>
      <c r="T222" s="214"/>
      <c r="U222" s="214"/>
      <c r="V222" s="214"/>
      <c r="W222" s="214"/>
      <c r="X222" s="214"/>
      <c r="Y222" s="214"/>
      <c r="Z222" s="214"/>
      <c r="AA222" s="214"/>
      <c r="AB222" s="214"/>
      <c r="AC222" s="214">
        <v>10</v>
      </c>
      <c r="AD222" s="214">
        <v>10</v>
      </c>
      <c r="AE222" s="214"/>
      <c r="AF222" s="214"/>
      <c r="AG222" s="215"/>
      <c r="AH222" s="214"/>
      <c r="AI222" s="214">
        <f t="shared" si="12"/>
        <v>10</v>
      </c>
      <c r="AJ222" s="214">
        <f t="shared" si="12"/>
        <v>10</v>
      </c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>
        <v>80.5</v>
      </c>
      <c r="BB222" s="214">
        <v>80.5</v>
      </c>
      <c r="BC222" s="214"/>
      <c r="BD222" s="214"/>
      <c r="BE222" s="214"/>
      <c r="BF222" s="214"/>
      <c r="BG222" s="216">
        <f t="shared" si="13"/>
        <v>80.5</v>
      </c>
      <c r="BH222" s="72">
        <f t="shared" si="13"/>
        <v>80.5</v>
      </c>
      <c r="BI222" s="217">
        <f t="shared" si="11"/>
        <v>1.3784246575342466E-2</v>
      </c>
      <c r="BJ222" s="218">
        <v>0</v>
      </c>
      <c r="BK222" s="218">
        <v>0</v>
      </c>
      <c r="BL222" s="218">
        <v>0</v>
      </c>
      <c r="BM222" s="218">
        <v>0</v>
      </c>
      <c r="BN222" s="218">
        <v>0</v>
      </c>
      <c r="BO222" s="218">
        <v>0</v>
      </c>
      <c r="BP222" s="218">
        <v>0</v>
      </c>
      <c r="BQ222" s="218">
        <v>0</v>
      </c>
      <c r="BR222" s="218">
        <v>0</v>
      </c>
      <c r="BS222" s="218">
        <v>0</v>
      </c>
      <c r="BT222" s="218">
        <v>0</v>
      </c>
      <c r="BU222" s="218">
        <v>0</v>
      </c>
      <c r="BV222" s="218">
        <v>0</v>
      </c>
      <c r="BW222" s="218">
        <v>0</v>
      </c>
      <c r="BX222" s="218">
        <v>0</v>
      </c>
      <c r="BY222" s="218">
        <v>0</v>
      </c>
      <c r="BZ222" s="218">
        <v>94494.12000000001</v>
      </c>
      <c r="CA222" s="218">
        <v>94494.12000000001</v>
      </c>
      <c r="CB222" s="218">
        <v>0</v>
      </c>
      <c r="CC222" s="218">
        <v>0</v>
      </c>
      <c r="CD222" s="218">
        <v>0</v>
      </c>
      <c r="CE222" s="218">
        <v>0</v>
      </c>
      <c r="CF222" s="218">
        <v>94494.12000000001</v>
      </c>
      <c r="CG222" s="219">
        <v>94494.12000000001</v>
      </c>
      <c r="CH222" s="220">
        <v>15312480.000000002</v>
      </c>
      <c r="CI222" s="220">
        <v>15312480.000000002</v>
      </c>
      <c r="CJ222" s="220">
        <v>20463359.999999996</v>
      </c>
      <c r="CK222" s="221" t="s">
        <v>530</v>
      </c>
      <c r="CL222" s="222">
        <v>4.37</v>
      </c>
      <c r="CM222" s="223">
        <v>4.37</v>
      </c>
      <c r="CN222" s="224">
        <v>5.84</v>
      </c>
      <c r="CO222" s="253"/>
      <c r="CP222" s="253"/>
      <c r="CQ222" s="253"/>
      <c r="CR222" s="225"/>
      <c r="CS222" s="254">
        <v>89.88734078212677</v>
      </c>
      <c r="CT222" s="255">
        <v>80.926816301725054</v>
      </c>
      <c r="CU222" s="256">
        <v>1.1465811785227782</v>
      </c>
      <c r="CV222" s="257">
        <v>0.81083002773466328</v>
      </c>
      <c r="CW222" s="245" t="s">
        <v>868</v>
      </c>
      <c r="CX222" s="258"/>
      <c r="CY222" s="253"/>
      <c r="CZ222" s="253"/>
      <c r="DA222" s="259"/>
      <c r="DB222" s="260"/>
      <c r="DC222" s="261">
        <v>0</v>
      </c>
      <c r="DD222" s="262">
        <v>0</v>
      </c>
      <c r="DE222" s="263">
        <v>447360</v>
      </c>
      <c r="DF222" s="111">
        <v>149120</v>
      </c>
    </row>
    <row r="223" spans="1:110" ht="35.25" customHeight="1" x14ac:dyDescent="0.25">
      <c r="A223" s="237" t="s">
        <v>541</v>
      </c>
      <c r="B223" s="238" t="s">
        <v>18</v>
      </c>
      <c r="C223" s="238" t="s">
        <v>42</v>
      </c>
      <c r="D223" s="60" t="s">
        <v>165</v>
      </c>
      <c r="E223" s="60" t="s">
        <v>43</v>
      </c>
      <c r="F223" s="60" t="s">
        <v>869</v>
      </c>
      <c r="G223" s="61" t="s">
        <v>43</v>
      </c>
      <c r="H223" s="211" t="s">
        <v>533</v>
      </c>
      <c r="I223" s="60" t="s">
        <v>608</v>
      </c>
      <c r="J223" s="212">
        <v>10.445305600124872</v>
      </c>
      <c r="K223" s="212">
        <v>8.110984831614001</v>
      </c>
      <c r="L223" s="213">
        <v>2049</v>
      </c>
      <c r="M223" s="214"/>
      <c r="N223" s="214"/>
      <c r="O223" s="214"/>
      <c r="P223" s="214"/>
      <c r="Q223" s="214"/>
      <c r="R223" s="214"/>
      <c r="S223" s="214"/>
      <c r="T223" s="214"/>
      <c r="U223" s="214"/>
      <c r="V223" s="214"/>
      <c r="W223" s="214"/>
      <c r="X223" s="214"/>
      <c r="Y223" s="214"/>
      <c r="Z223" s="214"/>
      <c r="AA223" s="214"/>
      <c r="AB223" s="214"/>
      <c r="AC223" s="214">
        <v>6</v>
      </c>
      <c r="AD223" s="214">
        <v>6</v>
      </c>
      <c r="AE223" s="214"/>
      <c r="AF223" s="214"/>
      <c r="AG223" s="215"/>
      <c r="AH223" s="214"/>
      <c r="AI223" s="214">
        <f t="shared" si="12"/>
        <v>6</v>
      </c>
      <c r="AJ223" s="214">
        <f t="shared" si="12"/>
        <v>6</v>
      </c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>
        <v>143.38</v>
      </c>
      <c r="BB223" s="214">
        <v>143.38</v>
      </c>
      <c r="BC223" s="214"/>
      <c r="BD223" s="214"/>
      <c r="BE223" s="214"/>
      <c r="BF223" s="214"/>
      <c r="BG223" s="216">
        <f t="shared" si="13"/>
        <v>143.38</v>
      </c>
      <c r="BH223" s="72">
        <f t="shared" si="13"/>
        <v>143.38</v>
      </c>
      <c r="BI223" s="217">
        <f t="shared" si="11"/>
        <v>1.8012562814070352E-2</v>
      </c>
      <c r="BJ223" s="218">
        <v>0</v>
      </c>
      <c r="BK223" s="218">
        <v>0</v>
      </c>
      <c r="BL223" s="218">
        <v>0</v>
      </c>
      <c r="BM223" s="218">
        <v>0</v>
      </c>
      <c r="BN223" s="218">
        <v>0</v>
      </c>
      <c r="BO223" s="218">
        <v>0</v>
      </c>
      <c r="BP223" s="218">
        <v>0</v>
      </c>
      <c r="BQ223" s="218">
        <v>0</v>
      </c>
      <c r="BR223" s="218">
        <v>0</v>
      </c>
      <c r="BS223" s="218">
        <v>0</v>
      </c>
      <c r="BT223" s="218">
        <v>0</v>
      </c>
      <c r="BU223" s="218">
        <v>0</v>
      </c>
      <c r="BV223" s="218">
        <v>0</v>
      </c>
      <c r="BW223" s="218">
        <v>0</v>
      </c>
      <c r="BX223" s="218">
        <v>0</v>
      </c>
      <c r="BY223" s="218">
        <v>0</v>
      </c>
      <c r="BZ223" s="218">
        <v>168305.17920000001</v>
      </c>
      <c r="CA223" s="218">
        <v>168305.17920000001</v>
      </c>
      <c r="CB223" s="218">
        <v>0</v>
      </c>
      <c r="CC223" s="218">
        <v>0</v>
      </c>
      <c r="CD223" s="218">
        <v>0</v>
      </c>
      <c r="CE223" s="218">
        <v>0</v>
      </c>
      <c r="CF223" s="218">
        <v>168305.17920000001</v>
      </c>
      <c r="CG223" s="219">
        <v>168305.17920000001</v>
      </c>
      <c r="CH223" s="220">
        <v>33918720</v>
      </c>
      <c r="CI223" s="220">
        <v>33918720</v>
      </c>
      <c r="CJ223" s="220">
        <v>27891840</v>
      </c>
      <c r="CK223" s="221" t="s">
        <v>530</v>
      </c>
      <c r="CL223" s="222">
        <v>9.68</v>
      </c>
      <c r="CM223" s="223">
        <v>9.68</v>
      </c>
      <c r="CN223" s="224">
        <v>7.96</v>
      </c>
      <c r="CO223" s="253"/>
      <c r="CP223" s="253"/>
      <c r="CQ223" s="253"/>
      <c r="CR223" s="225"/>
      <c r="CS223" s="254">
        <v>112.14600781599211</v>
      </c>
      <c r="CT223" s="255">
        <v>110.63925655521449</v>
      </c>
      <c r="CU223" s="256">
        <v>0.61679841005885461</v>
      </c>
      <c r="CV223" s="257">
        <v>0.61321942844180566</v>
      </c>
      <c r="CW223" s="245" t="s">
        <v>870</v>
      </c>
      <c r="CX223" s="258"/>
      <c r="CY223" s="253"/>
      <c r="CZ223" s="253"/>
      <c r="DA223" s="259"/>
      <c r="DB223" s="260"/>
      <c r="DC223" s="261">
        <v>0</v>
      </c>
      <c r="DD223" s="262">
        <v>442609</v>
      </c>
      <c r="DE223" s="263">
        <v>0</v>
      </c>
      <c r="DF223" s="111">
        <v>147536.33333333334</v>
      </c>
    </row>
    <row r="224" spans="1:110" ht="35.25" customHeight="1" x14ac:dyDescent="0.25">
      <c r="A224" s="237" t="s">
        <v>541</v>
      </c>
      <c r="B224" s="238" t="s">
        <v>18</v>
      </c>
      <c r="C224" s="238" t="s">
        <v>42</v>
      </c>
      <c r="D224" s="60" t="s">
        <v>165</v>
      </c>
      <c r="E224" s="60" t="s">
        <v>43</v>
      </c>
      <c r="F224" s="60" t="s">
        <v>871</v>
      </c>
      <c r="G224" s="61" t="s">
        <v>43</v>
      </c>
      <c r="H224" s="211" t="s">
        <v>533</v>
      </c>
      <c r="I224" s="60" t="s">
        <v>608</v>
      </c>
      <c r="J224" s="212">
        <v>10.038966480669213</v>
      </c>
      <c r="K224" s="212">
        <v>14.535795424311001</v>
      </c>
      <c r="L224" s="213">
        <v>4618.8</v>
      </c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>
        <v>22</v>
      </c>
      <c r="AD224" s="214">
        <v>22</v>
      </c>
      <c r="AE224" s="214"/>
      <c r="AF224" s="214"/>
      <c r="AG224" s="215"/>
      <c r="AH224" s="214"/>
      <c r="AI224" s="214">
        <f t="shared" si="12"/>
        <v>22</v>
      </c>
      <c r="AJ224" s="214">
        <f t="shared" si="12"/>
        <v>22</v>
      </c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>
        <v>211.84</v>
      </c>
      <c r="BB224" s="214">
        <v>211.84</v>
      </c>
      <c r="BC224" s="214"/>
      <c r="BD224" s="214"/>
      <c r="BE224" s="214"/>
      <c r="BF224" s="214"/>
      <c r="BG224" s="216">
        <f t="shared" si="13"/>
        <v>211.84</v>
      </c>
      <c r="BH224" s="72">
        <f t="shared" si="13"/>
        <v>211.84</v>
      </c>
      <c r="BI224" s="217">
        <f t="shared" si="11"/>
        <v>2.6713745271122323E-2</v>
      </c>
      <c r="BJ224" s="218">
        <v>0</v>
      </c>
      <c r="BK224" s="218">
        <v>0</v>
      </c>
      <c r="BL224" s="218">
        <v>0</v>
      </c>
      <c r="BM224" s="218">
        <v>0</v>
      </c>
      <c r="BN224" s="218">
        <v>0</v>
      </c>
      <c r="BO224" s="218">
        <v>0</v>
      </c>
      <c r="BP224" s="218">
        <v>0</v>
      </c>
      <c r="BQ224" s="218">
        <v>0</v>
      </c>
      <c r="BR224" s="218">
        <v>0</v>
      </c>
      <c r="BS224" s="218">
        <v>0</v>
      </c>
      <c r="BT224" s="218">
        <v>0</v>
      </c>
      <c r="BU224" s="218">
        <v>0</v>
      </c>
      <c r="BV224" s="218">
        <v>0</v>
      </c>
      <c r="BW224" s="218">
        <v>0</v>
      </c>
      <c r="BX224" s="218">
        <v>0</v>
      </c>
      <c r="BY224" s="218">
        <v>0</v>
      </c>
      <c r="BZ224" s="218">
        <v>248666.26560000004</v>
      </c>
      <c r="CA224" s="218">
        <v>248666.26560000004</v>
      </c>
      <c r="CB224" s="218">
        <v>0</v>
      </c>
      <c r="CC224" s="218">
        <v>0</v>
      </c>
      <c r="CD224" s="218">
        <v>0</v>
      </c>
      <c r="CE224" s="218">
        <v>0</v>
      </c>
      <c r="CF224" s="218">
        <v>248666.26560000004</v>
      </c>
      <c r="CG224" s="219">
        <v>248666.26560000004</v>
      </c>
      <c r="CH224" s="220">
        <v>26630400</v>
      </c>
      <c r="CI224" s="220">
        <v>26630400</v>
      </c>
      <c r="CJ224" s="220">
        <v>27786720</v>
      </c>
      <c r="CK224" s="221" t="s">
        <v>530</v>
      </c>
      <c r="CL224" s="222">
        <v>7.6</v>
      </c>
      <c r="CM224" s="223">
        <v>7.6</v>
      </c>
      <c r="CN224" s="224">
        <v>7.93</v>
      </c>
      <c r="CO224" s="253"/>
      <c r="CP224" s="253"/>
      <c r="CQ224" s="253"/>
      <c r="CR224" s="225"/>
      <c r="CS224" s="254">
        <v>46.513707320627873</v>
      </c>
      <c r="CT224" s="255">
        <v>45.590930740245859</v>
      </c>
      <c r="CU224" s="256">
        <v>0.25720124991519727</v>
      </c>
      <c r="CV224" s="257">
        <v>0.25177786071504998</v>
      </c>
      <c r="CW224" s="245" t="s">
        <v>868</v>
      </c>
      <c r="CX224" s="258"/>
      <c r="CY224" s="253"/>
      <c r="CZ224" s="253"/>
      <c r="DA224" s="259"/>
      <c r="DB224" s="260"/>
      <c r="DC224" s="261">
        <v>482837</v>
      </c>
      <c r="DD224" s="262">
        <v>28900</v>
      </c>
      <c r="DE224" s="263">
        <v>0</v>
      </c>
      <c r="DF224" s="111">
        <v>170579</v>
      </c>
    </row>
    <row r="225" spans="1:110" ht="35.25" customHeight="1" x14ac:dyDescent="0.25">
      <c r="A225" s="237" t="s">
        <v>541</v>
      </c>
      <c r="B225" s="238" t="s">
        <v>18</v>
      </c>
      <c r="C225" s="238" t="s">
        <v>42</v>
      </c>
      <c r="D225" s="60" t="s">
        <v>165</v>
      </c>
      <c r="E225" s="60" t="s">
        <v>43</v>
      </c>
      <c r="F225" s="60" t="s">
        <v>872</v>
      </c>
      <c r="G225" s="61" t="s">
        <v>43</v>
      </c>
      <c r="H225" s="211" t="s">
        <v>533</v>
      </c>
      <c r="I225" s="60" t="s">
        <v>608</v>
      </c>
      <c r="J225" s="212">
        <v>10.660426310424926</v>
      </c>
      <c r="K225" s="212">
        <v>7.9054924077990005</v>
      </c>
      <c r="L225" s="213">
        <v>1919</v>
      </c>
      <c r="M225" s="214"/>
      <c r="N225" s="214"/>
      <c r="O225" s="214"/>
      <c r="P225" s="214"/>
      <c r="Q225" s="214"/>
      <c r="R225" s="214"/>
      <c r="S225" s="214"/>
      <c r="T225" s="214"/>
      <c r="U225" s="214"/>
      <c r="V225" s="214"/>
      <c r="W225" s="214"/>
      <c r="X225" s="214"/>
      <c r="Y225" s="214"/>
      <c r="Z225" s="214"/>
      <c r="AA225" s="214"/>
      <c r="AB225" s="214"/>
      <c r="AC225" s="214">
        <v>12</v>
      </c>
      <c r="AD225" s="214">
        <v>12</v>
      </c>
      <c r="AE225" s="214"/>
      <c r="AF225" s="214"/>
      <c r="AG225" s="215"/>
      <c r="AH225" s="214"/>
      <c r="AI225" s="214">
        <f t="shared" si="12"/>
        <v>12</v>
      </c>
      <c r="AJ225" s="214">
        <f t="shared" si="12"/>
        <v>12</v>
      </c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>
        <v>229.92</v>
      </c>
      <c r="BB225" s="214">
        <v>229.92</v>
      </c>
      <c r="BC225" s="214"/>
      <c r="BD225" s="214"/>
      <c r="BE225" s="214"/>
      <c r="BF225" s="214"/>
      <c r="BG225" s="216">
        <f t="shared" si="13"/>
        <v>229.92</v>
      </c>
      <c r="BH225" s="72">
        <f t="shared" si="13"/>
        <v>229.92</v>
      </c>
      <c r="BI225" s="217">
        <f t="shared" si="11"/>
        <v>3.3321739130434777E-2</v>
      </c>
      <c r="BJ225" s="218">
        <v>0</v>
      </c>
      <c r="BK225" s="218">
        <v>0</v>
      </c>
      <c r="BL225" s="218">
        <v>0</v>
      </c>
      <c r="BM225" s="218">
        <v>0</v>
      </c>
      <c r="BN225" s="218">
        <v>0</v>
      </c>
      <c r="BO225" s="218">
        <v>0</v>
      </c>
      <c r="BP225" s="218">
        <v>0</v>
      </c>
      <c r="BQ225" s="218">
        <v>0</v>
      </c>
      <c r="BR225" s="218">
        <v>0</v>
      </c>
      <c r="BS225" s="218">
        <v>0</v>
      </c>
      <c r="BT225" s="218">
        <v>0</v>
      </c>
      <c r="BU225" s="218">
        <v>0</v>
      </c>
      <c r="BV225" s="218">
        <v>0</v>
      </c>
      <c r="BW225" s="218">
        <v>0</v>
      </c>
      <c r="BX225" s="218">
        <v>0</v>
      </c>
      <c r="BY225" s="218">
        <v>0</v>
      </c>
      <c r="BZ225" s="218">
        <v>269889.2928</v>
      </c>
      <c r="CA225" s="218">
        <v>269889.2928</v>
      </c>
      <c r="CB225" s="218">
        <v>0</v>
      </c>
      <c r="CC225" s="218">
        <v>0</v>
      </c>
      <c r="CD225" s="218">
        <v>0</v>
      </c>
      <c r="CE225" s="218">
        <v>0</v>
      </c>
      <c r="CF225" s="218">
        <v>269889.2928</v>
      </c>
      <c r="CG225" s="219">
        <v>269889.2928</v>
      </c>
      <c r="CH225" s="220">
        <v>22180320</v>
      </c>
      <c r="CI225" s="220">
        <v>22180320</v>
      </c>
      <c r="CJ225" s="220">
        <v>24177600.000000004</v>
      </c>
      <c r="CK225" s="221" t="s">
        <v>530</v>
      </c>
      <c r="CL225" s="222">
        <v>6.33</v>
      </c>
      <c r="CM225" s="223">
        <v>6.33</v>
      </c>
      <c r="CN225" s="224">
        <v>6.9</v>
      </c>
      <c r="CO225" s="253"/>
      <c r="CP225" s="253"/>
      <c r="CQ225" s="253"/>
      <c r="CR225" s="225"/>
      <c r="CS225" s="254">
        <v>34.931124881255485</v>
      </c>
      <c r="CT225" s="255">
        <v>34.376495734130245</v>
      </c>
      <c r="CU225" s="256">
        <v>0.57811458428430296</v>
      </c>
      <c r="CV225" s="257">
        <v>0.57794088270361865</v>
      </c>
      <c r="CW225" s="245" t="s">
        <v>584</v>
      </c>
      <c r="CX225" s="258"/>
      <c r="CY225" s="253"/>
      <c r="CZ225" s="253"/>
      <c r="DA225" s="259"/>
      <c r="DB225" s="260"/>
      <c r="DC225" s="261">
        <v>0</v>
      </c>
      <c r="DD225" s="262">
        <v>99407</v>
      </c>
      <c r="DE225" s="263">
        <v>0</v>
      </c>
      <c r="DF225" s="111">
        <v>33135.666666666664</v>
      </c>
    </row>
    <row r="226" spans="1:110" ht="35.25" customHeight="1" x14ac:dyDescent="0.25">
      <c r="A226" s="237" t="s">
        <v>541</v>
      </c>
      <c r="B226" s="238" t="s">
        <v>18</v>
      </c>
      <c r="C226" s="238" t="s">
        <v>42</v>
      </c>
      <c r="D226" s="60" t="s">
        <v>165</v>
      </c>
      <c r="E226" s="60" t="s">
        <v>43</v>
      </c>
      <c r="F226" s="60" t="s">
        <v>873</v>
      </c>
      <c r="G226" s="61" t="s">
        <v>43</v>
      </c>
      <c r="H226" s="211" t="s">
        <v>533</v>
      </c>
      <c r="I226" s="60" t="s">
        <v>608</v>
      </c>
      <c r="J226" s="212">
        <v>10.015064179524762</v>
      </c>
      <c r="K226" s="212">
        <v>10.29734846343</v>
      </c>
      <c r="L226" s="213">
        <v>2223.3000000000002</v>
      </c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>
        <v>19</v>
      </c>
      <c r="AD226" s="214">
        <v>19</v>
      </c>
      <c r="AE226" s="214"/>
      <c r="AF226" s="214"/>
      <c r="AG226" s="215"/>
      <c r="AH226" s="214"/>
      <c r="AI226" s="214">
        <f t="shared" si="12"/>
        <v>19</v>
      </c>
      <c r="AJ226" s="214">
        <f t="shared" si="12"/>
        <v>19</v>
      </c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>
        <v>215.86</v>
      </c>
      <c r="BB226" s="214">
        <v>215.86</v>
      </c>
      <c r="BC226" s="214"/>
      <c r="BD226" s="214"/>
      <c r="BE226" s="214"/>
      <c r="BF226" s="214"/>
      <c r="BG226" s="216">
        <f t="shared" si="13"/>
        <v>215.86</v>
      </c>
      <c r="BH226" s="72">
        <f t="shared" si="13"/>
        <v>215.86</v>
      </c>
      <c r="BI226" s="217">
        <f t="shared" si="11"/>
        <v>4.0882575757575763E-2</v>
      </c>
      <c r="BJ226" s="218">
        <v>0</v>
      </c>
      <c r="BK226" s="218">
        <v>0</v>
      </c>
      <c r="BL226" s="218">
        <v>0</v>
      </c>
      <c r="BM226" s="218">
        <v>0</v>
      </c>
      <c r="BN226" s="218">
        <v>0</v>
      </c>
      <c r="BO226" s="218">
        <v>0</v>
      </c>
      <c r="BP226" s="218">
        <v>0</v>
      </c>
      <c r="BQ226" s="218">
        <v>0</v>
      </c>
      <c r="BR226" s="218">
        <v>0</v>
      </c>
      <c r="BS226" s="218">
        <v>0</v>
      </c>
      <c r="BT226" s="218">
        <v>0</v>
      </c>
      <c r="BU226" s="218">
        <v>0</v>
      </c>
      <c r="BV226" s="218">
        <v>0</v>
      </c>
      <c r="BW226" s="218">
        <v>0</v>
      </c>
      <c r="BX226" s="218">
        <v>0</v>
      </c>
      <c r="BY226" s="218">
        <v>0</v>
      </c>
      <c r="BZ226" s="218">
        <v>253385.10240000003</v>
      </c>
      <c r="CA226" s="218">
        <v>253385.10240000003</v>
      </c>
      <c r="CB226" s="218">
        <v>0</v>
      </c>
      <c r="CC226" s="218">
        <v>0</v>
      </c>
      <c r="CD226" s="218">
        <v>0</v>
      </c>
      <c r="CE226" s="218">
        <v>0</v>
      </c>
      <c r="CF226" s="218">
        <v>253385.10240000003</v>
      </c>
      <c r="CG226" s="219">
        <v>253385.10240000003</v>
      </c>
      <c r="CH226" s="220">
        <v>18255840</v>
      </c>
      <c r="CI226" s="220">
        <v>18255840</v>
      </c>
      <c r="CJ226" s="220">
        <v>18501120.000000004</v>
      </c>
      <c r="CK226" s="221" t="s">
        <v>530</v>
      </c>
      <c r="CL226" s="222">
        <v>5.21</v>
      </c>
      <c r="CM226" s="223">
        <v>5.21</v>
      </c>
      <c r="CN226" s="224">
        <v>5.28</v>
      </c>
      <c r="CO226" s="253"/>
      <c r="CP226" s="253"/>
      <c r="CQ226" s="253"/>
      <c r="CR226" s="225"/>
      <c r="CS226" s="254">
        <v>16.823249405592154</v>
      </c>
      <c r="CT226" s="255">
        <v>16.313035379579187</v>
      </c>
      <c r="CU226" s="256">
        <v>0.12047477976369697</v>
      </c>
      <c r="CV226" s="257">
        <v>0.12032484910662587</v>
      </c>
      <c r="CW226" s="245" t="s">
        <v>874</v>
      </c>
      <c r="CX226" s="258"/>
      <c r="CY226" s="253"/>
      <c r="CZ226" s="253"/>
      <c r="DA226" s="259"/>
      <c r="DB226" s="260"/>
      <c r="DC226" s="261">
        <v>0</v>
      </c>
      <c r="DD226" s="262">
        <v>0</v>
      </c>
      <c r="DE226" s="263">
        <v>0</v>
      </c>
      <c r="DF226" s="111">
        <v>0</v>
      </c>
    </row>
    <row r="227" spans="1:110" ht="35.25" customHeight="1" x14ac:dyDescent="0.25">
      <c r="A227" s="237" t="s">
        <v>541</v>
      </c>
      <c r="B227" s="238" t="s">
        <v>18</v>
      </c>
      <c r="C227" s="238" t="s">
        <v>42</v>
      </c>
      <c r="D227" s="60" t="s">
        <v>165</v>
      </c>
      <c r="E227" s="60" t="s">
        <v>43</v>
      </c>
      <c r="F227" s="60" t="s">
        <v>875</v>
      </c>
      <c r="G227" s="61" t="s">
        <v>43</v>
      </c>
      <c r="H227" s="211" t="s">
        <v>543</v>
      </c>
      <c r="I227" s="60" t="s">
        <v>608</v>
      </c>
      <c r="J227" s="212">
        <v>10.230184889824818</v>
      </c>
      <c r="K227" s="212">
        <v>8.9874999813060015</v>
      </c>
      <c r="L227" s="213">
        <v>1892</v>
      </c>
      <c r="M227" s="214"/>
      <c r="N227" s="214"/>
      <c r="O227" s="214"/>
      <c r="P227" s="214"/>
      <c r="Q227" s="214"/>
      <c r="R227" s="214"/>
      <c r="S227" s="214"/>
      <c r="T227" s="214"/>
      <c r="U227" s="214"/>
      <c r="V227" s="214"/>
      <c r="W227" s="214"/>
      <c r="X227" s="214"/>
      <c r="Y227" s="214">
        <v>1</v>
      </c>
      <c r="Z227" s="214">
        <v>1</v>
      </c>
      <c r="AA227" s="214"/>
      <c r="AB227" s="214"/>
      <c r="AC227" s="214">
        <v>24</v>
      </c>
      <c r="AD227" s="214">
        <v>24</v>
      </c>
      <c r="AE227" s="214"/>
      <c r="AF227" s="214"/>
      <c r="AG227" s="215"/>
      <c r="AH227" s="214"/>
      <c r="AI227" s="214">
        <f t="shared" si="12"/>
        <v>25</v>
      </c>
      <c r="AJ227" s="214">
        <f t="shared" si="12"/>
        <v>25</v>
      </c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>
        <v>60</v>
      </c>
      <c r="AX227" s="214">
        <v>60</v>
      </c>
      <c r="AY227" s="214"/>
      <c r="AZ227" s="214"/>
      <c r="BA227" s="214">
        <v>314.23</v>
      </c>
      <c r="BB227" s="214">
        <v>314.23</v>
      </c>
      <c r="BC227" s="214"/>
      <c r="BD227" s="214"/>
      <c r="BE227" s="214"/>
      <c r="BF227" s="214"/>
      <c r="BG227" s="216">
        <f t="shared" si="13"/>
        <v>374.23</v>
      </c>
      <c r="BH227" s="72">
        <f t="shared" si="13"/>
        <v>374.23</v>
      </c>
      <c r="BI227" s="217">
        <f t="shared" si="11"/>
        <v>8.5052272727272726E-2</v>
      </c>
      <c r="BJ227" s="218">
        <v>0</v>
      </c>
      <c r="BK227" s="218">
        <v>0</v>
      </c>
      <c r="BL227" s="218">
        <v>0</v>
      </c>
      <c r="BM227" s="218">
        <v>0</v>
      </c>
      <c r="BN227" s="218">
        <v>0</v>
      </c>
      <c r="BO227" s="218">
        <v>0</v>
      </c>
      <c r="BP227" s="218">
        <v>0</v>
      </c>
      <c r="BQ227" s="218">
        <v>0</v>
      </c>
      <c r="BR227" s="218">
        <v>0</v>
      </c>
      <c r="BS227" s="218">
        <v>0</v>
      </c>
      <c r="BT227" s="218">
        <v>0</v>
      </c>
      <c r="BU227" s="218">
        <v>0</v>
      </c>
      <c r="BV227" s="218">
        <v>302745.59999999998</v>
      </c>
      <c r="BW227" s="218">
        <v>302745.59999999998</v>
      </c>
      <c r="BX227" s="218">
        <v>0</v>
      </c>
      <c r="BY227" s="218">
        <v>0</v>
      </c>
      <c r="BZ227" s="218">
        <v>368855.74320000008</v>
      </c>
      <c r="CA227" s="218">
        <v>368855.74320000008</v>
      </c>
      <c r="CB227" s="218">
        <v>0</v>
      </c>
      <c r="CC227" s="218">
        <v>0</v>
      </c>
      <c r="CD227" s="218">
        <v>0</v>
      </c>
      <c r="CE227" s="218">
        <v>0</v>
      </c>
      <c r="CF227" s="218">
        <v>671601.3432</v>
      </c>
      <c r="CG227" s="219">
        <v>671601.3432</v>
      </c>
      <c r="CH227" s="220">
        <v>13560480</v>
      </c>
      <c r="CI227" s="220">
        <v>13560480</v>
      </c>
      <c r="CJ227" s="220">
        <v>15417600.000000002</v>
      </c>
      <c r="CK227" s="221" t="s">
        <v>530</v>
      </c>
      <c r="CL227" s="222">
        <v>3.87</v>
      </c>
      <c r="CM227" s="223">
        <v>3.87</v>
      </c>
      <c r="CN227" s="224">
        <v>4.4000000000000004</v>
      </c>
      <c r="CO227" s="253"/>
      <c r="CP227" s="253"/>
      <c r="CQ227" s="253"/>
      <c r="CR227" s="225"/>
      <c r="CS227" s="254">
        <v>13.445643713737418</v>
      </c>
      <c r="CT227" s="255">
        <v>13.445643713737418</v>
      </c>
      <c r="CU227" s="256">
        <v>0.16178496010610136</v>
      </c>
      <c r="CV227" s="257">
        <v>0.16178496010610136</v>
      </c>
      <c r="CW227" s="245" t="s">
        <v>868</v>
      </c>
      <c r="CX227" s="258"/>
      <c r="CY227" s="253"/>
      <c r="CZ227" s="253"/>
      <c r="DA227" s="259"/>
      <c r="DB227" s="260"/>
      <c r="DC227" s="261">
        <v>0</v>
      </c>
      <c r="DD227" s="262">
        <v>0</v>
      </c>
      <c r="DE227" s="263">
        <v>0</v>
      </c>
      <c r="DF227" s="111">
        <v>0</v>
      </c>
    </row>
    <row r="228" spans="1:110" ht="35.25" customHeight="1" x14ac:dyDescent="0.25">
      <c r="A228" s="237" t="s">
        <v>541</v>
      </c>
      <c r="B228" s="238" t="s">
        <v>18</v>
      </c>
      <c r="C228" s="238" t="s">
        <v>42</v>
      </c>
      <c r="D228" s="60" t="s">
        <v>165</v>
      </c>
      <c r="E228" s="60" t="s">
        <v>43</v>
      </c>
      <c r="F228" s="60" t="s">
        <v>876</v>
      </c>
      <c r="G228" s="61" t="s">
        <v>43</v>
      </c>
      <c r="H228" s="211" t="s">
        <v>543</v>
      </c>
      <c r="I228" s="60" t="s">
        <v>608</v>
      </c>
      <c r="J228" s="212">
        <v>10.732133213858276</v>
      </c>
      <c r="K228" s="212">
        <v>17.485037842419</v>
      </c>
      <c r="L228" s="213">
        <v>4383.3</v>
      </c>
      <c r="M228" s="214"/>
      <c r="N228" s="214"/>
      <c r="O228" s="214"/>
      <c r="P228" s="214"/>
      <c r="Q228" s="214"/>
      <c r="R228" s="214"/>
      <c r="S228" s="214"/>
      <c r="T228" s="214"/>
      <c r="U228" s="214"/>
      <c r="V228" s="214"/>
      <c r="W228" s="214"/>
      <c r="X228" s="214"/>
      <c r="Y228" s="214"/>
      <c r="Z228" s="214"/>
      <c r="AA228" s="214"/>
      <c r="AB228" s="214"/>
      <c r="AC228" s="214">
        <v>89</v>
      </c>
      <c r="AD228" s="214">
        <v>89</v>
      </c>
      <c r="AE228" s="214"/>
      <c r="AF228" s="214"/>
      <c r="AG228" s="215"/>
      <c r="AH228" s="214"/>
      <c r="AI228" s="214">
        <f t="shared" si="12"/>
        <v>89</v>
      </c>
      <c r="AJ228" s="214">
        <f t="shared" si="12"/>
        <v>89</v>
      </c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>
        <v>823.06</v>
      </c>
      <c r="BB228" s="214">
        <v>823.06</v>
      </c>
      <c r="BC228" s="214"/>
      <c r="BD228" s="214"/>
      <c r="BE228" s="214"/>
      <c r="BF228" s="214"/>
      <c r="BG228" s="216">
        <f t="shared" si="13"/>
        <v>823.06</v>
      </c>
      <c r="BH228" s="72">
        <f t="shared" si="13"/>
        <v>823.06</v>
      </c>
      <c r="BI228" s="217">
        <f t="shared" si="11"/>
        <v>0.10511621966794379</v>
      </c>
      <c r="BJ228" s="218">
        <v>0</v>
      </c>
      <c r="BK228" s="218">
        <v>0</v>
      </c>
      <c r="BL228" s="218">
        <v>0</v>
      </c>
      <c r="BM228" s="218">
        <v>0</v>
      </c>
      <c r="BN228" s="218">
        <v>0</v>
      </c>
      <c r="BO228" s="218">
        <v>0</v>
      </c>
      <c r="BP228" s="218">
        <v>0</v>
      </c>
      <c r="BQ228" s="218">
        <v>0</v>
      </c>
      <c r="BR228" s="218">
        <v>0</v>
      </c>
      <c r="BS228" s="218">
        <v>0</v>
      </c>
      <c r="BT228" s="218">
        <v>0</v>
      </c>
      <c r="BU228" s="218">
        <v>0</v>
      </c>
      <c r="BV228" s="218">
        <v>0</v>
      </c>
      <c r="BW228" s="218">
        <v>0</v>
      </c>
      <c r="BX228" s="218">
        <v>0</v>
      </c>
      <c r="BY228" s="218">
        <v>0</v>
      </c>
      <c r="BZ228" s="218">
        <v>966140.75040000002</v>
      </c>
      <c r="CA228" s="218">
        <v>966140.75040000002</v>
      </c>
      <c r="CB228" s="218">
        <v>0</v>
      </c>
      <c r="CC228" s="218">
        <v>0</v>
      </c>
      <c r="CD228" s="218">
        <v>0</v>
      </c>
      <c r="CE228" s="218">
        <v>0</v>
      </c>
      <c r="CF228" s="218">
        <v>966140.75040000002</v>
      </c>
      <c r="CG228" s="219">
        <v>966140.75040000002</v>
      </c>
      <c r="CH228" s="220">
        <v>24037440.000000004</v>
      </c>
      <c r="CI228" s="220">
        <v>24037440.000000004</v>
      </c>
      <c r="CJ228" s="220">
        <v>27436320</v>
      </c>
      <c r="CK228" s="221" t="s">
        <v>530</v>
      </c>
      <c r="CL228" s="222">
        <v>6.86</v>
      </c>
      <c r="CM228" s="223">
        <v>6.86</v>
      </c>
      <c r="CN228" s="224">
        <v>7.83</v>
      </c>
      <c r="CO228" s="253"/>
      <c r="CP228" s="253"/>
      <c r="CQ228" s="253"/>
      <c r="CR228" s="225"/>
      <c r="CS228" s="254">
        <v>63.389825559270598</v>
      </c>
      <c r="CT228" s="255">
        <v>62.896745711361852</v>
      </c>
      <c r="CU228" s="256">
        <v>0.58751888803622576</v>
      </c>
      <c r="CV228" s="257">
        <v>0.58736679678147297</v>
      </c>
      <c r="CW228" s="245" t="s">
        <v>877</v>
      </c>
      <c r="CX228" s="258"/>
      <c r="CY228" s="253"/>
      <c r="CZ228" s="253"/>
      <c r="DA228" s="259"/>
      <c r="DB228" s="260"/>
      <c r="DC228" s="261">
        <v>17144</v>
      </c>
      <c r="DD228" s="262">
        <v>0</v>
      </c>
      <c r="DE228" s="263">
        <v>0</v>
      </c>
      <c r="DF228" s="111">
        <v>5714.666666666667</v>
      </c>
    </row>
    <row r="229" spans="1:110" ht="35.25" customHeight="1" x14ac:dyDescent="0.25">
      <c r="A229" s="237" t="s">
        <v>541</v>
      </c>
      <c r="B229" s="238" t="s">
        <v>18</v>
      </c>
      <c r="C229" s="238" t="s">
        <v>42</v>
      </c>
      <c r="D229" s="60" t="s">
        <v>878</v>
      </c>
      <c r="E229" s="60" t="s">
        <v>879</v>
      </c>
      <c r="F229" s="60" t="s">
        <v>880</v>
      </c>
      <c r="G229" s="61" t="s">
        <v>881</v>
      </c>
      <c r="H229" s="211" t="s">
        <v>543</v>
      </c>
      <c r="I229" s="60" t="s">
        <v>608</v>
      </c>
      <c r="J229" s="212">
        <v>11.927248271080803</v>
      </c>
      <c r="K229" s="212">
        <v>6.8581439251290002</v>
      </c>
      <c r="L229" s="213">
        <v>907.9</v>
      </c>
      <c r="M229" s="214"/>
      <c r="N229" s="214"/>
      <c r="O229" s="214"/>
      <c r="P229" s="214"/>
      <c r="Q229" s="214"/>
      <c r="R229" s="214"/>
      <c r="S229" s="214"/>
      <c r="T229" s="214"/>
      <c r="U229" s="214"/>
      <c r="V229" s="214"/>
      <c r="W229" s="214"/>
      <c r="X229" s="214"/>
      <c r="Y229" s="214"/>
      <c r="Z229" s="214"/>
      <c r="AA229" s="214"/>
      <c r="AB229" s="214"/>
      <c r="AC229" s="214">
        <v>40</v>
      </c>
      <c r="AD229" s="214">
        <v>40</v>
      </c>
      <c r="AE229" s="214"/>
      <c r="AF229" s="214"/>
      <c r="AG229" s="215"/>
      <c r="AH229" s="214"/>
      <c r="AI229" s="214">
        <f t="shared" si="12"/>
        <v>40</v>
      </c>
      <c r="AJ229" s="214">
        <f t="shared" si="12"/>
        <v>40</v>
      </c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>
        <v>266.10000000000002</v>
      </c>
      <c r="BB229" s="214">
        <v>266.10000000000002</v>
      </c>
      <c r="BC229" s="214"/>
      <c r="BD229" s="214"/>
      <c r="BE229" s="214"/>
      <c r="BF229" s="214"/>
      <c r="BG229" s="216">
        <f t="shared" si="13"/>
        <v>266.10000000000002</v>
      </c>
      <c r="BH229" s="72">
        <f t="shared" si="13"/>
        <v>266.10000000000002</v>
      </c>
      <c r="BI229" s="217">
        <f t="shared" si="11"/>
        <v>3.2254545454545452E-2</v>
      </c>
      <c r="BJ229" s="218">
        <v>0</v>
      </c>
      <c r="BK229" s="218">
        <v>0</v>
      </c>
      <c r="BL229" s="218">
        <v>0</v>
      </c>
      <c r="BM229" s="218">
        <v>0</v>
      </c>
      <c r="BN229" s="218">
        <v>0</v>
      </c>
      <c r="BO229" s="218">
        <v>0</v>
      </c>
      <c r="BP229" s="218">
        <v>0</v>
      </c>
      <c r="BQ229" s="218">
        <v>0</v>
      </c>
      <c r="BR229" s="218">
        <v>0</v>
      </c>
      <c r="BS229" s="218">
        <v>0</v>
      </c>
      <c r="BT229" s="218">
        <v>0</v>
      </c>
      <c r="BU229" s="218">
        <v>0</v>
      </c>
      <c r="BV229" s="218">
        <v>0</v>
      </c>
      <c r="BW229" s="218">
        <v>0</v>
      </c>
      <c r="BX229" s="218">
        <v>0</v>
      </c>
      <c r="BY229" s="218">
        <v>0</v>
      </c>
      <c r="BZ229" s="218">
        <v>312358.82400000002</v>
      </c>
      <c r="CA229" s="218">
        <v>312358.82400000002</v>
      </c>
      <c r="CB229" s="218">
        <v>0</v>
      </c>
      <c r="CC229" s="218">
        <v>0</v>
      </c>
      <c r="CD229" s="218">
        <v>0</v>
      </c>
      <c r="CE229" s="218">
        <v>0</v>
      </c>
      <c r="CF229" s="218">
        <v>312358.82400000002</v>
      </c>
      <c r="CG229" s="219">
        <v>312358.82400000002</v>
      </c>
      <c r="CH229" s="220">
        <v>32037106.513348795</v>
      </c>
      <c r="CI229" s="220">
        <v>32037106.513348795</v>
      </c>
      <c r="CJ229" s="220">
        <v>36760240.436039999</v>
      </c>
      <c r="CK229" s="221" t="s">
        <v>530</v>
      </c>
      <c r="CL229" s="222">
        <v>7.19</v>
      </c>
      <c r="CM229" s="223">
        <v>7.19</v>
      </c>
      <c r="CN229" s="224">
        <v>8.25</v>
      </c>
      <c r="CO229" s="253"/>
      <c r="CP229" s="253"/>
      <c r="CQ229" s="253"/>
      <c r="CR229" s="225"/>
      <c r="CS229" s="254">
        <v>70.972918967450369</v>
      </c>
      <c r="CT229" s="255">
        <v>70.972918967450369</v>
      </c>
      <c r="CU229" s="256">
        <v>0.76253159579943197</v>
      </c>
      <c r="CV229" s="257">
        <v>0.76253159579943197</v>
      </c>
      <c r="CW229" s="245" t="s">
        <v>639</v>
      </c>
      <c r="CX229" s="258"/>
      <c r="CY229" s="253"/>
      <c r="CZ229" s="253"/>
      <c r="DA229" s="259"/>
      <c r="DB229" s="260"/>
      <c r="DC229" s="261">
        <v>123848</v>
      </c>
      <c r="DD229" s="262">
        <v>36160</v>
      </c>
      <c r="DE229" s="263">
        <v>0</v>
      </c>
      <c r="DF229" s="111">
        <v>53336</v>
      </c>
    </row>
    <row r="230" spans="1:110" ht="35.25" customHeight="1" x14ac:dyDescent="0.25">
      <c r="A230" s="237" t="s">
        <v>541</v>
      </c>
      <c r="B230" s="238" t="s">
        <v>18</v>
      </c>
      <c r="C230" s="238" t="s">
        <v>42</v>
      </c>
      <c r="D230" s="60" t="s">
        <v>878</v>
      </c>
      <c r="E230" s="60" t="s">
        <v>879</v>
      </c>
      <c r="F230" s="60" t="s">
        <v>882</v>
      </c>
      <c r="G230" s="61" t="s">
        <v>883</v>
      </c>
      <c r="H230" s="211" t="s">
        <v>533</v>
      </c>
      <c r="I230" s="60" t="s">
        <v>608</v>
      </c>
      <c r="J230" s="212">
        <v>8.7243399177244338</v>
      </c>
      <c r="K230" s="212">
        <v>27.645643881891001</v>
      </c>
      <c r="L230" s="213">
        <v>1731.9</v>
      </c>
      <c r="M230" s="214"/>
      <c r="N230" s="214"/>
      <c r="O230" s="214"/>
      <c r="P230" s="214"/>
      <c r="Q230" s="214"/>
      <c r="R230" s="214"/>
      <c r="S230" s="214"/>
      <c r="T230" s="214"/>
      <c r="U230" s="214"/>
      <c r="V230" s="214"/>
      <c r="W230" s="214"/>
      <c r="X230" s="214"/>
      <c r="Y230" s="214">
        <v>1</v>
      </c>
      <c r="Z230" s="214">
        <v>1</v>
      </c>
      <c r="AA230" s="214"/>
      <c r="AB230" s="214"/>
      <c r="AC230" s="214">
        <v>200</v>
      </c>
      <c r="AD230" s="214">
        <v>200</v>
      </c>
      <c r="AE230" s="214"/>
      <c r="AF230" s="214"/>
      <c r="AG230" s="215"/>
      <c r="AH230" s="214"/>
      <c r="AI230" s="214">
        <f t="shared" si="12"/>
        <v>201</v>
      </c>
      <c r="AJ230" s="214">
        <f t="shared" si="12"/>
        <v>201</v>
      </c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>
        <v>1.2</v>
      </c>
      <c r="AX230" s="214">
        <v>1.2</v>
      </c>
      <c r="AY230" s="214"/>
      <c r="AZ230" s="214"/>
      <c r="BA230" s="214">
        <v>1491.86</v>
      </c>
      <c r="BB230" s="214">
        <v>1491.86</v>
      </c>
      <c r="BC230" s="214"/>
      <c r="BD230" s="214"/>
      <c r="BE230" s="214"/>
      <c r="BF230" s="214"/>
      <c r="BG230" s="216">
        <f t="shared" si="13"/>
        <v>1493.06</v>
      </c>
      <c r="BH230" s="72">
        <f t="shared" si="13"/>
        <v>1493.06</v>
      </c>
      <c r="BI230" s="217">
        <f t="shared" si="11"/>
        <v>0.22794809160305346</v>
      </c>
      <c r="BJ230" s="218">
        <v>0</v>
      </c>
      <c r="BK230" s="218">
        <v>0</v>
      </c>
      <c r="BL230" s="218">
        <v>0</v>
      </c>
      <c r="BM230" s="218">
        <v>0</v>
      </c>
      <c r="BN230" s="218">
        <v>0</v>
      </c>
      <c r="BO230" s="218">
        <v>0</v>
      </c>
      <c r="BP230" s="218">
        <v>0</v>
      </c>
      <c r="BQ230" s="218">
        <v>0</v>
      </c>
      <c r="BR230" s="218">
        <v>0</v>
      </c>
      <c r="BS230" s="218">
        <v>0</v>
      </c>
      <c r="BT230" s="218">
        <v>0</v>
      </c>
      <c r="BU230" s="218">
        <v>0</v>
      </c>
      <c r="BV230" s="218">
        <v>6054.9119999999994</v>
      </c>
      <c r="BW230" s="218">
        <v>6054.9119999999994</v>
      </c>
      <c r="BX230" s="218">
        <v>0</v>
      </c>
      <c r="BY230" s="218">
        <v>0</v>
      </c>
      <c r="BZ230" s="218">
        <v>1751204.9424000001</v>
      </c>
      <c r="CA230" s="218">
        <v>1751204.9424000001</v>
      </c>
      <c r="CB230" s="218">
        <v>0</v>
      </c>
      <c r="CC230" s="218">
        <v>0</v>
      </c>
      <c r="CD230" s="218">
        <v>0</v>
      </c>
      <c r="CE230" s="218">
        <v>0</v>
      </c>
      <c r="CF230" s="218">
        <v>1757259.8544000001</v>
      </c>
      <c r="CG230" s="219">
        <v>1757259.8544000001</v>
      </c>
      <c r="CH230" s="220">
        <v>19272000</v>
      </c>
      <c r="CI230" s="220">
        <v>19272000</v>
      </c>
      <c r="CJ230" s="220">
        <v>22951200</v>
      </c>
      <c r="CK230" s="221" t="s">
        <v>530</v>
      </c>
      <c r="CL230" s="222">
        <v>5.5</v>
      </c>
      <c r="CM230" s="223">
        <v>5.5</v>
      </c>
      <c r="CN230" s="224">
        <v>6.55</v>
      </c>
      <c r="CO230" s="253"/>
      <c r="CP230" s="253"/>
      <c r="CQ230" s="253"/>
      <c r="CR230" s="225"/>
      <c r="CS230" s="254">
        <v>254.8614101110862</v>
      </c>
      <c r="CT230" s="255">
        <v>189.44371295475662</v>
      </c>
      <c r="CU230" s="256">
        <v>1.3729321296911572</v>
      </c>
      <c r="CV230" s="257">
        <v>1.3431000553996693</v>
      </c>
      <c r="CW230" s="245" t="s">
        <v>592</v>
      </c>
      <c r="CX230" s="258"/>
      <c r="CY230" s="253"/>
      <c r="CZ230" s="253"/>
      <c r="DA230" s="259"/>
      <c r="DB230" s="260"/>
      <c r="DC230" s="261">
        <v>131205</v>
      </c>
      <c r="DD230" s="262">
        <v>414261</v>
      </c>
      <c r="DE230" s="263">
        <v>320942</v>
      </c>
      <c r="DF230" s="111">
        <v>288802.66666666669</v>
      </c>
    </row>
    <row r="231" spans="1:110" ht="35.25" customHeight="1" x14ac:dyDescent="0.25">
      <c r="A231" s="237" t="s">
        <v>541</v>
      </c>
      <c r="B231" s="238" t="s">
        <v>18</v>
      </c>
      <c r="C231" s="238" t="s">
        <v>42</v>
      </c>
      <c r="D231" s="60" t="s">
        <v>41</v>
      </c>
      <c r="E231" s="60" t="s">
        <v>43</v>
      </c>
      <c r="F231" s="60" t="s">
        <v>884</v>
      </c>
      <c r="G231" s="61" t="s">
        <v>43</v>
      </c>
      <c r="H231" s="211" t="s">
        <v>543</v>
      </c>
      <c r="I231" s="60" t="s">
        <v>608</v>
      </c>
      <c r="J231" s="212">
        <v>11.449202248191792</v>
      </c>
      <c r="K231" s="212">
        <v>12.014204520465</v>
      </c>
      <c r="L231" s="213">
        <v>3128.3</v>
      </c>
      <c r="M231" s="214"/>
      <c r="N231" s="214"/>
      <c r="O231" s="214"/>
      <c r="P231" s="214"/>
      <c r="Q231" s="214"/>
      <c r="R231" s="214"/>
      <c r="S231" s="214"/>
      <c r="T231" s="214"/>
      <c r="U231" s="214"/>
      <c r="V231" s="214"/>
      <c r="W231" s="214"/>
      <c r="X231" s="214"/>
      <c r="Y231" s="214"/>
      <c r="Z231" s="214"/>
      <c r="AA231" s="214"/>
      <c r="AB231" s="214"/>
      <c r="AC231" s="214">
        <v>64</v>
      </c>
      <c r="AD231" s="214">
        <v>64</v>
      </c>
      <c r="AE231" s="214"/>
      <c r="AF231" s="214"/>
      <c r="AG231" s="215"/>
      <c r="AH231" s="214"/>
      <c r="AI231" s="214">
        <f t="shared" si="12"/>
        <v>64</v>
      </c>
      <c r="AJ231" s="214">
        <f t="shared" si="12"/>
        <v>64</v>
      </c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>
        <v>683.41</v>
      </c>
      <c r="BB231" s="214">
        <v>683.41</v>
      </c>
      <c r="BC231" s="214"/>
      <c r="BD231" s="214"/>
      <c r="BE231" s="214"/>
      <c r="BF231" s="214"/>
      <c r="BG231" s="216">
        <f t="shared" si="13"/>
        <v>683.41</v>
      </c>
      <c r="BH231" s="72">
        <f t="shared" si="13"/>
        <v>683.41</v>
      </c>
      <c r="BI231" s="217">
        <f t="shared" si="11"/>
        <v>0.10184947839046199</v>
      </c>
      <c r="BJ231" s="218">
        <v>0</v>
      </c>
      <c r="BK231" s="218">
        <v>0</v>
      </c>
      <c r="BL231" s="218">
        <v>0</v>
      </c>
      <c r="BM231" s="218">
        <v>0</v>
      </c>
      <c r="BN231" s="218">
        <v>0</v>
      </c>
      <c r="BO231" s="218">
        <v>0</v>
      </c>
      <c r="BP231" s="218">
        <v>0</v>
      </c>
      <c r="BQ231" s="218">
        <v>0</v>
      </c>
      <c r="BR231" s="218">
        <v>0</v>
      </c>
      <c r="BS231" s="218">
        <v>0</v>
      </c>
      <c r="BT231" s="218">
        <v>0</v>
      </c>
      <c r="BU231" s="218">
        <v>0</v>
      </c>
      <c r="BV231" s="218">
        <v>0</v>
      </c>
      <c r="BW231" s="218">
        <v>0</v>
      </c>
      <c r="BX231" s="218">
        <v>0</v>
      </c>
      <c r="BY231" s="218">
        <v>0</v>
      </c>
      <c r="BZ231" s="218">
        <v>802213.99439999997</v>
      </c>
      <c r="CA231" s="218">
        <v>802213.99439999997</v>
      </c>
      <c r="CB231" s="218">
        <v>0</v>
      </c>
      <c r="CC231" s="218">
        <v>0</v>
      </c>
      <c r="CD231" s="218">
        <v>0</v>
      </c>
      <c r="CE231" s="218">
        <v>0</v>
      </c>
      <c r="CF231" s="218">
        <v>802213.99439999997</v>
      </c>
      <c r="CG231" s="219">
        <v>802213.99439999997</v>
      </c>
      <c r="CH231" s="220">
        <v>22040160</v>
      </c>
      <c r="CI231" s="220">
        <v>22040160</v>
      </c>
      <c r="CJ231" s="220">
        <v>23511840</v>
      </c>
      <c r="CK231" s="221" t="s">
        <v>530</v>
      </c>
      <c r="CL231" s="222">
        <v>6.29</v>
      </c>
      <c r="CM231" s="223">
        <v>6.29</v>
      </c>
      <c r="CN231" s="224">
        <v>6.71</v>
      </c>
      <c r="CO231" s="253"/>
      <c r="CP231" s="253"/>
      <c r="CQ231" s="253"/>
      <c r="CR231" s="225"/>
      <c r="CS231" s="254">
        <v>50.111733059344665</v>
      </c>
      <c r="CT231" s="255">
        <v>39.039703224501814</v>
      </c>
      <c r="CU231" s="256">
        <v>0.51792242070715255</v>
      </c>
      <c r="CV231" s="257">
        <v>0.51408651234274116</v>
      </c>
      <c r="CW231" s="245" t="s">
        <v>836</v>
      </c>
      <c r="CX231" s="258"/>
      <c r="CY231" s="253"/>
      <c r="CZ231" s="253"/>
      <c r="DA231" s="259"/>
      <c r="DB231" s="260"/>
      <c r="DC231" s="261">
        <v>0</v>
      </c>
      <c r="DD231" s="262">
        <v>183667</v>
      </c>
      <c r="DE231" s="263">
        <v>0</v>
      </c>
      <c r="DF231" s="111">
        <v>61222.333333333336</v>
      </c>
    </row>
    <row r="232" spans="1:110" ht="35.25" customHeight="1" x14ac:dyDescent="0.25">
      <c r="A232" s="237" t="s">
        <v>541</v>
      </c>
      <c r="B232" s="238" t="s">
        <v>18</v>
      </c>
      <c r="C232" s="238" t="s">
        <v>42</v>
      </c>
      <c r="D232" s="60" t="s">
        <v>41</v>
      </c>
      <c r="E232" s="60" t="s">
        <v>43</v>
      </c>
      <c r="F232" s="60" t="s">
        <v>885</v>
      </c>
      <c r="G232" s="61" t="s">
        <v>43</v>
      </c>
      <c r="H232" s="211" t="s">
        <v>543</v>
      </c>
      <c r="I232" s="60" t="s">
        <v>608</v>
      </c>
      <c r="J232" s="212">
        <v>9.6326273612135545</v>
      </c>
      <c r="K232" s="212">
        <v>7.9367424077340001</v>
      </c>
      <c r="L232" s="213">
        <v>2698</v>
      </c>
      <c r="M232" s="214"/>
      <c r="N232" s="214"/>
      <c r="O232" s="214"/>
      <c r="P232" s="214"/>
      <c r="Q232" s="214"/>
      <c r="R232" s="214"/>
      <c r="S232" s="214"/>
      <c r="T232" s="214"/>
      <c r="U232" s="214"/>
      <c r="V232" s="214"/>
      <c r="W232" s="214"/>
      <c r="X232" s="214"/>
      <c r="Y232" s="214"/>
      <c r="Z232" s="214"/>
      <c r="AA232" s="214"/>
      <c r="AB232" s="214"/>
      <c r="AC232" s="214">
        <v>23</v>
      </c>
      <c r="AD232" s="214">
        <v>23</v>
      </c>
      <c r="AE232" s="214"/>
      <c r="AF232" s="214"/>
      <c r="AG232" s="215"/>
      <c r="AH232" s="214"/>
      <c r="AI232" s="214">
        <f t="shared" si="12"/>
        <v>23</v>
      </c>
      <c r="AJ232" s="214">
        <f t="shared" si="12"/>
        <v>23</v>
      </c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>
        <v>343.72</v>
      </c>
      <c r="BB232" s="214">
        <v>343.72</v>
      </c>
      <c r="BC232" s="214"/>
      <c r="BD232" s="214"/>
      <c r="BE232" s="214"/>
      <c r="BF232" s="214"/>
      <c r="BG232" s="216">
        <f t="shared" si="13"/>
        <v>343.72</v>
      </c>
      <c r="BH232" s="72">
        <f t="shared" si="13"/>
        <v>343.72</v>
      </c>
      <c r="BI232" s="217">
        <f t="shared" si="11"/>
        <v>6.1931531531531539E-2</v>
      </c>
      <c r="BJ232" s="218">
        <v>0</v>
      </c>
      <c r="BK232" s="218">
        <v>0</v>
      </c>
      <c r="BL232" s="218">
        <v>0</v>
      </c>
      <c r="BM232" s="218">
        <v>0</v>
      </c>
      <c r="BN232" s="218">
        <v>0</v>
      </c>
      <c r="BO232" s="218">
        <v>0</v>
      </c>
      <c r="BP232" s="218">
        <v>0</v>
      </c>
      <c r="BQ232" s="218">
        <v>0</v>
      </c>
      <c r="BR232" s="218">
        <v>0</v>
      </c>
      <c r="BS232" s="218">
        <v>0</v>
      </c>
      <c r="BT232" s="218">
        <v>0</v>
      </c>
      <c r="BU232" s="218">
        <v>0</v>
      </c>
      <c r="BV232" s="218">
        <v>0</v>
      </c>
      <c r="BW232" s="218">
        <v>0</v>
      </c>
      <c r="BX232" s="218">
        <v>0</v>
      </c>
      <c r="BY232" s="218">
        <v>0</v>
      </c>
      <c r="BZ232" s="218">
        <v>403472.28480000002</v>
      </c>
      <c r="CA232" s="218">
        <v>403472.28480000002</v>
      </c>
      <c r="CB232" s="218">
        <v>0</v>
      </c>
      <c r="CC232" s="218">
        <v>0</v>
      </c>
      <c r="CD232" s="218">
        <v>0</v>
      </c>
      <c r="CE232" s="218">
        <v>0</v>
      </c>
      <c r="CF232" s="218">
        <v>403472.28480000002</v>
      </c>
      <c r="CG232" s="219">
        <v>403472.28480000002</v>
      </c>
      <c r="CH232" s="220">
        <v>19937760.000000004</v>
      </c>
      <c r="CI232" s="220">
        <v>19937760.000000004</v>
      </c>
      <c r="CJ232" s="220">
        <v>19447200</v>
      </c>
      <c r="CK232" s="221" t="s">
        <v>530</v>
      </c>
      <c r="CL232" s="222">
        <v>5.69</v>
      </c>
      <c r="CM232" s="223">
        <v>5.69</v>
      </c>
      <c r="CN232" s="224">
        <v>5.55</v>
      </c>
      <c r="CO232" s="253"/>
      <c r="CP232" s="253"/>
      <c r="CQ232" s="253"/>
      <c r="CR232" s="225"/>
      <c r="CS232" s="254">
        <v>3.8581142781072262</v>
      </c>
      <c r="CT232" s="255">
        <v>3.8581142781072262</v>
      </c>
      <c r="CU232" s="256">
        <v>7.9542279094995255E-2</v>
      </c>
      <c r="CV232" s="257">
        <v>7.9542279094995255E-2</v>
      </c>
      <c r="CW232" s="245" t="s">
        <v>868</v>
      </c>
      <c r="CX232" s="258"/>
      <c r="CY232" s="253"/>
      <c r="CZ232" s="253"/>
      <c r="DA232" s="259"/>
      <c r="DB232" s="260"/>
      <c r="DC232" s="261">
        <v>0</v>
      </c>
      <c r="DD232" s="262">
        <v>0</v>
      </c>
      <c r="DE232" s="263">
        <v>2163</v>
      </c>
      <c r="DF232" s="111">
        <v>721</v>
      </c>
    </row>
    <row r="233" spans="1:110" ht="35.25" customHeight="1" x14ac:dyDescent="0.25">
      <c r="A233" s="237" t="s">
        <v>541</v>
      </c>
      <c r="B233" s="238" t="s">
        <v>18</v>
      </c>
      <c r="C233" s="238" t="s">
        <v>42</v>
      </c>
      <c r="D233" s="60" t="s">
        <v>41</v>
      </c>
      <c r="E233" s="60" t="s">
        <v>43</v>
      </c>
      <c r="F233" s="60" t="s">
        <v>886</v>
      </c>
      <c r="G233" s="61" t="s">
        <v>43</v>
      </c>
      <c r="H233" s="211" t="s">
        <v>533</v>
      </c>
      <c r="I233" s="60" t="s">
        <v>608</v>
      </c>
      <c r="J233" s="212">
        <v>12.596512703125418</v>
      </c>
      <c r="K233" s="212">
        <v>13.121780275737001</v>
      </c>
      <c r="L233" s="213">
        <v>2496.6</v>
      </c>
      <c r="M233" s="214"/>
      <c r="N233" s="214"/>
      <c r="O233" s="214"/>
      <c r="P233" s="214"/>
      <c r="Q233" s="214"/>
      <c r="R233" s="214"/>
      <c r="S233" s="214"/>
      <c r="T233" s="214"/>
      <c r="U233" s="214"/>
      <c r="V233" s="214"/>
      <c r="W233" s="214"/>
      <c r="X233" s="214"/>
      <c r="Y233" s="214"/>
      <c r="Z233" s="214"/>
      <c r="AA233" s="214"/>
      <c r="AB233" s="214"/>
      <c r="AC233" s="214">
        <v>23</v>
      </c>
      <c r="AD233" s="214">
        <v>23</v>
      </c>
      <c r="AE233" s="214"/>
      <c r="AF233" s="214"/>
      <c r="AG233" s="215"/>
      <c r="AH233" s="214"/>
      <c r="AI233" s="214">
        <f t="shared" si="12"/>
        <v>23</v>
      </c>
      <c r="AJ233" s="214">
        <f t="shared" si="12"/>
        <v>23</v>
      </c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>
        <v>899.35</v>
      </c>
      <c r="BB233" s="214">
        <v>899.35</v>
      </c>
      <c r="BC233" s="214"/>
      <c r="BD233" s="214"/>
      <c r="BE233" s="214"/>
      <c r="BF233" s="214"/>
      <c r="BG233" s="216">
        <f t="shared" si="13"/>
        <v>899.35</v>
      </c>
      <c r="BH233" s="72">
        <f t="shared" si="13"/>
        <v>899.35</v>
      </c>
      <c r="BI233" s="217">
        <f t="shared" si="11"/>
        <v>0.10397109826589594</v>
      </c>
      <c r="BJ233" s="218">
        <v>0</v>
      </c>
      <c r="BK233" s="218">
        <v>0</v>
      </c>
      <c r="BL233" s="218">
        <v>0</v>
      </c>
      <c r="BM233" s="218">
        <v>0</v>
      </c>
      <c r="BN233" s="218">
        <v>0</v>
      </c>
      <c r="BO233" s="218">
        <v>0</v>
      </c>
      <c r="BP233" s="218">
        <v>0</v>
      </c>
      <c r="BQ233" s="218">
        <v>0</v>
      </c>
      <c r="BR233" s="218">
        <v>0</v>
      </c>
      <c r="BS233" s="218">
        <v>0</v>
      </c>
      <c r="BT233" s="218">
        <v>0</v>
      </c>
      <c r="BU233" s="218">
        <v>0</v>
      </c>
      <c r="BV233" s="218">
        <v>0</v>
      </c>
      <c r="BW233" s="218">
        <v>0</v>
      </c>
      <c r="BX233" s="218">
        <v>0</v>
      </c>
      <c r="BY233" s="218">
        <v>0</v>
      </c>
      <c r="BZ233" s="218">
        <v>1055693.004</v>
      </c>
      <c r="CA233" s="218">
        <v>1055693.004</v>
      </c>
      <c r="CB233" s="218">
        <v>0</v>
      </c>
      <c r="CC233" s="218">
        <v>0</v>
      </c>
      <c r="CD233" s="218">
        <v>0</v>
      </c>
      <c r="CE233" s="218">
        <v>0</v>
      </c>
      <c r="CF233" s="218">
        <v>1055693.004</v>
      </c>
      <c r="CG233" s="219">
        <v>1055693.004</v>
      </c>
      <c r="CH233" s="220">
        <v>29328480</v>
      </c>
      <c r="CI233" s="220">
        <v>29328480</v>
      </c>
      <c r="CJ233" s="220">
        <v>30309600.000000004</v>
      </c>
      <c r="CK233" s="221" t="s">
        <v>530</v>
      </c>
      <c r="CL233" s="222">
        <v>8.3699999999999992</v>
      </c>
      <c r="CM233" s="223">
        <v>8.3699999999999992</v>
      </c>
      <c r="CN233" s="224">
        <v>8.65</v>
      </c>
      <c r="CO233" s="253"/>
      <c r="CP233" s="253"/>
      <c r="CQ233" s="253"/>
      <c r="CR233" s="225"/>
      <c r="CS233" s="254">
        <v>73.281053232545347</v>
      </c>
      <c r="CT233" s="255">
        <v>69.790950091586026</v>
      </c>
      <c r="CU233" s="256">
        <v>0.72553664064919443</v>
      </c>
      <c r="CV233" s="257">
        <v>0.7215311665011922</v>
      </c>
      <c r="CW233" s="245" t="s">
        <v>584</v>
      </c>
      <c r="CX233" s="258"/>
      <c r="CY233" s="253"/>
      <c r="CZ233" s="253"/>
      <c r="DA233" s="259"/>
      <c r="DB233" s="260"/>
      <c r="DC233" s="261">
        <v>223578</v>
      </c>
      <c r="DD233" s="262">
        <v>267675</v>
      </c>
      <c r="DE233" s="263">
        <v>0</v>
      </c>
      <c r="DF233" s="111">
        <v>163751</v>
      </c>
    </row>
    <row r="234" spans="1:110" ht="35.25" customHeight="1" x14ac:dyDescent="0.25">
      <c r="A234" s="237" t="s">
        <v>541</v>
      </c>
      <c r="B234" s="238" t="s">
        <v>18</v>
      </c>
      <c r="C234" s="238" t="s">
        <v>42</v>
      </c>
      <c r="D234" s="60" t="s">
        <v>41</v>
      </c>
      <c r="E234" s="60" t="s">
        <v>43</v>
      </c>
      <c r="F234" s="60" t="s">
        <v>887</v>
      </c>
      <c r="G234" s="61" t="s">
        <v>43</v>
      </c>
      <c r="H234" s="211" t="s">
        <v>543</v>
      </c>
      <c r="I234" s="60" t="s">
        <v>608</v>
      </c>
      <c r="J234" s="212">
        <v>13.17016793059223</v>
      </c>
      <c r="K234" s="212">
        <v>7.9850378621790004</v>
      </c>
      <c r="L234" s="213">
        <v>1100.3</v>
      </c>
      <c r="M234" s="214"/>
      <c r="N234" s="214"/>
      <c r="O234" s="214"/>
      <c r="P234" s="214"/>
      <c r="Q234" s="214"/>
      <c r="R234" s="214"/>
      <c r="S234" s="214"/>
      <c r="T234" s="214"/>
      <c r="U234" s="214"/>
      <c r="V234" s="214"/>
      <c r="W234" s="214"/>
      <c r="X234" s="214"/>
      <c r="Y234" s="214"/>
      <c r="Z234" s="214"/>
      <c r="AA234" s="214"/>
      <c r="AB234" s="214"/>
      <c r="AC234" s="214">
        <v>41</v>
      </c>
      <c r="AD234" s="214">
        <v>41</v>
      </c>
      <c r="AE234" s="214"/>
      <c r="AF234" s="214"/>
      <c r="AG234" s="215"/>
      <c r="AH234" s="214"/>
      <c r="AI234" s="214">
        <f t="shared" si="12"/>
        <v>41</v>
      </c>
      <c r="AJ234" s="214">
        <f t="shared" si="12"/>
        <v>41</v>
      </c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>
        <v>576.16999999999996</v>
      </c>
      <c r="BB234" s="214">
        <v>576.16999999999996</v>
      </c>
      <c r="BC234" s="214"/>
      <c r="BD234" s="214"/>
      <c r="BE234" s="214"/>
      <c r="BF234" s="214"/>
      <c r="BG234" s="216">
        <f t="shared" si="13"/>
        <v>576.16999999999996</v>
      </c>
      <c r="BH234" s="72">
        <f t="shared" si="13"/>
        <v>576.16999999999996</v>
      </c>
      <c r="BI234" s="217">
        <f t="shared" si="11"/>
        <v>0.11806762295081967</v>
      </c>
      <c r="BJ234" s="218">
        <v>0</v>
      </c>
      <c r="BK234" s="218">
        <v>0</v>
      </c>
      <c r="BL234" s="218">
        <v>0</v>
      </c>
      <c r="BM234" s="218">
        <v>0</v>
      </c>
      <c r="BN234" s="218">
        <v>0</v>
      </c>
      <c r="BO234" s="218">
        <v>0</v>
      </c>
      <c r="BP234" s="218">
        <v>0</v>
      </c>
      <c r="BQ234" s="218">
        <v>0</v>
      </c>
      <c r="BR234" s="218">
        <v>0</v>
      </c>
      <c r="BS234" s="218">
        <v>0</v>
      </c>
      <c r="BT234" s="218">
        <v>0</v>
      </c>
      <c r="BU234" s="218">
        <v>0</v>
      </c>
      <c r="BV234" s="218">
        <v>0</v>
      </c>
      <c r="BW234" s="218">
        <v>0</v>
      </c>
      <c r="BX234" s="218">
        <v>0</v>
      </c>
      <c r="BY234" s="218">
        <v>0</v>
      </c>
      <c r="BZ234" s="218">
        <v>676331.39279999991</v>
      </c>
      <c r="CA234" s="218">
        <v>676331.39279999991</v>
      </c>
      <c r="CB234" s="218">
        <v>0</v>
      </c>
      <c r="CC234" s="218">
        <v>0</v>
      </c>
      <c r="CD234" s="218">
        <v>0</v>
      </c>
      <c r="CE234" s="218">
        <v>0</v>
      </c>
      <c r="CF234" s="218">
        <v>676331.39279999991</v>
      </c>
      <c r="CG234" s="219">
        <v>676331.39279999991</v>
      </c>
      <c r="CH234" s="220">
        <v>17414880</v>
      </c>
      <c r="CI234" s="220">
        <v>17414880</v>
      </c>
      <c r="CJ234" s="220">
        <v>17099520</v>
      </c>
      <c r="CK234" s="221" t="s">
        <v>530</v>
      </c>
      <c r="CL234" s="222">
        <v>4.97</v>
      </c>
      <c r="CM234" s="223">
        <v>4.97</v>
      </c>
      <c r="CN234" s="224">
        <v>4.88</v>
      </c>
      <c r="CO234" s="253"/>
      <c r="CP234" s="253"/>
      <c r="CQ234" s="253"/>
      <c r="CR234" s="225"/>
      <c r="CS234" s="254">
        <v>8.3150924689716508</v>
      </c>
      <c r="CT234" s="255">
        <v>8.3150924689716508</v>
      </c>
      <c r="CU234" s="256">
        <v>0.24377783432268621</v>
      </c>
      <c r="CV234" s="257">
        <v>0.24377783432268621</v>
      </c>
      <c r="CW234" s="245" t="s">
        <v>888</v>
      </c>
      <c r="CX234" s="258"/>
      <c r="CY234" s="253"/>
      <c r="CZ234" s="253"/>
      <c r="DA234" s="259"/>
      <c r="DB234" s="260"/>
      <c r="DC234" s="261">
        <v>0</v>
      </c>
      <c r="DD234" s="262">
        <v>0</v>
      </c>
      <c r="DE234" s="263">
        <v>3045</v>
      </c>
      <c r="DF234" s="111">
        <v>1015</v>
      </c>
    </row>
    <row r="235" spans="1:110" ht="35.25" customHeight="1" x14ac:dyDescent="0.25">
      <c r="A235" s="237" t="s">
        <v>541</v>
      </c>
      <c r="B235" s="238" t="s">
        <v>18</v>
      </c>
      <c r="C235" s="238" t="s">
        <v>42</v>
      </c>
      <c r="D235" s="60" t="s">
        <v>41</v>
      </c>
      <c r="E235" s="60" t="s">
        <v>43</v>
      </c>
      <c r="F235" s="60" t="s">
        <v>889</v>
      </c>
      <c r="G235" s="61" t="s">
        <v>890</v>
      </c>
      <c r="H235" s="211" t="s">
        <v>543</v>
      </c>
      <c r="I235" s="60" t="s">
        <v>608</v>
      </c>
      <c r="J235" s="212">
        <v>10.732133213858276</v>
      </c>
      <c r="K235" s="212">
        <v>63.930113503389002</v>
      </c>
      <c r="L235" s="213">
        <v>3949.3</v>
      </c>
      <c r="M235" s="214"/>
      <c r="N235" s="214"/>
      <c r="O235" s="214"/>
      <c r="P235" s="214"/>
      <c r="Q235" s="214"/>
      <c r="R235" s="214"/>
      <c r="S235" s="214"/>
      <c r="T235" s="214"/>
      <c r="U235" s="214"/>
      <c r="V235" s="214"/>
      <c r="W235" s="214"/>
      <c r="X235" s="214"/>
      <c r="Y235" s="214"/>
      <c r="Z235" s="214"/>
      <c r="AA235" s="214"/>
      <c r="AB235" s="214"/>
      <c r="AC235" s="214">
        <v>242</v>
      </c>
      <c r="AD235" s="214">
        <v>240</v>
      </c>
      <c r="AE235" s="214"/>
      <c r="AF235" s="214"/>
      <c r="AG235" s="215"/>
      <c r="AH235" s="214"/>
      <c r="AI235" s="214">
        <f t="shared" si="12"/>
        <v>242</v>
      </c>
      <c r="AJ235" s="214">
        <f t="shared" si="12"/>
        <v>240</v>
      </c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>
        <v>5683.19</v>
      </c>
      <c r="BB235" s="214">
        <v>3691.4</v>
      </c>
      <c r="BC235" s="214"/>
      <c r="BD235" s="214"/>
      <c r="BE235" s="214"/>
      <c r="BF235" s="214"/>
      <c r="BG235" s="216">
        <f t="shared" si="13"/>
        <v>5683.19</v>
      </c>
      <c r="BH235" s="72">
        <f t="shared" si="13"/>
        <v>3691.4</v>
      </c>
      <c r="BI235" s="217">
        <f t="shared" si="11"/>
        <v>0.55662977473065611</v>
      </c>
      <c r="BJ235" s="218">
        <v>0</v>
      </c>
      <c r="BK235" s="218">
        <v>0</v>
      </c>
      <c r="BL235" s="218">
        <v>0</v>
      </c>
      <c r="BM235" s="218">
        <v>0</v>
      </c>
      <c r="BN235" s="218">
        <v>0</v>
      </c>
      <c r="BO235" s="218">
        <v>0</v>
      </c>
      <c r="BP235" s="218">
        <v>0</v>
      </c>
      <c r="BQ235" s="218">
        <v>0</v>
      </c>
      <c r="BR235" s="218">
        <v>0</v>
      </c>
      <c r="BS235" s="218">
        <v>0</v>
      </c>
      <c r="BT235" s="218">
        <v>0</v>
      </c>
      <c r="BU235" s="218">
        <v>0</v>
      </c>
      <c r="BV235" s="218">
        <v>0</v>
      </c>
      <c r="BW235" s="218">
        <v>0</v>
      </c>
      <c r="BX235" s="218">
        <v>0</v>
      </c>
      <c r="BY235" s="218">
        <v>0</v>
      </c>
      <c r="BZ235" s="218">
        <v>6671155.7495999997</v>
      </c>
      <c r="CA235" s="218">
        <v>4333112.9760000007</v>
      </c>
      <c r="CB235" s="218">
        <v>0</v>
      </c>
      <c r="CC235" s="218">
        <v>0</v>
      </c>
      <c r="CD235" s="218">
        <v>0</v>
      </c>
      <c r="CE235" s="218">
        <v>0</v>
      </c>
      <c r="CF235" s="218">
        <v>6671155.7495999997</v>
      </c>
      <c r="CG235" s="219">
        <v>4333112.9760000007</v>
      </c>
      <c r="CH235" s="220">
        <v>33077759.999999996</v>
      </c>
      <c r="CI235" s="220">
        <v>33077759.999999996</v>
      </c>
      <c r="CJ235" s="220">
        <v>35775840.000000007</v>
      </c>
      <c r="CK235" s="221" t="s">
        <v>530</v>
      </c>
      <c r="CL235" s="222">
        <v>9.44</v>
      </c>
      <c r="CM235" s="223">
        <v>9.44</v>
      </c>
      <c r="CN235" s="224">
        <v>10.210000000000001</v>
      </c>
      <c r="CO235" s="253"/>
      <c r="CP235" s="253"/>
      <c r="CQ235" s="253"/>
      <c r="CR235" s="225"/>
      <c r="CS235" s="254">
        <v>281.09588313180973</v>
      </c>
      <c r="CT235" s="255">
        <v>144.96425808167982</v>
      </c>
      <c r="CU235" s="256">
        <v>1.6786714203152897</v>
      </c>
      <c r="CV235" s="257">
        <v>1.5032276395778006</v>
      </c>
      <c r="CW235" s="245" t="s">
        <v>579</v>
      </c>
      <c r="CX235" s="258"/>
      <c r="CY235" s="253"/>
      <c r="CZ235" s="253"/>
      <c r="DA235" s="259"/>
      <c r="DB235" s="260"/>
      <c r="DC235" s="261">
        <v>0</v>
      </c>
      <c r="DD235" s="262">
        <v>334845</v>
      </c>
      <c r="DE235" s="263">
        <v>284845</v>
      </c>
      <c r="DF235" s="111">
        <v>206563.33333333334</v>
      </c>
    </row>
    <row r="236" spans="1:110" ht="35.25" customHeight="1" x14ac:dyDescent="0.25">
      <c r="A236" s="237" t="s">
        <v>541</v>
      </c>
      <c r="B236" s="238" t="s">
        <v>18</v>
      </c>
      <c r="C236" s="238" t="s">
        <v>42</v>
      </c>
      <c r="D236" s="60" t="s">
        <v>41</v>
      </c>
      <c r="E236" s="60" t="s">
        <v>43</v>
      </c>
      <c r="F236" s="60" t="s">
        <v>891</v>
      </c>
      <c r="G236" s="61" t="s">
        <v>892</v>
      </c>
      <c r="H236" s="211" t="s">
        <v>543</v>
      </c>
      <c r="I236" s="60" t="s">
        <v>608</v>
      </c>
      <c r="J236" s="212">
        <v>11.497006850480695</v>
      </c>
      <c r="K236" s="212">
        <v>20.67613632063</v>
      </c>
      <c r="L236" s="213">
        <v>2190</v>
      </c>
      <c r="M236" s="214"/>
      <c r="N236" s="214"/>
      <c r="O236" s="214"/>
      <c r="P236" s="214"/>
      <c r="Q236" s="214"/>
      <c r="R236" s="214"/>
      <c r="S236" s="214"/>
      <c r="T236" s="214"/>
      <c r="U236" s="214"/>
      <c r="V236" s="214"/>
      <c r="W236" s="214"/>
      <c r="X236" s="214"/>
      <c r="Y236" s="214"/>
      <c r="Z236" s="214"/>
      <c r="AA236" s="214"/>
      <c r="AB236" s="214"/>
      <c r="AC236" s="214">
        <v>140</v>
      </c>
      <c r="AD236" s="214">
        <v>140</v>
      </c>
      <c r="AE236" s="214"/>
      <c r="AF236" s="214"/>
      <c r="AG236" s="215"/>
      <c r="AH236" s="214"/>
      <c r="AI236" s="214">
        <f t="shared" si="12"/>
        <v>140</v>
      </c>
      <c r="AJ236" s="214">
        <f t="shared" si="12"/>
        <v>140</v>
      </c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>
        <v>862.6</v>
      </c>
      <c r="BB236" s="214">
        <v>862.6</v>
      </c>
      <c r="BC236" s="214"/>
      <c r="BD236" s="214"/>
      <c r="BE236" s="214"/>
      <c r="BF236" s="214"/>
      <c r="BG236" s="216">
        <f t="shared" si="13"/>
        <v>862.6</v>
      </c>
      <c r="BH236" s="72">
        <f t="shared" si="13"/>
        <v>862.6</v>
      </c>
      <c r="BI236" s="217">
        <f t="shared" si="11"/>
        <v>0.10769038701622972</v>
      </c>
      <c r="BJ236" s="218">
        <v>0</v>
      </c>
      <c r="BK236" s="218">
        <v>0</v>
      </c>
      <c r="BL236" s="218">
        <v>0</v>
      </c>
      <c r="BM236" s="218">
        <v>0</v>
      </c>
      <c r="BN236" s="218">
        <v>0</v>
      </c>
      <c r="BO236" s="218">
        <v>0</v>
      </c>
      <c r="BP236" s="218">
        <v>0</v>
      </c>
      <c r="BQ236" s="218">
        <v>0</v>
      </c>
      <c r="BR236" s="218">
        <v>0</v>
      </c>
      <c r="BS236" s="218">
        <v>0</v>
      </c>
      <c r="BT236" s="218">
        <v>0</v>
      </c>
      <c r="BU236" s="218">
        <v>0</v>
      </c>
      <c r="BV236" s="218">
        <v>0</v>
      </c>
      <c r="BW236" s="218">
        <v>0</v>
      </c>
      <c r="BX236" s="218">
        <v>0</v>
      </c>
      <c r="BY236" s="218">
        <v>0</v>
      </c>
      <c r="BZ236" s="218">
        <v>1012554.3840000001</v>
      </c>
      <c r="CA236" s="218">
        <v>1012554.3840000001</v>
      </c>
      <c r="CB236" s="218">
        <v>0</v>
      </c>
      <c r="CC236" s="218">
        <v>0</v>
      </c>
      <c r="CD236" s="218">
        <v>0</v>
      </c>
      <c r="CE236" s="218">
        <v>0</v>
      </c>
      <c r="CF236" s="218">
        <v>1012554.3840000001</v>
      </c>
      <c r="CG236" s="219">
        <v>1012554.3840000001</v>
      </c>
      <c r="CH236" s="220">
        <v>29398560</v>
      </c>
      <c r="CI236" s="220">
        <v>29398560</v>
      </c>
      <c r="CJ236" s="220">
        <v>28067040</v>
      </c>
      <c r="CK236" s="221" t="s">
        <v>530</v>
      </c>
      <c r="CL236" s="222">
        <v>8.39</v>
      </c>
      <c r="CM236" s="223">
        <v>8.39</v>
      </c>
      <c r="CN236" s="224">
        <v>8.01</v>
      </c>
      <c r="CO236" s="253"/>
      <c r="CP236" s="253"/>
      <c r="CQ236" s="253"/>
      <c r="CR236" s="225"/>
      <c r="CS236" s="254">
        <v>164.4556039839072</v>
      </c>
      <c r="CT236" s="255">
        <v>80.203244775383595</v>
      </c>
      <c r="CU236" s="256">
        <v>0.99229824632303953</v>
      </c>
      <c r="CV236" s="257">
        <v>0.95150676991512473</v>
      </c>
      <c r="CW236" s="245" t="s">
        <v>616</v>
      </c>
      <c r="CX236" s="258"/>
      <c r="CY236" s="253"/>
      <c r="CZ236" s="253"/>
      <c r="DA236" s="259"/>
      <c r="DB236" s="260"/>
      <c r="DC236" s="261">
        <v>0</v>
      </c>
      <c r="DD236" s="262">
        <v>132478</v>
      </c>
      <c r="DE236" s="263">
        <v>0</v>
      </c>
      <c r="DF236" s="111">
        <v>44159.333333333336</v>
      </c>
    </row>
    <row r="237" spans="1:110" ht="35.25" customHeight="1" x14ac:dyDescent="0.25">
      <c r="A237" s="237" t="s">
        <v>541</v>
      </c>
      <c r="B237" s="238" t="s">
        <v>18</v>
      </c>
      <c r="C237" s="238" t="s">
        <v>42</v>
      </c>
      <c r="D237" s="60" t="s">
        <v>41</v>
      </c>
      <c r="E237" s="60" t="s">
        <v>43</v>
      </c>
      <c r="F237" s="60" t="s">
        <v>893</v>
      </c>
      <c r="G237" s="61" t="s">
        <v>43</v>
      </c>
      <c r="H237" s="211" t="s">
        <v>543</v>
      </c>
      <c r="I237" s="60" t="s">
        <v>608</v>
      </c>
      <c r="J237" s="212">
        <v>9.8716503726580598</v>
      </c>
      <c r="K237" s="212">
        <v>11.469886339779</v>
      </c>
      <c r="L237" s="213">
        <v>4917.3</v>
      </c>
      <c r="M237" s="214"/>
      <c r="N237" s="214"/>
      <c r="O237" s="214"/>
      <c r="P237" s="214"/>
      <c r="Q237" s="214"/>
      <c r="R237" s="214"/>
      <c r="S237" s="214"/>
      <c r="T237" s="214"/>
      <c r="U237" s="214"/>
      <c r="V237" s="214"/>
      <c r="W237" s="214"/>
      <c r="X237" s="214"/>
      <c r="Y237" s="214"/>
      <c r="Z237" s="214"/>
      <c r="AA237" s="214"/>
      <c r="AB237" s="214"/>
      <c r="AC237" s="214">
        <v>19</v>
      </c>
      <c r="AD237" s="214">
        <v>19</v>
      </c>
      <c r="AE237" s="214"/>
      <c r="AF237" s="214"/>
      <c r="AG237" s="215"/>
      <c r="AH237" s="214"/>
      <c r="AI237" s="214">
        <f t="shared" si="12"/>
        <v>19</v>
      </c>
      <c r="AJ237" s="214">
        <f t="shared" si="12"/>
        <v>19</v>
      </c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>
        <v>221.51</v>
      </c>
      <c r="BB237" s="214">
        <v>221.51</v>
      </c>
      <c r="BC237" s="214"/>
      <c r="BD237" s="214"/>
      <c r="BE237" s="214"/>
      <c r="BF237" s="214"/>
      <c r="BG237" s="216">
        <f t="shared" si="13"/>
        <v>221.51</v>
      </c>
      <c r="BH237" s="72">
        <f t="shared" si="13"/>
        <v>221.51</v>
      </c>
      <c r="BI237" s="217">
        <f t="shared" si="11"/>
        <v>2.2742299794661188E-2</v>
      </c>
      <c r="BJ237" s="218">
        <v>0</v>
      </c>
      <c r="BK237" s="218">
        <v>0</v>
      </c>
      <c r="BL237" s="218">
        <v>0</v>
      </c>
      <c r="BM237" s="218">
        <v>0</v>
      </c>
      <c r="BN237" s="218">
        <v>0</v>
      </c>
      <c r="BO237" s="218">
        <v>0</v>
      </c>
      <c r="BP237" s="218">
        <v>0</v>
      </c>
      <c r="BQ237" s="218">
        <v>0</v>
      </c>
      <c r="BR237" s="218">
        <v>0</v>
      </c>
      <c r="BS237" s="218">
        <v>0</v>
      </c>
      <c r="BT237" s="218">
        <v>0</v>
      </c>
      <c r="BU237" s="218">
        <v>0</v>
      </c>
      <c r="BV237" s="218">
        <v>0</v>
      </c>
      <c r="BW237" s="218">
        <v>0</v>
      </c>
      <c r="BX237" s="218">
        <v>0</v>
      </c>
      <c r="BY237" s="218">
        <v>0</v>
      </c>
      <c r="BZ237" s="218">
        <v>260017.2984</v>
      </c>
      <c r="CA237" s="218">
        <v>260017.2984</v>
      </c>
      <c r="CB237" s="218">
        <v>0</v>
      </c>
      <c r="CC237" s="218">
        <v>0</v>
      </c>
      <c r="CD237" s="218">
        <v>0</v>
      </c>
      <c r="CE237" s="218">
        <v>0</v>
      </c>
      <c r="CF237" s="218">
        <v>260017.2984</v>
      </c>
      <c r="CG237" s="219">
        <v>260017.2984</v>
      </c>
      <c r="CH237" s="220">
        <v>26139840</v>
      </c>
      <c r="CI237" s="220">
        <v>26139840</v>
      </c>
      <c r="CJ237" s="220">
        <v>34128960.000000007</v>
      </c>
      <c r="CK237" s="221" t="s">
        <v>530</v>
      </c>
      <c r="CL237" s="222">
        <v>7.46</v>
      </c>
      <c r="CM237" s="223">
        <v>7.46</v>
      </c>
      <c r="CN237" s="224">
        <v>9.74</v>
      </c>
      <c r="CO237" s="253"/>
      <c r="CP237" s="253"/>
      <c r="CQ237" s="253"/>
      <c r="CR237" s="225"/>
      <c r="CS237" s="254">
        <v>16.899588566943979</v>
      </c>
      <c r="CT237" s="255">
        <v>16.777028914015563</v>
      </c>
      <c r="CU237" s="256">
        <v>0.63304868966068006</v>
      </c>
      <c r="CV237" s="257">
        <v>0.63291311482336987</v>
      </c>
      <c r="CW237" s="245" t="s">
        <v>628</v>
      </c>
      <c r="CX237" s="258"/>
      <c r="CY237" s="253"/>
      <c r="CZ237" s="253"/>
      <c r="DA237" s="259"/>
      <c r="DB237" s="260"/>
      <c r="DC237" s="261">
        <v>0</v>
      </c>
      <c r="DD237" s="262">
        <v>3062</v>
      </c>
      <c r="DE237" s="263">
        <v>0</v>
      </c>
      <c r="DF237" s="111">
        <v>1020.6666666666666</v>
      </c>
    </row>
    <row r="238" spans="1:110" ht="35.25" customHeight="1" x14ac:dyDescent="0.25">
      <c r="A238" s="237" t="s">
        <v>541</v>
      </c>
      <c r="B238" s="238" t="s">
        <v>18</v>
      </c>
      <c r="C238" s="238" t="s">
        <v>42</v>
      </c>
      <c r="D238" s="60" t="s">
        <v>41</v>
      </c>
      <c r="E238" s="60" t="s">
        <v>43</v>
      </c>
      <c r="F238" s="60" t="s">
        <v>894</v>
      </c>
      <c r="G238" s="61" t="s">
        <v>43</v>
      </c>
      <c r="H238" s="211" t="s">
        <v>594</v>
      </c>
      <c r="I238" s="60" t="s">
        <v>608</v>
      </c>
      <c r="J238" s="212">
        <v>11.257983839036187</v>
      </c>
      <c r="K238" s="212">
        <v>1.3865530274190001</v>
      </c>
      <c r="L238" s="213">
        <v>1119.9000000000001</v>
      </c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>
        <v>30</v>
      </c>
      <c r="AD238" s="214">
        <v>30</v>
      </c>
      <c r="AE238" s="214"/>
      <c r="AF238" s="214"/>
      <c r="AG238" s="215">
        <v>1</v>
      </c>
      <c r="AH238" s="214">
        <v>1</v>
      </c>
      <c r="AI238" s="214">
        <f t="shared" si="12"/>
        <v>31</v>
      </c>
      <c r="AJ238" s="214">
        <f t="shared" si="12"/>
        <v>31</v>
      </c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>
        <v>222.95</v>
      </c>
      <c r="BB238" s="214">
        <v>222.95</v>
      </c>
      <c r="BC238" s="214"/>
      <c r="BD238" s="214"/>
      <c r="BE238" s="214">
        <v>1.8</v>
      </c>
      <c r="BF238" s="214">
        <v>1.8</v>
      </c>
      <c r="BG238" s="216">
        <f t="shared" si="13"/>
        <v>224.75</v>
      </c>
      <c r="BH238" s="72">
        <f t="shared" si="13"/>
        <v>224.75</v>
      </c>
      <c r="BI238" s="217">
        <f t="shared" si="11"/>
        <v>4.1314338235294117E-2</v>
      </c>
      <c r="BJ238" s="218">
        <v>0</v>
      </c>
      <c r="BK238" s="218">
        <v>0</v>
      </c>
      <c r="BL238" s="218">
        <v>0</v>
      </c>
      <c r="BM238" s="218">
        <v>0</v>
      </c>
      <c r="BN238" s="218">
        <v>0</v>
      </c>
      <c r="BO238" s="218">
        <v>0</v>
      </c>
      <c r="BP238" s="218">
        <v>0</v>
      </c>
      <c r="BQ238" s="218">
        <v>0</v>
      </c>
      <c r="BR238" s="218">
        <v>0</v>
      </c>
      <c r="BS238" s="218">
        <v>0</v>
      </c>
      <c r="BT238" s="218">
        <v>0</v>
      </c>
      <c r="BU238" s="218">
        <v>0</v>
      </c>
      <c r="BV238" s="218">
        <v>0</v>
      </c>
      <c r="BW238" s="218">
        <v>0</v>
      </c>
      <c r="BX238" s="218">
        <v>0</v>
      </c>
      <c r="BY238" s="218">
        <v>0</v>
      </c>
      <c r="BZ238" s="218">
        <v>261707.62800000003</v>
      </c>
      <c r="CA238" s="218">
        <v>261707.62800000003</v>
      </c>
      <c r="CB238" s="218">
        <v>0</v>
      </c>
      <c r="CC238" s="218">
        <v>0</v>
      </c>
      <c r="CD238" s="218">
        <v>5897.232</v>
      </c>
      <c r="CE238" s="218">
        <v>5897.232</v>
      </c>
      <c r="CF238" s="218">
        <v>267604.86000000004</v>
      </c>
      <c r="CG238" s="219">
        <v>267604.86000000004</v>
      </c>
      <c r="CH238" s="220">
        <v>19342079.999999996</v>
      </c>
      <c r="CI238" s="220">
        <v>19342079.999999996</v>
      </c>
      <c r="CJ238" s="220">
        <v>19061760.000000004</v>
      </c>
      <c r="CK238" s="221" t="s">
        <v>530</v>
      </c>
      <c r="CL238" s="222">
        <v>5.52</v>
      </c>
      <c r="CM238" s="223">
        <v>5.52</v>
      </c>
      <c r="CN238" s="224">
        <v>5.44</v>
      </c>
      <c r="CO238" s="253"/>
      <c r="CP238" s="253"/>
      <c r="CQ238" s="253"/>
      <c r="CR238" s="225"/>
      <c r="CS238" s="254">
        <v>24.51841943602334</v>
      </c>
      <c r="CT238" s="255">
        <v>24.51841943602334</v>
      </c>
      <c r="CU238" s="256">
        <v>0.32715074655654397</v>
      </c>
      <c r="CV238" s="257">
        <v>0.32715074655654397</v>
      </c>
      <c r="CW238" s="245" t="s">
        <v>815</v>
      </c>
      <c r="CX238" s="258"/>
      <c r="CY238" s="253"/>
      <c r="CZ238" s="253"/>
      <c r="DA238" s="259"/>
      <c r="DB238" s="260"/>
      <c r="DC238" s="261">
        <v>0</v>
      </c>
      <c r="DD238" s="262">
        <v>0</v>
      </c>
      <c r="DE238" s="263">
        <v>0</v>
      </c>
      <c r="DF238" s="111">
        <v>0</v>
      </c>
    </row>
    <row r="239" spans="1:110" ht="35.25" customHeight="1" x14ac:dyDescent="0.25">
      <c r="A239" s="237" t="s">
        <v>541</v>
      </c>
      <c r="B239" s="238" t="s">
        <v>18</v>
      </c>
      <c r="C239" s="238" t="s">
        <v>42</v>
      </c>
      <c r="D239" s="60" t="s">
        <v>337</v>
      </c>
      <c r="E239" s="60" t="s">
        <v>338</v>
      </c>
      <c r="F239" s="60" t="s">
        <v>895</v>
      </c>
      <c r="G239" s="61" t="s">
        <v>338</v>
      </c>
      <c r="H239" s="211" t="s">
        <v>543</v>
      </c>
      <c r="I239" s="60" t="s">
        <v>608</v>
      </c>
      <c r="J239" s="212">
        <v>13.576507050047889</v>
      </c>
      <c r="K239" s="212">
        <v>31.344318116622002</v>
      </c>
      <c r="L239" s="213">
        <v>1605.3</v>
      </c>
      <c r="M239" s="214"/>
      <c r="N239" s="214"/>
      <c r="O239" s="214"/>
      <c r="P239" s="214"/>
      <c r="Q239" s="214"/>
      <c r="R239" s="214"/>
      <c r="S239" s="214"/>
      <c r="T239" s="214"/>
      <c r="U239" s="214"/>
      <c r="V239" s="214"/>
      <c r="W239" s="214"/>
      <c r="X239" s="214"/>
      <c r="Y239" s="214"/>
      <c r="Z239" s="214"/>
      <c r="AA239" s="214"/>
      <c r="AB239" s="214"/>
      <c r="AC239" s="214">
        <v>127</v>
      </c>
      <c r="AD239" s="214">
        <v>127</v>
      </c>
      <c r="AE239" s="214"/>
      <c r="AF239" s="214"/>
      <c r="AG239" s="215"/>
      <c r="AH239" s="214"/>
      <c r="AI239" s="214">
        <f t="shared" si="12"/>
        <v>127</v>
      </c>
      <c r="AJ239" s="214">
        <f t="shared" si="12"/>
        <v>127</v>
      </c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>
        <v>1461.17</v>
      </c>
      <c r="BB239" s="214">
        <v>1461.17</v>
      </c>
      <c r="BC239" s="214"/>
      <c r="BD239" s="214"/>
      <c r="BE239" s="214"/>
      <c r="BF239" s="214"/>
      <c r="BG239" s="216">
        <f t="shared" si="13"/>
        <v>1461.17</v>
      </c>
      <c r="BH239" s="72">
        <f t="shared" si="13"/>
        <v>1461.17</v>
      </c>
      <c r="BI239" s="217">
        <f t="shared" si="11"/>
        <v>0.19251251646903822</v>
      </c>
      <c r="BJ239" s="218">
        <v>0</v>
      </c>
      <c r="BK239" s="218">
        <v>0</v>
      </c>
      <c r="BL239" s="218">
        <v>0</v>
      </c>
      <c r="BM239" s="218">
        <v>0</v>
      </c>
      <c r="BN239" s="218">
        <v>0</v>
      </c>
      <c r="BO239" s="218">
        <v>0</v>
      </c>
      <c r="BP239" s="218">
        <v>0</v>
      </c>
      <c r="BQ239" s="218">
        <v>0</v>
      </c>
      <c r="BR239" s="218">
        <v>0</v>
      </c>
      <c r="BS239" s="218">
        <v>0</v>
      </c>
      <c r="BT239" s="218">
        <v>0</v>
      </c>
      <c r="BU239" s="218">
        <v>0</v>
      </c>
      <c r="BV239" s="218">
        <v>0</v>
      </c>
      <c r="BW239" s="218">
        <v>0</v>
      </c>
      <c r="BX239" s="218">
        <v>0</v>
      </c>
      <c r="BY239" s="218">
        <v>0</v>
      </c>
      <c r="BZ239" s="218">
        <v>1715179.7928000002</v>
      </c>
      <c r="CA239" s="218">
        <v>1715179.7928000002</v>
      </c>
      <c r="CB239" s="218">
        <v>0</v>
      </c>
      <c r="CC239" s="218">
        <v>0</v>
      </c>
      <c r="CD239" s="218">
        <v>0</v>
      </c>
      <c r="CE239" s="218">
        <v>0</v>
      </c>
      <c r="CF239" s="218">
        <v>1715179.7928000002</v>
      </c>
      <c r="CG239" s="219">
        <v>1715179.7928000002</v>
      </c>
      <c r="CH239" s="220">
        <v>24212640.000000004</v>
      </c>
      <c r="CI239" s="220">
        <v>24212640.000000004</v>
      </c>
      <c r="CJ239" s="220">
        <v>26595360</v>
      </c>
      <c r="CK239" s="221" t="s">
        <v>530</v>
      </c>
      <c r="CL239" s="222">
        <v>6.91</v>
      </c>
      <c r="CM239" s="223">
        <v>6.91</v>
      </c>
      <c r="CN239" s="224">
        <v>7.59</v>
      </c>
      <c r="CO239" s="253"/>
      <c r="CP239" s="253"/>
      <c r="CQ239" s="253"/>
      <c r="CR239" s="225"/>
      <c r="CS239" s="254">
        <v>206.25393744997231</v>
      </c>
      <c r="CT239" s="255">
        <v>166.75897376008808</v>
      </c>
      <c r="CU239" s="256">
        <v>0.86515200981728846</v>
      </c>
      <c r="CV239" s="257">
        <v>0.81582561458115299</v>
      </c>
      <c r="CW239" s="245" t="s">
        <v>639</v>
      </c>
      <c r="CX239" s="258"/>
      <c r="CY239" s="253"/>
      <c r="CZ239" s="253"/>
      <c r="DA239" s="259"/>
      <c r="DB239" s="260"/>
      <c r="DC239" s="261">
        <v>359117</v>
      </c>
      <c r="DD239" s="262">
        <v>0</v>
      </c>
      <c r="DE239" s="263">
        <v>0</v>
      </c>
      <c r="DF239" s="111">
        <v>119705.66666666667</v>
      </c>
    </row>
    <row r="240" spans="1:110" ht="35.25" customHeight="1" x14ac:dyDescent="0.25">
      <c r="A240" s="237" t="s">
        <v>541</v>
      </c>
      <c r="B240" s="238" t="s">
        <v>18</v>
      </c>
      <c r="C240" s="238" t="s">
        <v>42</v>
      </c>
      <c r="D240" s="60" t="s">
        <v>337</v>
      </c>
      <c r="E240" s="60" t="s">
        <v>338</v>
      </c>
      <c r="F240" s="60" t="s">
        <v>896</v>
      </c>
      <c r="G240" s="61" t="s">
        <v>897</v>
      </c>
      <c r="H240" s="211" t="s">
        <v>543</v>
      </c>
      <c r="I240" s="60" t="s">
        <v>608</v>
      </c>
      <c r="J240" s="212">
        <v>12.285782788247561</v>
      </c>
      <c r="K240" s="212">
        <v>17.614204508817</v>
      </c>
      <c r="L240" s="213">
        <v>1799.1</v>
      </c>
      <c r="M240" s="214"/>
      <c r="N240" s="214"/>
      <c r="O240" s="214"/>
      <c r="P240" s="214"/>
      <c r="Q240" s="214"/>
      <c r="R240" s="214"/>
      <c r="S240" s="214"/>
      <c r="T240" s="214"/>
      <c r="U240" s="214"/>
      <c r="V240" s="214"/>
      <c r="W240" s="214"/>
      <c r="X240" s="214"/>
      <c r="Y240" s="214"/>
      <c r="Z240" s="214"/>
      <c r="AA240" s="214"/>
      <c r="AB240" s="214"/>
      <c r="AC240" s="214">
        <v>98</v>
      </c>
      <c r="AD240" s="214">
        <v>98</v>
      </c>
      <c r="AE240" s="214"/>
      <c r="AF240" s="214"/>
      <c r="AG240" s="215"/>
      <c r="AH240" s="214"/>
      <c r="AI240" s="214">
        <f t="shared" si="12"/>
        <v>98</v>
      </c>
      <c r="AJ240" s="214">
        <f t="shared" si="12"/>
        <v>98</v>
      </c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>
        <v>2274.8200000000002</v>
      </c>
      <c r="BB240" s="214">
        <v>2274.8200000000002</v>
      </c>
      <c r="BC240" s="214"/>
      <c r="BD240" s="214"/>
      <c r="BE240" s="214"/>
      <c r="BF240" s="214"/>
      <c r="BG240" s="216">
        <f t="shared" si="13"/>
        <v>2274.8200000000002</v>
      </c>
      <c r="BH240" s="72">
        <f t="shared" si="13"/>
        <v>2274.8200000000002</v>
      </c>
      <c r="BI240" s="217">
        <f t="shared" si="11"/>
        <v>0.23355441478439426</v>
      </c>
      <c r="BJ240" s="218">
        <v>0</v>
      </c>
      <c r="BK240" s="218">
        <v>0</v>
      </c>
      <c r="BL240" s="218">
        <v>0</v>
      </c>
      <c r="BM240" s="218">
        <v>0</v>
      </c>
      <c r="BN240" s="218">
        <v>0</v>
      </c>
      <c r="BO240" s="218">
        <v>0</v>
      </c>
      <c r="BP240" s="218">
        <v>0</v>
      </c>
      <c r="BQ240" s="218">
        <v>0</v>
      </c>
      <c r="BR240" s="218">
        <v>0</v>
      </c>
      <c r="BS240" s="218">
        <v>0</v>
      </c>
      <c r="BT240" s="218">
        <v>0</v>
      </c>
      <c r="BU240" s="218">
        <v>0</v>
      </c>
      <c r="BV240" s="218">
        <v>0</v>
      </c>
      <c r="BW240" s="218">
        <v>0</v>
      </c>
      <c r="BX240" s="218">
        <v>0</v>
      </c>
      <c r="BY240" s="218">
        <v>0</v>
      </c>
      <c r="BZ240" s="218">
        <v>2670274.7088000006</v>
      </c>
      <c r="CA240" s="218">
        <v>2670274.7088000006</v>
      </c>
      <c r="CB240" s="218">
        <v>0</v>
      </c>
      <c r="CC240" s="218">
        <v>0</v>
      </c>
      <c r="CD240" s="218">
        <v>0</v>
      </c>
      <c r="CE240" s="218">
        <v>0</v>
      </c>
      <c r="CF240" s="218">
        <v>2670274.7088000006</v>
      </c>
      <c r="CG240" s="219">
        <v>2670274.7088000006</v>
      </c>
      <c r="CH240" s="220">
        <v>31500960</v>
      </c>
      <c r="CI240" s="220">
        <v>31500960</v>
      </c>
      <c r="CJ240" s="220">
        <v>34128960.000000007</v>
      </c>
      <c r="CK240" s="221" t="s">
        <v>530</v>
      </c>
      <c r="CL240" s="222">
        <v>8.99</v>
      </c>
      <c r="CM240" s="223">
        <v>8.99</v>
      </c>
      <c r="CN240" s="224">
        <v>9.74</v>
      </c>
      <c r="CO240" s="253"/>
      <c r="CP240" s="253"/>
      <c r="CQ240" s="253"/>
      <c r="CR240" s="225"/>
      <c r="CS240" s="254">
        <v>62.916568950307031</v>
      </c>
      <c r="CT240" s="255">
        <v>16.56740965622199</v>
      </c>
      <c r="CU240" s="256">
        <v>0.17534673987010371</v>
      </c>
      <c r="CV240" s="257">
        <v>7.8074981104065286E-2</v>
      </c>
      <c r="CW240" s="245" t="s">
        <v>628</v>
      </c>
      <c r="CX240" s="258"/>
      <c r="CY240" s="253"/>
      <c r="CZ240" s="253"/>
      <c r="DA240" s="259"/>
      <c r="DB240" s="260"/>
      <c r="DC240" s="261">
        <v>0</v>
      </c>
      <c r="DD240" s="262">
        <v>0</v>
      </c>
      <c r="DE240" s="263">
        <v>19640</v>
      </c>
      <c r="DF240" s="111">
        <v>6546.666666666667</v>
      </c>
    </row>
    <row r="241" spans="1:110" ht="35.25" customHeight="1" x14ac:dyDescent="0.25">
      <c r="A241" s="237" t="s">
        <v>541</v>
      </c>
      <c r="B241" s="238" t="s">
        <v>18</v>
      </c>
      <c r="C241" s="238" t="s">
        <v>42</v>
      </c>
      <c r="D241" s="60" t="s">
        <v>337</v>
      </c>
      <c r="E241" s="60" t="s">
        <v>338</v>
      </c>
      <c r="F241" s="60" t="s">
        <v>898</v>
      </c>
      <c r="G241" s="61" t="s">
        <v>338</v>
      </c>
      <c r="H241" s="211" t="s">
        <v>543</v>
      </c>
      <c r="I241" s="60" t="s">
        <v>608</v>
      </c>
      <c r="J241" s="212">
        <v>9.4414089520579498</v>
      </c>
      <c r="K241" s="212">
        <v>30.836363572224002</v>
      </c>
      <c r="L241" s="213">
        <v>2888.1</v>
      </c>
      <c r="M241" s="214"/>
      <c r="N241" s="214"/>
      <c r="O241" s="214"/>
      <c r="P241" s="214"/>
      <c r="Q241" s="214"/>
      <c r="R241" s="214"/>
      <c r="S241" s="214"/>
      <c r="T241" s="214"/>
      <c r="U241" s="214"/>
      <c r="V241" s="214"/>
      <c r="W241" s="214"/>
      <c r="X241" s="214"/>
      <c r="Y241" s="214"/>
      <c r="Z241" s="214"/>
      <c r="AA241" s="214"/>
      <c r="AB241" s="214"/>
      <c r="AC241" s="214">
        <v>153</v>
      </c>
      <c r="AD241" s="214">
        <v>153</v>
      </c>
      <c r="AE241" s="214"/>
      <c r="AF241" s="214"/>
      <c r="AG241" s="215"/>
      <c r="AH241" s="214"/>
      <c r="AI241" s="214">
        <f t="shared" si="12"/>
        <v>153</v>
      </c>
      <c r="AJ241" s="214">
        <f t="shared" si="12"/>
        <v>153</v>
      </c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>
        <v>987.44</v>
      </c>
      <c r="BB241" s="214">
        <v>987.44</v>
      </c>
      <c r="BC241" s="214"/>
      <c r="BD241" s="214"/>
      <c r="BE241" s="214"/>
      <c r="BF241" s="214"/>
      <c r="BG241" s="216">
        <f t="shared" si="13"/>
        <v>987.44</v>
      </c>
      <c r="BH241" s="72">
        <f t="shared" si="13"/>
        <v>987.44</v>
      </c>
      <c r="BI241" s="217">
        <f t="shared" si="11"/>
        <v>0.12610983397190295</v>
      </c>
      <c r="BJ241" s="218">
        <v>0</v>
      </c>
      <c r="BK241" s="218">
        <v>0</v>
      </c>
      <c r="BL241" s="218">
        <v>0</v>
      </c>
      <c r="BM241" s="218">
        <v>0</v>
      </c>
      <c r="BN241" s="218">
        <v>0</v>
      </c>
      <c r="BO241" s="218">
        <v>0</v>
      </c>
      <c r="BP241" s="218">
        <v>0</v>
      </c>
      <c r="BQ241" s="218">
        <v>0</v>
      </c>
      <c r="BR241" s="218">
        <v>0</v>
      </c>
      <c r="BS241" s="218">
        <v>0</v>
      </c>
      <c r="BT241" s="218">
        <v>0</v>
      </c>
      <c r="BU241" s="218">
        <v>0</v>
      </c>
      <c r="BV241" s="218">
        <v>0</v>
      </c>
      <c r="BW241" s="218">
        <v>0</v>
      </c>
      <c r="BX241" s="218">
        <v>0</v>
      </c>
      <c r="BY241" s="218">
        <v>0</v>
      </c>
      <c r="BZ241" s="218">
        <v>1159096.5696</v>
      </c>
      <c r="CA241" s="218">
        <v>1159096.5696</v>
      </c>
      <c r="CB241" s="218">
        <v>0</v>
      </c>
      <c r="CC241" s="218">
        <v>0</v>
      </c>
      <c r="CD241" s="218">
        <v>0</v>
      </c>
      <c r="CE241" s="218">
        <v>0</v>
      </c>
      <c r="CF241" s="218">
        <v>1159096.5696</v>
      </c>
      <c r="CG241" s="219">
        <v>1159096.5696</v>
      </c>
      <c r="CH241" s="220">
        <v>23266560</v>
      </c>
      <c r="CI241" s="220">
        <v>23266560</v>
      </c>
      <c r="CJ241" s="220">
        <v>27436320</v>
      </c>
      <c r="CK241" s="221" t="s">
        <v>530</v>
      </c>
      <c r="CL241" s="222">
        <v>6.64</v>
      </c>
      <c r="CM241" s="223">
        <v>6.64</v>
      </c>
      <c r="CN241" s="224">
        <v>7.83</v>
      </c>
      <c r="CO241" s="253"/>
      <c r="CP241" s="253"/>
      <c r="CQ241" s="253"/>
      <c r="CR241" s="225"/>
      <c r="CS241" s="254">
        <v>355.05592123107726</v>
      </c>
      <c r="CT241" s="255">
        <v>21.148999008345015</v>
      </c>
      <c r="CU241" s="256">
        <v>0.94165768420237139</v>
      </c>
      <c r="CV241" s="257">
        <v>0.60555362296712578</v>
      </c>
      <c r="CW241" s="245" t="s">
        <v>639</v>
      </c>
      <c r="CX241" s="258"/>
      <c r="CY241" s="253"/>
      <c r="CZ241" s="253"/>
      <c r="DA241" s="259"/>
      <c r="DB241" s="260"/>
      <c r="DC241" s="261">
        <v>2843</v>
      </c>
      <c r="DD241" s="262">
        <v>0</v>
      </c>
      <c r="DE241" s="263">
        <v>0</v>
      </c>
      <c r="DF241" s="111">
        <v>947.66666666666663</v>
      </c>
    </row>
    <row r="242" spans="1:110" ht="35.25" customHeight="1" x14ac:dyDescent="0.25">
      <c r="A242" s="237" t="s">
        <v>541</v>
      </c>
      <c r="B242" s="238" t="s">
        <v>18</v>
      </c>
      <c r="C242" s="238" t="s">
        <v>42</v>
      </c>
      <c r="D242" s="60" t="s">
        <v>337</v>
      </c>
      <c r="E242" s="60" t="s">
        <v>338</v>
      </c>
      <c r="F242" s="60" t="s">
        <v>899</v>
      </c>
      <c r="G242" s="61" t="s">
        <v>897</v>
      </c>
      <c r="H242" s="211" t="s">
        <v>543</v>
      </c>
      <c r="I242" s="60" t="s">
        <v>608</v>
      </c>
      <c r="J242" s="212">
        <v>12.668219606558768</v>
      </c>
      <c r="K242" s="212">
        <v>47.653787779668001</v>
      </c>
      <c r="L242" s="213">
        <v>2637.5</v>
      </c>
      <c r="M242" s="214"/>
      <c r="N242" s="214"/>
      <c r="O242" s="214"/>
      <c r="P242" s="214"/>
      <c r="Q242" s="214"/>
      <c r="R242" s="214"/>
      <c r="S242" s="214"/>
      <c r="T242" s="214"/>
      <c r="U242" s="214"/>
      <c r="V242" s="214"/>
      <c r="W242" s="214"/>
      <c r="X242" s="214"/>
      <c r="Y242" s="214"/>
      <c r="Z242" s="214"/>
      <c r="AA242" s="214"/>
      <c r="AB242" s="214"/>
      <c r="AC242" s="214">
        <v>177</v>
      </c>
      <c r="AD242" s="214">
        <v>177</v>
      </c>
      <c r="AE242" s="214">
        <v>1</v>
      </c>
      <c r="AF242" s="214">
        <v>1</v>
      </c>
      <c r="AG242" s="215"/>
      <c r="AH242" s="214"/>
      <c r="AI242" s="214">
        <f t="shared" si="12"/>
        <v>178</v>
      </c>
      <c r="AJ242" s="214">
        <f t="shared" si="12"/>
        <v>178</v>
      </c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>
        <v>4874.82</v>
      </c>
      <c r="BB242" s="214">
        <v>4874.82</v>
      </c>
      <c r="BC242" s="214">
        <v>6</v>
      </c>
      <c r="BD242" s="214">
        <v>6</v>
      </c>
      <c r="BE242" s="214"/>
      <c r="BF242" s="214"/>
      <c r="BG242" s="216">
        <f t="shared" si="13"/>
        <v>4880.82</v>
      </c>
      <c r="BH242" s="72">
        <f t="shared" si="13"/>
        <v>4880.82</v>
      </c>
      <c r="BI242" s="217">
        <f t="shared" si="11"/>
        <v>0.4842083333333333</v>
      </c>
      <c r="BJ242" s="218">
        <v>0</v>
      </c>
      <c r="BK242" s="218">
        <v>0</v>
      </c>
      <c r="BL242" s="218">
        <v>0</v>
      </c>
      <c r="BM242" s="218">
        <v>0</v>
      </c>
      <c r="BN242" s="218">
        <v>0</v>
      </c>
      <c r="BO242" s="218">
        <v>0</v>
      </c>
      <c r="BP242" s="218">
        <v>0</v>
      </c>
      <c r="BQ242" s="218">
        <v>0</v>
      </c>
      <c r="BR242" s="218">
        <v>0</v>
      </c>
      <c r="BS242" s="218">
        <v>0</v>
      </c>
      <c r="BT242" s="218">
        <v>0</v>
      </c>
      <c r="BU242" s="218">
        <v>0</v>
      </c>
      <c r="BV242" s="218">
        <v>0</v>
      </c>
      <c r="BW242" s="218">
        <v>0</v>
      </c>
      <c r="BX242" s="218">
        <v>0</v>
      </c>
      <c r="BY242" s="218">
        <v>0</v>
      </c>
      <c r="BZ242" s="218">
        <v>5722258.7088000001</v>
      </c>
      <c r="CA242" s="218">
        <v>5722258.7088000001</v>
      </c>
      <c r="CB242" s="218">
        <v>7043.0400000000009</v>
      </c>
      <c r="CC242" s="218">
        <v>7043.0400000000009</v>
      </c>
      <c r="CD242" s="218">
        <v>0</v>
      </c>
      <c r="CE242" s="218">
        <v>0</v>
      </c>
      <c r="CF242" s="218">
        <v>5729301.7488000002</v>
      </c>
      <c r="CG242" s="219">
        <v>5729301.7488000002</v>
      </c>
      <c r="CH242" s="220">
        <v>33077759.999999996</v>
      </c>
      <c r="CI242" s="220">
        <v>33077759.999999996</v>
      </c>
      <c r="CJ242" s="220">
        <v>35320320</v>
      </c>
      <c r="CK242" s="221" t="s">
        <v>530</v>
      </c>
      <c r="CL242" s="222">
        <v>9.44</v>
      </c>
      <c r="CM242" s="223">
        <v>9.44</v>
      </c>
      <c r="CN242" s="224">
        <v>10.08</v>
      </c>
      <c r="CO242" s="253"/>
      <c r="CP242" s="253"/>
      <c r="CQ242" s="253"/>
      <c r="CR242" s="225"/>
      <c r="CS242" s="254">
        <v>161.58183631457675</v>
      </c>
      <c r="CT242" s="255">
        <v>90.622817342911546</v>
      </c>
      <c r="CU242" s="256">
        <v>1.0120127782576862</v>
      </c>
      <c r="CV242" s="257">
        <v>0.88986697109903312</v>
      </c>
      <c r="CW242" s="245" t="s">
        <v>900</v>
      </c>
      <c r="CX242" s="258"/>
      <c r="CY242" s="253"/>
      <c r="CZ242" s="253"/>
      <c r="DA242" s="259"/>
      <c r="DB242" s="260"/>
      <c r="DC242" s="261">
        <v>74260</v>
      </c>
      <c r="DD242" s="262">
        <v>102810</v>
      </c>
      <c r="DE242" s="263">
        <v>192557</v>
      </c>
      <c r="DF242" s="111">
        <v>123209</v>
      </c>
    </row>
    <row r="243" spans="1:110" ht="35.25" customHeight="1" x14ac:dyDescent="0.25">
      <c r="A243" s="237" t="s">
        <v>541</v>
      </c>
      <c r="B243" s="238" t="s">
        <v>18</v>
      </c>
      <c r="C243" s="238" t="s">
        <v>42</v>
      </c>
      <c r="D243" s="60" t="s">
        <v>337</v>
      </c>
      <c r="E243" s="60" t="s">
        <v>338</v>
      </c>
      <c r="F243" s="60" t="s">
        <v>901</v>
      </c>
      <c r="G243" s="61" t="s">
        <v>338</v>
      </c>
      <c r="H243" s="211" t="s">
        <v>594</v>
      </c>
      <c r="I243" s="60" t="s">
        <v>608</v>
      </c>
      <c r="J243" s="212">
        <v>7.4814202582130083</v>
      </c>
      <c r="K243" s="212">
        <v>4.224431809395</v>
      </c>
      <c r="L243" s="213">
        <v>246.7</v>
      </c>
      <c r="M243" s="214"/>
      <c r="N243" s="214"/>
      <c r="O243" s="214"/>
      <c r="P243" s="214"/>
      <c r="Q243" s="214"/>
      <c r="R243" s="214"/>
      <c r="S243" s="214"/>
      <c r="T243" s="214"/>
      <c r="U243" s="214"/>
      <c r="V243" s="214"/>
      <c r="W243" s="214"/>
      <c r="X243" s="214"/>
      <c r="Y243" s="214"/>
      <c r="Z243" s="214"/>
      <c r="AA243" s="214"/>
      <c r="AB243" s="214"/>
      <c r="AC243" s="214">
        <v>4</v>
      </c>
      <c r="AD243" s="214">
        <v>4</v>
      </c>
      <c r="AE243" s="214"/>
      <c r="AF243" s="214"/>
      <c r="AG243" s="215"/>
      <c r="AH243" s="214"/>
      <c r="AI243" s="214">
        <f t="shared" si="12"/>
        <v>4</v>
      </c>
      <c r="AJ243" s="214">
        <f t="shared" si="12"/>
        <v>4</v>
      </c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>
        <v>1074.5999999999999</v>
      </c>
      <c r="BB243" s="214">
        <v>1074.5999999999999</v>
      </c>
      <c r="BC243" s="214"/>
      <c r="BD243" s="214"/>
      <c r="BE243" s="214"/>
      <c r="BF243" s="214"/>
      <c r="BG243" s="216">
        <f t="shared" si="13"/>
        <v>1074.5999999999999</v>
      </c>
      <c r="BH243" s="72">
        <f t="shared" si="13"/>
        <v>1074.5999999999999</v>
      </c>
      <c r="BI243" s="217">
        <f t="shared" si="11"/>
        <v>0.38241992882562276</v>
      </c>
      <c r="BJ243" s="218">
        <v>0</v>
      </c>
      <c r="BK243" s="218">
        <v>0</v>
      </c>
      <c r="BL243" s="218">
        <v>0</v>
      </c>
      <c r="BM243" s="218">
        <v>0</v>
      </c>
      <c r="BN243" s="218">
        <v>0</v>
      </c>
      <c r="BO243" s="218">
        <v>0</v>
      </c>
      <c r="BP243" s="218">
        <v>0</v>
      </c>
      <c r="BQ243" s="218">
        <v>0</v>
      </c>
      <c r="BR243" s="218">
        <v>0</v>
      </c>
      <c r="BS243" s="218">
        <v>0</v>
      </c>
      <c r="BT243" s="218">
        <v>0</v>
      </c>
      <c r="BU243" s="218">
        <v>0</v>
      </c>
      <c r="BV243" s="218">
        <v>0</v>
      </c>
      <c r="BW243" s="218">
        <v>0</v>
      </c>
      <c r="BX243" s="218">
        <v>0</v>
      </c>
      <c r="BY243" s="218">
        <v>0</v>
      </c>
      <c r="BZ243" s="218">
        <v>1261408.4640000002</v>
      </c>
      <c r="CA243" s="218">
        <v>1261408.4640000002</v>
      </c>
      <c r="CB243" s="218">
        <v>0</v>
      </c>
      <c r="CC243" s="218">
        <v>0</v>
      </c>
      <c r="CD243" s="218">
        <v>0</v>
      </c>
      <c r="CE243" s="218">
        <v>0</v>
      </c>
      <c r="CF243" s="218">
        <v>1261408.4640000002</v>
      </c>
      <c r="CG243" s="219">
        <v>1261408.4640000002</v>
      </c>
      <c r="CH243" s="220">
        <v>10476960.000000002</v>
      </c>
      <c r="CI243" s="220">
        <v>10476960.000000002</v>
      </c>
      <c r="CJ243" s="220">
        <v>9846240.0000000019</v>
      </c>
      <c r="CK243" s="221" t="s">
        <v>530</v>
      </c>
      <c r="CL243" s="222">
        <v>2.99</v>
      </c>
      <c r="CM243" s="223">
        <v>2.99</v>
      </c>
      <c r="CN243" s="224">
        <v>2.81</v>
      </c>
      <c r="CO243" s="253"/>
      <c r="CP243" s="253"/>
      <c r="CQ243" s="253"/>
      <c r="CR243" s="225"/>
      <c r="CS243" s="254">
        <v>163.58891092358604</v>
      </c>
      <c r="CT243" s="255">
        <v>163.58891092358604</v>
      </c>
      <c r="CU243" s="256">
        <v>1.0614015636909693</v>
      </c>
      <c r="CV243" s="257">
        <v>1.0614015636909693</v>
      </c>
      <c r="CW243" s="245" t="s">
        <v>573</v>
      </c>
      <c r="CX243" s="258"/>
      <c r="CY243" s="253"/>
      <c r="CZ243" s="253"/>
      <c r="DA243" s="259"/>
      <c r="DB243" s="260"/>
      <c r="DC243" s="261">
        <v>274</v>
      </c>
      <c r="DD243" s="262">
        <v>36563</v>
      </c>
      <c r="DE243" s="263">
        <v>79557</v>
      </c>
      <c r="DF243" s="111">
        <v>38798</v>
      </c>
    </row>
    <row r="244" spans="1:110" ht="35.25" customHeight="1" x14ac:dyDescent="0.25">
      <c r="A244" s="237" t="s">
        <v>541</v>
      </c>
      <c r="B244" s="238" t="s">
        <v>18</v>
      </c>
      <c r="C244" s="238" t="s">
        <v>42</v>
      </c>
      <c r="D244" s="60" t="s">
        <v>297</v>
      </c>
      <c r="E244" s="60" t="s">
        <v>258</v>
      </c>
      <c r="F244" s="60" t="s">
        <v>902</v>
      </c>
      <c r="G244" s="61" t="s">
        <v>258</v>
      </c>
      <c r="H244" s="211" t="s">
        <v>543</v>
      </c>
      <c r="I244" s="60" t="s">
        <v>547</v>
      </c>
      <c r="J244" s="212">
        <v>2.9758018514679367</v>
      </c>
      <c r="K244" s="212">
        <v>4.194128779155001</v>
      </c>
      <c r="L244" s="213">
        <v>687.4</v>
      </c>
      <c r="M244" s="214"/>
      <c r="N244" s="214"/>
      <c r="O244" s="214"/>
      <c r="P244" s="214"/>
      <c r="Q244" s="214"/>
      <c r="R244" s="214"/>
      <c r="S244" s="214"/>
      <c r="T244" s="214"/>
      <c r="U244" s="214"/>
      <c r="V244" s="214"/>
      <c r="W244" s="214"/>
      <c r="X244" s="214"/>
      <c r="Y244" s="214"/>
      <c r="Z244" s="214"/>
      <c r="AA244" s="214"/>
      <c r="AB244" s="214"/>
      <c r="AC244" s="214">
        <v>33</v>
      </c>
      <c r="AD244" s="214">
        <v>33</v>
      </c>
      <c r="AE244" s="214"/>
      <c r="AF244" s="214"/>
      <c r="AG244" s="215"/>
      <c r="AH244" s="214"/>
      <c r="AI244" s="214">
        <f t="shared" si="12"/>
        <v>33</v>
      </c>
      <c r="AJ244" s="214">
        <f t="shared" si="12"/>
        <v>33</v>
      </c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>
        <v>198.85</v>
      </c>
      <c r="BB244" s="214">
        <v>198.85</v>
      </c>
      <c r="BC244" s="214"/>
      <c r="BD244" s="214"/>
      <c r="BE244" s="214"/>
      <c r="BF244" s="214"/>
      <c r="BG244" s="216">
        <f t="shared" si="13"/>
        <v>198.85</v>
      </c>
      <c r="BH244" s="72">
        <f t="shared" si="13"/>
        <v>198.85</v>
      </c>
      <c r="BI244" s="217">
        <f t="shared" si="11"/>
        <v>0.11108938547486033</v>
      </c>
      <c r="BJ244" s="218">
        <v>0</v>
      </c>
      <c r="BK244" s="218">
        <v>0</v>
      </c>
      <c r="BL244" s="218">
        <v>0</v>
      </c>
      <c r="BM244" s="218">
        <v>0</v>
      </c>
      <c r="BN244" s="218">
        <v>0</v>
      </c>
      <c r="BO244" s="218">
        <v>0</v>
      </c>
      <c r="BP244" s="218">
        <v>0</v>
      </c>
      <c r="BQ244" s="218">
        <v>0</v>
      </c>
      <c r="BR244" s="218">
        <v>0</v>
      </c>
      <c r="BS244" s="218">
        <v>0</v>
      </c>
      <c r="BT244" s="218">
        <v>0</v>
      </c>
      <c r="BU244" s="218">
        <v>0</v>
      </c>
      <c r="BV244" s="218">
        <v>0</v>
      </c>
      <c r="BW244" s="218">
        <v>0</v>
      </c>
      <c r="BX244" s="218">
        <v>0</v>
      </c>
      <c r="BY244" s="218">
        <v>0</v>
      </c>
      <c r="BZ244" s="218">
        <v>233418.084</v>
      </c>
      <c r="CA244" s="218">
        <v>233418.084</v>
      </c>
      <c r="CB244" s="218">
        <v>0</v>
      </c>
      <c r="CC244" s="218">
        <v>0</v>
      </c>
      <c r="CD244" s="218">
        <v>0</v>
      </c>
      <c r="CE244" s="218">
        <v>0</v>
      </c>
      <c r="CF244" s="218">
        <v>233418.084</v>
      </c>
      <c r="CG244" s="219">
        <v>233418.084</v>
      </c>
      <c r="CH244" s="220">
        <v>5256000.0000000009</v>
      </c>
      <c r="CI244" s="220">
        <v>5256000.0000000009</v>
      </c>
      <c r="CJ244" s="220">
        <v>6272160.0000000009</v>
      </c>
      <c r="CK244" s="221" t="s">
        <v>530</v>
      </c>
      <c r="CL244" s="222">
        <v>1.5</v>
      </c>
      <c r="CM244" s="223">
        <v>1.5</v>
      </c>
      <c r="CN244" s="224">
        <v>1.79</v>
      </c>
      <c r="CO244" s="253"/>
      <c r="CP244" s="253"/>
      <c r="CQ244" s="253"/>
      <c r="CR244" s="225"/>
      <c r="CS244" s="254">
        <v>141.49231732180402</v>
      </c>
      <c r="CT244" s="255">
        <v>3.9050259129805941E-2</v>
      </c>
      <c r="CU244" s="256">
        <v>0.33409829786709899</v>
      </c>
      <c r="CV244" s="257">
        <v>4.821019645655054E-4</v>
      </c>
      <c r="CW244" s="245" t="s">
        <v>903</v>
      </c>
      <c r="CX244" s="258"/>
      <c r="CY244" s="253"/>
      <c r="CZ244" s="253"/>
      <c r="DA244" s="259"/>
      <c r="DB244" s="260"/>
      <c r="DC244" s="261">
        <v>0</v>
      </c>
      <c r="DD244" s="262">
        <v>0</v>
      </c>
      <c r="DE244" s="263">
        <v>0</v>
      </c>
      <c r="DF244" s="111">
        <v>0</v>
      </c>
    </row>
    <row r="245" spans="1:110" ht="35.25" customHeight="1" x14ac:dyDescent="0.25">
      <c r="A245" s="237" t="s">
        <v>541</v>
      </c>
      <c r="B245" s="238" t="s">
        <v>18</v>
      </c>
      <c r="C245" s="238" t="s">
        <v>42</v>
      </c>
      <c r="D245" s="60" t="s">
        <v>297</v>
      </c>
      <c r="E245" s="60" t="s">
        <v>258</v>
      </c>
      <c r="F245" s="60" t="s">
        <v>904</v>
      </c>
      <c r="G245" s="61" t="s">
        <v>258</v>
      </c>
      <c r="H245" s="211" t="s">
        <v>543</v>
      </c>
      <c r="I245" s="60" t="s">
        <v>547</v>
      </c>
      <c r="J245" s="212">
        <v>2.5506873012582316</v>
      </c>
      <c r="K245" s="212">
        <v>6.1465908963060008</v>
      </c>
      <c r="L245" s="213">
        <v>760</v>
      </c>
      <c r="M245" s="214"/>
      <c r="N245" s="214"/>
      <c r="O245" s="214"/>
      <c r="P245" s="214"/>
      <c r="Q245" s="214"/>
      <c r="R245" s="214"/>
      <c r="S245" s="214"/>
      <c r="T245" s="214"/>
      <c r="U245" s="214"/>
      <c r="V245" s="214"/>
      <c r="W245" s="214"/>
      <c r="X245" s="214"/>
      <c r="Y245" s="214"/>
      <c r="Z245" s="214"/>
      <c r="AA245" s="214"/>
      <c r="AB245" s="214"/>
      <c r="AC245" s="214">
        <v>45</v>
      </c>
      <c r="AD245" s="214">
        <v>45</v>
      </c>
      <c r="AE245" s="214"/>
      <c r="AF245" s="214"/>
      <c r="AG245" s="215"/>
      <c r="AH245" s="214"/>
      <c r="AI245" s="214">
        <f t="shared" si="12"/>
        <v>45</v>
      </c>
      <c r="AJ245" s="214">
        <f t="shared" si="12"/>
        <v>45</v>
      </c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>
        <v>248.75</v>
      </c>
      <c r="BB245" s="214">
        <v>248.75</v>
      </c>
      <c r="BC245" s="214"/>
      <c r="BD245" s="214"/>
      <c r="BE245" s="214"/>
      <c r="BF245" s="214"/>
      <c r="BG245" s="216">
        <f t="shared" si="13"/>
        <v>248.75</v>
      </c>
      <c r="BH245" s="72">
        <f t="shared" si="13"/>
        <v>248.75</v>
      </c>
      <c r="BI245" s="217">
        <f t="shared" si="11"/>
        <v>0.11901913875598087</v>
      </c>
      <c r="BJ245" s="218">
        <v>0</v>
      </c>
      <c r="BK245" s="218">
        <v>0</v>
      </c>
      <c r="BL245" s="218">
        <v>0</v>
      </c>
      <c r="BM245" s="218">
        <v>0</v>
      </c>
      <c r="BN245" s="218">
        <v>0</v>
      </c>
      <c r="BO245" s="218">
        <v>0</v>
      </c>
      <c r="BP245" s="218">
        <v>0</v>
      </c>
      <c r="BQ245" s="218">
        <v>0</v>
      </c>
      <c r="BR245" s="218">
        <v>0</v>
      </c>
      <c r="BS245" s="218">
        <v>0</v>
      </c>
      <c r="BT245" s="218">
        <v>0</v>
      </c>
      <c r="BU245" s="218">
        <v>0</v>
      </c>
      <c r="BV245" s="218">
        <v>0</v>
      </c>
      <c r="BW245" s="218">
        <v>0</v>
      </c>
      <c r="BX245" s="218">
        <v>0</v>
      </c>
      <c r="BY245" s="218">
        <v>0</v>
      </c>
      <c r="BZ245" s="218">
        <v>291992.7</v>
      </c>
      <c r="CA245" s="218">
        <v>291992.7</v>
      </c>
      <c r="CB245" s="218">
        <v>0</v>
      </c>
      <c r="CC245" s="218">
        <v>0</v>
      </c>
      <c r="CD245" s="218">
        <v>0</v>
      </c>
      <c r="CE245" s="218">
        <v>0</v>
      </c>
      <c r="CF245" s="218">
        <v>291992.7</v>
      </c>
      <c r="CG245" s="219">
        <v>291992.7</v>
      </c>
      <c r="CH245" s="220">
        <v>6727680</v>
      </c>
      <c r="CI245" s="220">
        <v>6727680</v>
      </c>
      <c r="CJ245" s="220">
        <v>7323360</v>
      </c>
      <c r="CK245" s="221" t="s">
        <v>530</v>
      </c>
      <c r="CL245" s="222">
        <v>1.92</v>
      </c>
      <c r="CM245" s="223">
        <v>1.92</v>
      </c>
      <c r="CN245" s="224">
        <v>2.09</v>
      </c>
      <c r="CO245" s="253"/>
      <c r="CP245" s="253"/>
      <c r="CQ245" s="253"/>
      <c r="CR245" s="225"/>
      <c r="CS245" s="254">
        <v>151.60796081244141</v>
      </c>
      <c r="CT245" s="255">
        <v>9.5307678299852423</v>
      </c>
      <c r="CU245" s="256">
        <v>0.3993147815084217</v>
      </c>
      <c r="CV245" s="257">
        <v>6.42270622101761E-2</v>
      </c>
      <c r="CW245" s="245" t="s">
        <v>905</v>
      </c>
      <c r="CX245" s="258"/>
      <c r="CY245" s="253"/>
      <c r="CZ245" s="253"/>
      <c r="DA245" s="259"/>
      <c r="DB245" s="260"/>
      <c r="DC245" s="261">
        <v>0</v>
      </c>
      <c r="DD245" s="262">
        <v>0</v>
      </c>
      <c r="DE245" s="263">
        <v>0</v>
      </c>
      <c r="DF245" s="111">
        <v>0</v>
      </c>
    </row>
    <row r="246" spans="1:110" ht="35.25" customHeight="1" x14ac:dyDescent="0.25">
      <c r="A246" s="237" t="s">
        <v>541</v>
      </c>
      <c r="B246" s="238" t="s">
        <v>18</v>
      </c>
      <c r="C246" s="238" t="s">
        <v>42</v>
      </c>
      <c r="D246" s="60" t="s">
        <v>257</v>
      </c>
      <c r="E246" s="60" t="s">
        <v>258</v>
      </c>
      <c r="F246" s="60" t="s">
        <v>906</v>
      </c>
      <c r="G246" s="61" t="s">
        <v>897</v>
      </c>
      <c r="H246" s="211" t="s">
        <v>543</v>
      </c>
      <c r="I246" s="60" t="s">
        <v>547</v>
      </c>
      <c r="J246" s="212">
        <v>1.9814661238587958</v>
      </c>
      <c r="K246" s="212">
        <v>7.2780302878920002</v>
      </c>
      <c r="L246" s="213">
        <v>566</v>
      </c>
      <c r="M246" s="214"/>
      <c r="N246" s="214"/>
      <c r="O246" s="214"/>
      <c r="P246" s="214"/>
      <c r="Q246" s="214"/>
      <c r="R246" s="214"/>
      <c r="S246" s="214"/>
      <c r="T246" s="214"/>
      <c r="U246" s="214"/>
      <c r="V246" s="214"/>
      <c r="W246" s="214"/>
      <c r="X246" s="214"/>
      <c r="Y246" s="214"/>
      <c r="Z246" s="214"/>
      <c r="AA246" s="214"/>
      <c r="AB246" s="214"/>
      <c r="AC246" s="214">
        <v>70</v>
      </c>
      <c r="AD246" s="214">
        <v>70</v>
      </c>
      <c r="AE246" s="214"/>
      <c r="AF246" s="214"/>
      <c r="AG246" s="215"/>
      <c r="AH246" s="214"/>
      <c r="AI246" s="214">
        <f t="shared" si="12"/>
        <v>70</v>
      </c>
      <c r="AJ246" s="214">
        <f t="shared" si="12"/>
        <v>70</v>
      </c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>
        <v>455.27499999999998</v>
      </c>
      <c r="BB246" s="214">
        <v>455.27499999999998</v>
      </c>
      <c r="BC246" s="214"/>
      <c r="BD246" s="214"/>
      <c r="BE246" s="214"/>
      <c r="BF246" s="214"/>
      <c r="BG246" s="216">
        <f t="shared" si="13"/>
        <v>455.27499999999998</v>
      </c>
      <c r="BH246" s="72">
        <f t="shared" si="13"/>
        <v>455.27499999999998</v>
      </c>
      <c r="BI246" s="217">
        <f t="shared" si="11"/>
        <v>0.37939583333333332</v>
      </c>
      <c r="BJ246" s="218">
        <v>0</v>
      </c>
      <c r="BK246" s="218">
        <v>0</v>
      </c>
      <c r="BL246" s="218">
        <v>0</v>
      </c>
      <c r="BM246" s="218">
        <v>0</v>
      </c>
      <c r="BN246" s="218">
        <v>0</v>
      </c>
      <c r="BO246" s="218">
        <v>0</v>
      </c>
      <c r="BP246" s="218">
        <v>0</v>
      </c>
      <c r="BQ246" s="218">
        <v>0</v>
      </c>
      <c r="BR246" s="218">
        <v>0</v>
      </c>
      <c r="BS246" s="218">
        <v>0</v>
      </c>
      <c r="BT246" s="218">
        <v>0</v>
      </c>
      <c r="BU246" s="218">
        <v>0</v>
      </c>
      <c r="BV246" s="218">
        <v>0</v>
      </c>
      <c r="BW246" s="218">
        <v>0</v>
      </c>
      <c r="BX246" s="218">
        <v>0</v>
      </c>
      <c r="BY246" s="218">
        <v>0</v>
      </c>
      <c r="BZ246" s="218">
        <v>534420.00600000005</v>
      </c>
      <c r="CA246" s="218">
        <v>534420.00600000005</v>
      </c>
      <c r="CB246" s="218">
        <v>0</v>
      </c>
      <c r="CC246" s="218">
        <v>0</v>
      </c>
      <c r="CD246" s="218">
        <v>0</v>
      </c>
      <c r="CE246" s="218">
        <v>0</v>
      </c>
      <c r="CF246" s="218">
        <v>534420.00600000005</v>
      </c>
      <c r="CG246" s="219">
        <v>534420.00600000005</v>
      </c>
      <c r="CH246" s="220">
        <v>5115839.9999999991</v>
      </c>
      <c r="CI246" s="220">
        <v>5115839.9999999991</v>
      </c>
      <c r="CJ246" s="220">
        <v>4204800</v>
      </c>
      <c r="CK246" s="221" t="s">
        <v>530</v>
      </c>
      <c r="CL246" s="222">
        <v>1.46</v>
      </c>
      <c r="CM246" s="223">
        <v>1.46</v>
      </c>
      <c r="CN246" s="224">
        <v>1.2</v>
      </c>
      <c r="CO246" s="253"/>
      <c r="CP246" s="253"/>
      <c r="CQ246" s="253"/>
      <c r="CR246" s="225"/>
      <c r="CS246" s="254">
        <v>102.47882036991223</v>
      </c>
      <c r="CT246" s="255">
        <v>51.410692196740904</v>
      </c>
      <c r="CU246" s="256">
        <v>0.7264219982687431</v>
      </c>
      <c r="CV246" s="257">
        <v>0.67284224349728416</v>
      </c>
      <c r="CW246" s="245" t="s">
        <v>548</v>
      </c>
      <c r="CX246" s="258"/>
      <c r="CY246" s="253"/>
      <c r="CZ246" s="253"/>
      <c r="DA246" s="259"/>
      <c r="DB246" s="260"/>
      <c r="DC246" s="261">
        <v>86904</v>
      </c>
      <c r="DD246" s="262">
        <v>0</v>
      </c>
      <c r="DE246" s="263">
        <v>0</v>
      </c>
      <c r="DF246" s="111">
        <v>28968</v>
      </c>
    </row>
    <row r="247" spans="1:110" ht="35.25" customHeight="1" x14ac:dyDescent="0.25">
      <c r="A247" s="237" t="s">
        <v>541</v>
      </c>
      <c r="B247" s="238" t="s">
        <v>18</v>
      </c>
      <c r="C247" s="238" t="s">
        <v>42</v>
      </c>
      <c r="D247" s="60" t="s">
        <v>257</v>
      </c>
      <c r="E247" s="60" t="s">
        <v>258</v>
      </c>
      <c r="F247" s="60" t="s">
        <v>907</v>
      </c>
      <c r="G247" s="61" t="s">
        <v>258</v>
      </c>
      <c r="H247" s="211" t="s">
        <v>543</v>
      </c>
      <c r="I247" s="60" t="s">
        <v>547</v>
      </c>
      <c r="J247" s="212">
        <v>3.0622658277817751</v>
      </c>
      <c r="K247" s="212">
        <v>7.386931802817001</v>
      </c>
      <c r="L247" s="213">
        <v>797.2</v>
      </c>
      <c r="M247" s="214"/>
      <c r="N247" s="214"/>
      <c r="O247" s="214"/>
      <c r="P247" s="214"/>
      <c r="Q247" s="214"/>
      <c r="R247" s="214"/>
      <c r="S247" s="214"/>
      <c r="T247" s="214"/>
      <c r="U247" s="214"/>
      <c r="V247" s="214"/>
      <c r="W247" s="214"/>
      <c r="X247" s="214"/>
      <c r="Y247" s="214"/>
      <c r="Z247" s="214"/>
      <c r="AA247" s="214"/>
      <c r="AB247" s="214"/>
      <c r="AC247" s="214">
        <v>49</v>
      </c>
      <c r="AD247" s="214">
        <v>49</v>
      </c>
      <c r="AE247" s="214"/>
      <c r="AF247" s="214"/>
      <c r="AG247" s="215"/>
      <c r="AH247" s="214"/>
      <c r="AI247" s="214">
        <f t="shared" si="12"/>
        <v>49</v>
      </c>
      <c r="AJ247" s="214">
        <f t="shared" si="12"/>
        <v>49</v>
      </c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>
        <v>328.62</v>
      </c>
      <c r="BB247" s="214">
        <v>328.62</v>
      </c>
      <c r="BC247" s="214"/>
      <c r="BD247" s="214"/>
      <c r="BE247" s="214"/>
      <c r="BF247" s="214"/>
      <c r="BG247" s="216">
        <f t="shared" si="13"/>
        <v>328.62</v>
      </c>
      <c r="BH247" s="72">
        <f t="shared" si="13"/>
        <v>328.62</v>
      </c>
      <c r="BI247" s="217">
        <f t="shared" si="11"/>
        <v>0.19916363636363638</v>
      </c>
      <c r="BJ247" s="218">
        <v>0</v>
      </c>
      <c r="BK247" s="218">
        <v>0</v>
      </c>
      <c r="BL247" s="218">
        <v>0</v>
      </c>
      <c r="BM247" s="218">
        <v>0</v>
      </c>
      <c r="BN247" s="218">
        <v>0</v>
      </c>
      <c r="BO247" s="218">
        <v>0</v>
      </c>
      <c r="BP247" s="218">
        <v>0</v>
      </c>
      <c r="BQ247" s="218">
        <v>0</v>
      </c>
      <c r="BR247" s="218">
        <v>0</v>
      </c>
      <c r="BS247" s="218">
        <v>0</v>
      </c>
      <c r="BT247" s="218">
        <v>0</v>
      </c>
      <c r="BU247" s="218">
        <v>0</v>
      </c>
      <c r="BV247" s="218">
        <v>0</v>
      </c>
      <c r="BW247" s="218">
        <v>0</v>
      </c>
      <c r="BX247" s="218">
        <v>0</v>
      </c>
      <c r="BY247" s="218">
        <v>0</v>
      </c>
      <c r="BZ247" s="218">
        <v>385747.30080000003</v>
      </c>
      <c r="CA247" s="218">
        <v>385747.30080000003</v>
      </c>
      <c r="CB247" s="218">
        <v>0</v>
      </c>
      <c r="CC247" s="218">
        <v>0</v>
      </c>
      <c r="CD247" s="218">
        <v>0</v>
      </c>
      <c r="CE247" s="218">
        <v>0</v>
      </c>
      <c r="CF247" s="218">
        <v>385747.30080000003</v>
      </c>
      <c r="CG247" s="219">
        <v>385747.30080000003</v>
      </c>
      <c r="CH247" s="220">
        <v>6061920</v>
      </c>
      <c r="CI247" s="220">
        <v>6061920</v>
      </c>
      <c r="CJ247" s="220">
        <v>5781600</v>
      </c>
      <c r="CK247" s="221" t="s">
        <v>530</v>
      </c>
      <c r="CL247" s="222">
        <v>1.73</v>
      </c>
      <c r="CM247" s="223">
        <v>1.73</v>
      </c>
      <c r="CN247" s="224">
        <v>1.65</v>
      </c>
      <c r="CO247" s="253"/>
      <c r="CP247" s="253"/>
      <c r="CQ247" s="253"/>
      <c r="CR247" s="225"/>
      <c r="CS247" s="254">
        <v>75.014983604320079</v>
      </c>
      <c r="CT247" s="255">
        <v>75.014983604320079</v>
      </c>
      <c r="CU247" s="256">
        <v>1.0170388171288307</v>
      </c>
      <c r="CV247" s="257">
        <v>1.0170388171288307</v>
      </c>
      <c r="CW247" s="245" t="s">
        <v>908</v>
      </c>
      <c r="CX247" s="258"/>
      <c r="CY247" s="253"/>
      <c r="CZ247" s="253"/>
      <c r="DA247" s="259"/>
      <c r="DB247" s="260"/>
      <c r="DC247" s="261">
        <v>120693</v>
      </c>
      <c r="DD247" s="262">
        <v>0</v>
      </c>
      <c r="DE247" s="263">
        <v>54332</v>
      </c>
      <c r="DF247" s="111">
        <v>58341.666666666664</v>
      </c>
    </row>
    <row r="248" spans="1:110" ht="35.25" customHeight="1" x14ac:dyDescent="0.25">
      <c r="A248" s="237" t="s">
        <v>541</v>
      </c>
      <c r="B248" s="238" t="s">
        <v>18</v>
      </c>
      <c r="C248" s="238" t="s">
        <v>42</v>
      </c>
      <c r="D248" s="60" t="s">
        <v>102</v>
      </c>
      <c r="E248" s="60" t="s">
        <v>103</v>
      </c>
      <c r="F248" s="60" t="s">
        <v>909</v>
      </c>
      <c r="G248" s="61" t="s">
        <v>910</v>
      </c>
      <c r="H248" s="211" t="s">
        <v>543</v>
      </c>
      <c r="I248" s="60" t="s">
        <v>608</v>
      </c>
      <c r="J248" s="212">
        <v>12.668219606558768</v>
      </c>
      <c r="K248" s="212">
        <v>25.829166612942</v>
      </c>
      <c r="L248" s="213">
        <v>1913.4</v>
      </c>
      <c r="M248" s="214"/>
      <c r="N248" s="214"/>
      <c r="O248" s="214"/>
      <c r="P248" s="214"/>
      <c r="Q248" s="214"/>
      <c r="R248" s="214"/>
      <c r="S248" s="214"/>
      <c r="T248" s="214"/>
      <c r="U248" s="214"/>
      <c r="V248" s="214"/>
      <c r="W248" s="214"/>
      <c r="X248" s="214"/>
      <c r="Y248" s="214"/>
      <c r="Z248" s="214"/>
      <c r="AA248" s="214"/>
      <c r="AB248" s="214"/>
      <c r="AC248" s="214">
        <v>193</v>
      </c>
      <c r="AD248" s="214">
        <v>193</v>
      </c>
      <c r="AE248" s="214"/>
      <c r="AF248" s="214"/>
      <c r="AG248" s="215"/>
      <c r="AH248" s="214"/>
      <c r="AI248" s="214">
        <f t="shared" si="12"/>
        <v>193</v>
      </c>
      <c r="AJ248" s="214">
        <f t="shared" si="12"/>
        <v>193</v>
      </c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>
        <v>4936.72</v>
      </c>
      <c r="BB248" s="214">
        <v>4936.72</v>
      </c>
      <c r="BC248" s="214"/>
      <c r="BD248" s="214"/>
      <c r="BE248" s="214"/>
      <c r="BF248" s="214"/>
      <c r="BG248" s="216">
        <f t="shared" si="13"/>
        <v>4936.72</v>
      </c>
      <c r="BH248" s="72">
        <f t="shared" si="13"/>
        <v>4936.72</v>
      </c>
      <c r="BI248" s="217">
        <f t="shared" si="11"/>
        <v>0.7786624605678234</v>
      </c>
      <c r="BJ248" s="218">
        <v>0</v>
      </c>
      <c r="BK248" s="218">
        <v>0</v>
      </c>
      <c r="BL248" s="218">
        <v>0</v>
      </c>
      <c r="BM248" s="218">
        <v>0</v>
      </c>
      <c r="BN248" s="218">
        <v>0</v>
      </c>
      <c r="BO248" s="218">
        <v>0</v>
      </c>
      <c r="BP248" s="218">
        <v>0</v>
      </c>
      <c r="BQ248" s="218">
        <v>0</v>
      </c>
      <c r="BR248" s="218">
        <v>0</v>
      </c>
      <c r="BS248" s="218">
        <v>0</v>
      </c>
      <c r="BT248" s="218">
        <v>0</v>
      </c>
      <c r="BU248" s="218">
        <v>0</v>
      </c>
      <c r="BV248" s="218">
        <v>0</v>
      </c>
      <c r="BW248" s="218">
        <v>0</v>
      </c>
      <c r="BX248" s="218">
        <v>0</v>
      </c>
      <c r="BY248" s="218">
        <v>0</v>
      </c>
      <c r="BZ248" s="218">
        <v>5794919.4048000006</v>
      </c>
      <c r="CA248" s="218">
        <v>5794919.4048000006</v>
      </c>
      <c r="CB248" s="218">
        <v>0</v>
      </c>
      <c r="CC248" s="218">
        <v>0</v>
      </c>
      <c r="CD248" s="218">
        <v>0</v>
      </c>
      <c r="CE248" s="218">
        <v>0</v>
      </c>
      <c r="CF248" s="218">
        <v>5794919.4048000006</v>
      </c>
      <c r="CG248" s="219">
        <v>5794919.4048000006</v>
      </c>
      <c r="CH248" s="220">
        <v>21759840</v>
      </c>
      <c r="CI248" s="220">
        <v>21759840</v>
      </c>
      <c r="CJ248" s="220">
        <v>22215360</v>
      </c>
      <c r="CK248" s="221" t="s">
        <v>530</v>
      </c>
      <c r="CL248" s="222">
        <v>6.21</v>
      </c>
      <c r="CM248" s="223">
        <v>6.21</v>
      </c>
      <c r="CN248" s="224">
        <v>6.34</v>
      </c>
      <c r="CO248" s="253"/>
      <c r="CP248" s="253"/>
      <c r="CQ248" s="253"/>
      <c r="CR248" s="225"/>
      <c r="CS248" s="254">
        <v>235.3547371309005</v>
      </c>
      <c r="CT248" s="255">
        <v>73.778067989379082</v>
      </c>
      <c r="CU248" s="256">
        <v>1.7674230628605507</v>
      </c>
      <c r="CV248" s="257">
        <v>1.0916855936918448</v>
      </c>
      <c r="CW248" s="245" t="s">
        <v>616</v>
      </c>
      <c r="CX248" s="258"/>
      <c r="CY248" s="253"/>
      <c r="CZ248" s="253"/>
      <c r="DA248" s="259"/>
      <c r="DB248" s="260"/>
      <c r="DC248" s="261">
        <v>388714</v>
      </c>
      <c r="DD248" s="262">
        <v>0</v>
      </c>
      <c r="DE248" s="263">
        <v>7872</v>
      </c>
      <c r="DF248" s="111">
        <v>132195.33333333334</v>
      </c>
    </row>
    <row r="249" spans="1:110" ht="35.25" customHeight="1" x14ac:dyDescent="0.25">
      <c r="A249" s="237" t="s">
        <v>541</v>
      </c>
      <c r="B249" s="238" t="s">
        <v>18</v>
      </c>
      <c r="C249" s="238" t="s">
        <v>42</v>
      </c>
      <c r="D249" s="60" t="s">
        <v>102</v>
      </c>
      <c r="E249" s="60" t="s">
        <v>103</v>
      </c>
      <c r="F249" s="60" t="s">
        <v>911</v>
      </c>
      <c r="G249" s="61" t="s">
        <v>912</v>
      </c>
      <c r="H249" s="211" t="s">
        <v>543</v>
      </c>
      <c r="I249" s="60" t="s">
        <v>608</v>
      </c>
      <c r="J249" s="212">
        <v>7.5292248605019108</v>
      </c>
      <c r="K249" s="212">
        <v>47.972727172944005</v>
      </c>
      <c r="L249" s="213">
        <v>1842.3</v>
      </c>
      <c r="M249" s="214"/>
      <c r="N249" s="214"/>
      <c r="O249" s="214"/>
      <c r="P249" s="214"/>
      <c r="Q249" s="214"/>
      <c r="R249" s="214"/>
      <c r="S249" s="214"/>
      <c r="T249" s="214"/>
      <c r="U249" s="214"/>
      <c r="V249" s="214"/>
      <c r="W249" s="214"/>
      <c r="X249" s="214"/>
      <c r="Y249" s="214"/>
      <c r="Z249" s="214"/>
      <c r="AA249" s="214"/>
      <c r="AB249" s="214"/>
      <c r="AC249" s="214">
        <v>168</v>
      </c>
      <c r="AD249" s="214">
        <v>167</v>
      </c>
      <c r="AE249" s="214"/>
      <c r="AF249" s="214"/>
      <c r="AG249" s="215"/>
      <c r="AH249" s="214"/>
      <c r="AI249" s="214">
        <f t="shared" si="12"/>
        <v>168</v>
      </c>
      <c r="AJ249" s="214">
        <f t="shared" si="12"/>
        <v>167</v>
      </c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>
        <v>7208.51</v>
      </c>
      <c r="BB249" s="214">
        <v>6216.7</v>
      </c>
      <c r="BC249" s="214"/>
      <c r="BD249" s="214"/>
      <c r="BE249" s="214"/>
      <c r="BF249" s="214"/>
      <c r="BG249" s="216">
        <f t="shared" si="13"/>
        <v>7208.51</v>
      </c>
      <c r="BH249" s="72">
        <f t="shared" si="13"/>
        <v>6216.7</v>
      </c>
      <c r="BI249" s="217">
        <f t="shared" si="11"/>
        <v>1.9274090909090908</v>
      </c>
      <c r="BJ249" s="218">
        <v>0</v>
      </c>
      <c r="BK249" s="218">
        <v>0</v>
      </c>
      <c r="BL249" s="218">
        <v>0</v>
      </c>
      <c r="BM249" s="218">
        <v>0</v>
      </c>
      <c r="BN249" s="218">
        <v>0</v>
      </c>
      <c r="BO249" s="218">
        <v>0</v>
      </c>
      <c r="BP249" s="218">
        <v>0</v>
      </c>
      <c r="BQ249" s="218">
        <v>0</v>
      </c>
      <c r="BR249" s="218">
        <v>0</v>
      </c>
      <c r="BS249" s="218">
        <v>0</v>
      </c>
      <c r="BT249" s="218">
        <v>0</v>
      </c>
      <c r="BU249" s="218">
        <v>0</v>
      </c>
      <c r="BV249" s="218">
        <v>0</v>
      </c>
      <c r="BW249" s="218">
        <v>0</v>
      </c>
      <c r="BX249" s="218">
        <v>0</v>
      </c>
      <c r="BY249" s="218">
        <v>0</v>
      </c>
      <c r="BZ249" s="218">
        <v>8461637.3783999998</v>
      </c>
      <c r="CA249" s="218">
        <v>7297411.1280000005</v>
      </c>
      <c r="CB249" s="218">
        <v>0</v>
      </c>
      <c r="CC249" s="218">
        <v>0</v>
      </c>
      <c r="CD249" s="218">
        <v>0</v>
      </c>
      <c r="CE249" s="218">
        <v>0</v>
      </c>
      <c r="CF249" s="218">
        <v>8461637.3783999998</v>
      </c>
      <c r="CG249" s="219">
        <v>7297411.1280000005</v>
      </c>
      <c r="CH249" s="220">
        <v>12579359.999999998</v>
      </c>
      <c r="CI249" s="220">
        <v>12579359.999999998</v>
      </c>
      <c r="CJ249" s="220">
        <v>13104960.000000002</v>
      </c>
      <c r="CK249" s="221" t="s">
        <v>530</v>
      </c>
      <c r="CL249" s="222">
        <v>3.59</v>
      </c>
      <c r="CM249" s="223">
        <v>3.59</v>
      </c>
      <c r="CN249" s="224">
        <v>3.74</v>
      </c>
      <c r="CO249" s="253"/>
      <c r="CP249" s="253"/>
      <c r="CQ249" s="253"/>
      <c r="CR249" s="225"/>
      <c r="CS249" s="254">
        <v>629.31989423950131</v>
      </c>
      <c r="CT249" s="255">
        <v>210.97891626872283</v>
      </c>
      <c r="CU249" s="256">
        <v>2.0541257249762985</v>
      </c>
      <c r="CV249" s="257">
        <v>1.7537683721016435</v>
      </c>
      <c r="CW249" s="245" t="s">
        <v>579</v>
      </c>
      <c r="CX249" s="258"/>
      <c r="CY249" s="253"/>
      <c r="CZ249" s="253"/>
      <c r="DA249" s="259"/>
      <c r="DB249" s="260"/>
      <c r="DC249" s="261">
        <v>74877</v>
      </c>
      <c r="DD249" s="262">
        <v>294752</v>
      </c>
      <c r="DE249" s="263">
        <v>105714</v>
      </c>
      <c r="DF249" s="111">
        <v>158447.66666666666</v>
      </c>
    </row>
    <row r="250" spans="1:110" ht="35.25" customHeight="1" x14ac:dyDescent="0.25">
      <c r="A250" s="237" t="s">
        <v>541</v>
      </c>
      <c r="B250" s="238" t="s">
        <v>18</v>
      </c>
      <c r="C250" s="238" t="s">
        <v>42</v>
      </c>
      <c r="D250" s="60" t="s">
        <v>102</v>
      </c>
      <c r="E250" s="60" t="s">
        <v>103</v>
      </c>
      <c r="F250" s="60" t="s">
        <v>913</v>
      </c>
      <c r="G250" s="61" t="s">
        <v>914</v>
      </c>
      <c r="H250" s="211" t="s">
        <v>543</v>
      </c>
      <c r="I250" s="60" t="s">
        <v>608</v>
      </c>
      <c r="J250" s="212">
        <v>12.668219606558768</v>
      </c>
      <c r="K250" s="212">
        <v>47.285984750130005</v>
      </c>
      <c r="L250" s="213">
        <v>2136.4</v>
      </c>
      <c r="M250" s="214"/>
      <c r="N250" s="214"/>
      <c r="O250" s="214"/>
      <c r="P250" s="214"/>
      <c r="Q250" s="214"/>
      <c r="R250" s="214"/>
      <c r="S250" s="214"/>
      <c r="T250" s="214"/>
      <c r="U250" s="214"/>
      <c r="V250" s="214"/>
      <c r="W250" s="214"/>
      <c r="X250" s="214"/>
      <c r="Y250" s="214"/>
      <c r="Z250" s="214"/>
      <c r="AA250" s="214"/>
      <c r="AB250" s="214"/>
      <c r="AC250" s="214">
        <v>161</v>
      </c>
      <c r="AD250" s="214">
        <v>161</v>
      </c>
      <c r="AE250" s="214"/>
      <c r="AF250" s="214"/>
      <c r="AG250" s="215"/>
      <c r="AH250" s="214"/>
      <c r="AI250" s="214">
        <f t="shared" si="12"/>
        <v>161</v>
      </c>
      <c r="AJ250" s="214">
        <f t="shared" si="12"/>
        <v>161</v>
      </c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>
        <v>1653.22</v>
      </c>
      <c r="BB250" s="214">
        <v>1653.22</v>
      </c>
      <c r="BC250" s="214"/>
      <c r="BD250" s="214"/>
      <c r="BE250" s="214"/>
      <c r="BF250" s="214"/>
      <c r="BG250" s="216">
        <f t="shared" si="13"/>
        <v>1653.22</v>
      </c>
      <c r="BH250" s="72">
        <f t="shared" si="13"/>
        <v>1653.22</v>
      </c>
      <c r="BI250" s="217">
        <f t="shared" si="11"/>
        <v>0.13880940386230059</v>
      </c>
      <c r="BJ250" s="218">
        <v>0</v>
      </c>
      <c r="BK250" s="218">
        <v>0</v>
      </c>
      <c r="BL250" s="218">
        <v>0</v>
      </c>
      <c r="BM250" s="218">
        <v>0</v>
      </c>
      <c r="BN250" s="218">
        <v>0</v>
      </c>
      <c r="BO250" s="218">
        <v>0</v>
      </c>
      <c r="BP250" s="218">
        <v>0</v>
      </c>
      <c r="BQ250" s="218">
        <v>0</v>
      </c>
      <c r="BR250" s="218">
        <v>0</v>
      </c>
      <c r="BS250" s="218">
        <v>0</v>
      </c>
      <c r="BT250" s="218">
        <v>0</v>
      </c>
      <c r="BU250" s="218">
        <v>0</v>
      </c>
      <c r="BV250" s="218">
        <v>0</v>
      </c>
      <c r="BW250" s="218">
        <v>0</v>
      </c>
      <c r="BX250" s="218">
        <v>0</v>
      </c>
      <c r="BY250" s="218">
        <v>0</v>
      </c>
      <c r="BZ250" s="218">
        <v>1940615.7648000002</v>
      </c>
      <c r="CA250" s="218">
        <v>1940615.7648000002</v>
      </c>
      <c r="CB250" s="218">
        <v>0</v>
      </c>
      <c r="CC250" s="218">
        <v>0</v>
      </c>
      <c r="CD250" s="218">
        <v>0</v>
      </c>
      <c r="CE250" s="218">
        <v>0</v>
      </c>
      <c r="CF250" s="218">
        <v>1940615.7648000002</v>
      </c>
      <c r="CG250" s="219">
        <v>1940615.7648000002</v>
      </c>
      <c r="CH250" s="220">
        <v>30134399.999999996</v>
      </c>
      <c r="CI250" s="220">
        <v>30134399.999999996</v>
      </c>
      <c r="CJ250" s="220">
        <v>41732640</v>
      </c>
      <c r="CK250" s="221" t="s">
        <v>530</v>
      </c>
      <c r="CL250" s="222">
        <v>8.6</v>
      </c>
      <c r="CM250" s="223">
        <v>8.6</v>
      </c>
      <c r="CN250" s="224">
        <v>11.91</v>
      </c>
      <c r="CO250" s="253"/>
      <c r="CP250" s="253"/>
      <c r="CQ250" s="253"/>
      <c r="CR250" s="225"/>
      <c r="CS250" s="254">
        <v>417.44552002032896</v>
      </c>
      <c r="CT250" s="255">
        <v>179.78250924912359</v>
      </c>
      <c r="CU250" s="256">
        <v>1.6806134375143909</v>
      </c>
      <c r="CV250" s="257">
        <v>1.512028170688507</v>
      </c>
      <c r="CW250" s="245" t="s">
        <v>579</v>
      </c>
      <c r="CX250" s="258"/>
      <c r="CY250" s="253"/>
      <c r="CZ250" s="253"/>
      <c r="DA250" s="259"/>
      <c r="DB250" s="260"/>
      <c r="DC250" s="261">
        <v>313440</v>
      </c>
      <c r="DD250" s="262">
        <v>0</v>
      </c>
      <c r="DE250" s="263">
        <v>20960</v>
      </c>
      <c r="DF250" s="111">
        <v>111466.66666666667</v>
      </c>
    </row>
    <row r="251" spans="1:110" ht="35.25" customHeight="1" x14ac:dyDescent="0.25">
      <c r="A251" s="237" t="s">
        <v>541</v>
      </c>
      <c r="B251" s="238" t="s">
        <v>18</v>
      </c>
      <c r="C251" s="238" t="s">
        <v>42</v>
      </c>
      <c r="D251" s="60" t="s">
        <v>384</v>
      </c>
      <c r="E251" s="60" t="s">
        <v>82</v>
      </c>
      <c r="F251" s="60" t="s">
        <v>915</v>
      </c>
      <c r="G251" s="61" t="s">
        <v>82</v>
      </c>
      <c r="H251" s="211" t="s">
        <v>543</v>
      </c>
      <c r="I251" s="60" t="s">
        <v>547</v>
      </c>
      <c r="J251" s="212">
        <v>2.1183674196890396</v>
      </c>
      <c r="K251" s="212">
        <v>4.2714015062669999</v>
      </c>
      <c r="L251" s="213">
        <v>783.1</v>
      </c>
      <c r="M251" s="214"/>
      <c r="N251" s="214"/>
      <c r="O251" s="214"/>
      <c r="P251" s="214"/>
      <c r="Q251" s="214"/>
      <c r="R251" s="214"/>
      <c r="S251" s="214"/>
      <c r="T251" s="214"/>
      <c r="U251" s="214"/>
      <c r="V251" s="214"/>
      <c r="W251" s="214"/>
      <c r="X251" s="214"/>
      <c r="Y251" s="214"/>
      <c r="Z251" s="214"/>
      <c r="AA251" s="214"/>
      <c r="AB251" s="214"/>
      <c r="AC251" s="214">
        <v>12</v>
      </c>
      <c r="AD251" s="214">
        <v>12</v>
      </c>
      <c r="AE251" s="214"/>
      <c r="AF251" s="214"/>
      <c r="AG251" s="215"/>
      <c r="AH251" s="214"/>
      <c r="AI251" s="214">
        <f t="shared" si="12"/>
        <v>12</v>
      </c>
      <c r="AJ251" s="214">
        <f t="shared" si="12"/>
        <v>12</v>
      </c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>
        <v>55.14</v>
      </c>
      <c r="BB251" s="214">
        <v>55.14</v>
      </c>
      <c r="BC251" s="214"/>
      <c r="BD251" s="214"/>
      <c r="BE251" s="214"/>
      <c r="BF251" s="214"/>
      <c r="BG251" s="216">
        <f t="shared" si="13"/>
        <v>55.14</v>
      </c>
      <c r="BH251" s="72">
        <f t="shared" si="13"/>
        <v>55.14</v>
      </c>
      <c r="BI251" s="217">
        <f t="shared" si="11"/>
        <v>3.9956521739130439E-2</v>
      </c>
      <c r="BJ251" s="218">
        <v>0</v>
      </c>
      <c r="BK251" s="218">
        <v>0</v>
      </c>
      <c r="BL251" s="218">
        <v>0</v>
      </c>
      <c r="BM251" s="218">
        <v>0</v>
      </c>
      <c r="BN251" s="218">
        <v>0</v>
      </c>
      <c r="BO251" s="218">
        <v>0</v>
      </c>
      <c r="BP251" s="218">
        <v>0</v>
      </c>
      <c r="BQ251" s="218">
        <v>0</v>
      </c>
      <c r="BR251" s="218">
        <v>0</v>
      </c>
      <c r="BS251" s="218">
        <v>0</v>
      </c>
      <c r="BT251" s="218">
        <v>0</v>
      </c>
      <c r="BU251" s="218">
        <v>0</v>
      </c>
      <c r="BV251" s="218">
        <v>0</v>
      </c>
      <c r="BW251" s="218">
        <v>0</v>
      </c>
      <c r="BX251" s="218">
        <v>0</v>
      </c>
      <c r="BY251" s="218">
        <v>0</v>
      </c>
      <c r="BZ251" s="218">
        <v>64725.537600000011</v>
      </c>
      <c r="CA251" s="218">
        <v>64725.537600000011</v>
      </c>
      <c r="CB251" s="218">
        <v>0</v>
      </c>
      <c r="CC251" s="218">
        <v>0</v>
      </c>
      <c r="CD251" s="218">
        <v>0</v>
      </c>
      <c r="CE251" s="218">
        <v>0</v>
      </c>
      <c r="CF251" s="218">
        <v>64725.537600000011</v>
      </c>
      <c r="CG251" s="219">
        <v>64725.537600000011</v>
      </c>
      <c r="CH251" s="220">
        <v>6061920</v>
      </c>
      <c r="CI251" s="220">
        <v>6061920</v>
      </c>
      <c r="CJ251" s="220">
        <v>4835519.9999999991</v>
      </c>
      <c r="CK251" s="221" t="s">
        <v>530</v>
      </c>
      <c r="CL251" s="222">
        <v>1.73</v>
      </c>
      <c r="CM251" s="223">
        <v>1.73</v>
      </c>
      <c r="CN251" s="224">
        <v>1.38</v>
      </c>
      <c r="CO251" s="253"/>
      <c r="CP251" s="253"/>
      <c r="CQ251" s="253"/>
      <c r="CR251" s="225"/>
      <c r="CS251" s="254">
        <v>84.270893127088769</v>
      </c>
      <c r="CT251" s="255">
        <v>84.270893127088769</v>
      </c>
      <c r="CU251" s="256">
        <v>0.68731800492405137</v>
      </c>
      <c r="CV251" s="257">
        <v>0.68731800492405137</v>
      </c>
      <c r="CW251" s="245" t="s">
        <v>916</v>
      </c>
      <c r="CX251" s="258"/>
      <c r="CY251" s="253"/>
      <c r="CZ251" s="253"/>
      <c r="DA251" s="259"/>
      <c r="DB251" s="260"/>
      <c r="DC251" s="261">
        <v>0</v>
      </c>
      <c r="DD251" s="262">
        <v>139914</v>
      </c>
      <c r="DE251" s="263">
        <v>0</v>
      </c>
      <c r="DF251" s="111">
        <v>46638</v>
      </c>
    </row>
    <row r="252" spans="1:110" ht="35.25" customHeight="1" x14ac:dyDescent="0.25">
      <c r="A252" s="237" t="s">
        <v>541</v>
      </c>
      <c r="B252" s="238" t="s">
        <v>18</v>
      </c>
      <c r="C252" s="238" t="s">
        <v>42</v>
      </c>
      <c r="D252" s="60" t="s">
        <v>384</v>
      </c>
      <c r="E252" s="60" t="s">
        <v>82</v>
      </c>
      <c r="F252" s="60" t="s">
        <v>917</v>
      </c>
      <c r="G252" s="61" t="s">
        <v>82</v>
      </c>
      <c r="H252" s="211" t="s">
        <v>533</v>
      </c>
      <c r="I252" s="60" t="s">
        <v>547</v>
      </c>
      <c r="J252" s="212">
        <v>1.9094128102639305</v>
      </c>
      <c r="K252" s="212">
        <v>2.1999999954240002</v>
      </c>
      <c r="L252" s="213">
        <v>274.10000000000002</v>
      </c>
      <c r="M252" s="214"/>
      <c r="N252" s="214"/>
      <c r="O252" s="214"/>
      <c r="P252" s="214"/>
      <c r="Q252" s="214"/>
      <c r="R252" s="214"/>
      <c r="S252" s="214"/>
      <c r="T252" s="214"/>
      <c r="U252" s="214"/>
      <c r="V252" s="214"/>
      <c r="W252" s="214"/>
      <c r="X252" s="214"/>
      <c r="Y252" s="214"/>
      <c r="Z252" s="214"/>
      <c r="AA252" s="214"/>
      <c r="AB252" s="214"/>
      <c r="AC252" s="214">
        <v>1</v>
      </c>
      <c r="AD252" s="214">
        <v>1</v>
      </c>
      <c r="AE252" s="214"/>
      <c r="AF252" s="214"/>
      <c r="AG252" s="215"/>
      <c r="AH252" s="214"/>
      <c r="AI252" s="214">
        <f t="shared" si="12"/>
        <v>1</v>
      </c>
      <c r="AJ252" s="214">
        <f t="shared" si="12"/>
        <v>1</v>
      </c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>
        <v>18</v>
      </c>
      <c r="BB252" s="214">
        <v>18</v>
      </c>
      <c r="BC252" s="214"/>
      <c r="BD252" s="214"/>
      <c r="BE252" s="214"/>
      <c r="BF252" s="214"/>
      <c r="BG252" s="216">
        <f t="shared" si="13"/>
        <v>18</v>
      </c>
      <c r="BH252" s="72">
        <f t="shared" si="13"/>
        <v>18</v>
      </c>
      <c r="BI252" s="217">
        <f t="shared" si="11"/>
        <v>2.0689655172413793E-2</v>
      </c>
      <c r="BJ252" s="218">
        <v>0</v>
      </c>
      <c r="BK252" s="218">
        <v>0</v>
      </c>
      <c r="BL252" s="218">
        <v>0</v>
      </c>
      <c r="BM252" s="218">
        <v>0</v>
      </c>
      <c r="BN252" s="218">
        <v>0</v>
      </c>
      <c r="BO252" s="218">
        <v>0</v>
      </c>
      <c r="BP252" s="218">
        <v>0</v>
      </c>
      <c r="BQ252" s="218">
        <v>0</v>
      </c>
      <c r="BR252" s="218">
        <v>0</v>
      </c>
      <c r="BS252" s="218">
        <v>0</v>
      </c>
      <c r="BT252" s="218">
        <v>0</v>
      </c>
      <c r="BU252" s="218">
        <v>0</v>
      </c>
      <c r="BV252" s="218">
        <v>0</v>
      </c>
      <c r="BW252" s="218">
        <v>0</v>
      </c>
      <c r="BX252" s="218">
        <v>0</v>
      </c>
      <c r="BY252" s="218">
        <v>0</v>
      </c>
      <c r="BZ252" s="218">
        <v>21129.120000000003</v>
      </c>
      <c r="CA252" s="218">
        <v>21129.120000000003</v>
      </c>
      <c r="CB252" s="218">
        <v>0</v>
      </c>
      <c r="CC252" s="218">
        <v>0</v>
      </c>
      <c r="CD252" s="218">
        <v>0</v>
      </c>
      <c r="CE252" s="218">
        <v>0</v>
      </c>
      <c r="CF252" s="218">
        <v>21129.120000000003</v>
      </c>
      <c r="CG252" s="219">
        <v>21129.120000000003</v>
      </c>
      <c r="CH252" s="220">
        <v>3539040.0000000005</v>
      </c>
      <c r="CI252" s="220">
        <v>3539040.0000000005</v>
      </c>
      <c r="CJ252" s="220">
        <v>3048480.0000000005</v>
      </c>
      <c r="CK252" s="221" t="s">
        <v>530</v>
      </c>
      <c r="CL252" s="222">
        <v>1.01</v>
      </c>
      <c r="CM252" s="223">
        <v>1.01</v>
      </c>
      <c r="CN252" s="224">
        <v>0.87</v>
      </c>
      <c r="CO252" s="253"/>
      <c r="CP252" s="253"/>
      <c r="CQ252" s="253"/>
      <c r="CR252" s="225"/>
      <c r="CS252" s="254">
        <v>303.41344691207752</v>
      </c>
      <c r="CT252" s="255">
        <v>0</v>
      </c>
      <c r="CU252" s="256">
        <v>0.3383024034073619</v>
      </c>
      <c r="CV252" s="257">
        <v>0</v>
      </c>
      <c r="CW252" s="245" t="s">
        <v>605</v>
      </c>
      <c r="CX252" s="258"/>
      <c r="CY252" s="253"/>
      <c r="CZ252" s="253"/>
      <c r="DA252" s="259"/>
      <c r="DB252" s="260"/>
      <c r="DC252" s="261">
        <v>0</v>
      </c>
      <c r="DD252" s="262">
        <v>0</v>
      </c>
      <c r="DE252" s="263">
        <v>0</v>
      </c>
      <c r="DF252" s="111">
        <v>0</v>
      </c>
    </row>
    <row r="253" spans="1:110" ht="35.25" customHeight="1" x14ac:dyDescent="0.25">
      <c r="A253" s="237" t="s">
        <v>541</v>
      </c>
      <c r="B253" s="238" t="s">
        <v>18</v>
      </c>
      <c r="C253" s="238" t="s">
        <v>42</v>
      </c>
      <c r="D253" s="60" t="s">
        <v>384</v>
      </c>
      <c r="E253" s="60" t="s">
        <v>82</v>
      </c>
      <c r="F253" s="60" t="s">
        <v>918</v>
      </c>
      <c r="G253" s="61" t="s">
        <v>82</v>
      </c>
      <c r="H253" s="211" t="s">
        <v>533</v>
      </c>
      <c r="I253" s="60" t="s">
        <v>547</v>
      </c>
      <c r="J253" s="212">
        <v>2.4498126622254199</v>
      </c>
      <c r="K253" s="212">
        <v>4.8674242323000003</v>
      </c>
      <c r="L253" s="213">
        <v>680.6</v>
      </c>
      <c r="M253" s="214"/>
      <c r="N253" s="214"/>
      <c r="O253" s="214"/>
      <c r="P253" s="214"/>
      <c r="Q253" s="214"/>
      <c r="R253" s="214"/>
      <c r="S253" s="214"/>
      <c r="T253" s="214"/>
      <c r="U253" s="214"/>
      <c r="V253" s="214"/>
      <c r="W253" s="214"/>
      <c r="X253" s="214"/>
      <c r="Y253" s="214"/>
      <c r="Z253" s="214"/>
      <c r="AA253" s="214"/>
      <c r="AB253" s="214"/>
      <c r="AC253" s="214">
        <v>3</v>
      </c>
      <c r="AD253" s="214">
        <v>3</v>
      </c>
      <c r="AE253" s="214"/>
      <c r="AF253" s="214"/>
      <c r="AG253" s="215"/>
      <c r="AH253" s="214"/>
      <c r="AI253" s="214">
        <f t="shared" si="12"/>
        <v>3</v>
      </c>
      <c r="AJ253" s="214">
        <f t="shared" si="12"/>
        <v>3</v>
      </c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>
        <v>18.239999999999998</v>
      </c>
      <c r="BB253" s="214">
        <v>18.239999999999998</v>
      </c>
      <c r="BC253" s="214"/>
      <c r="BD253" s="214"/>
      <c r="BE253" s="214"/>
      <c r="BF253" s="214"/>
      <c r="BG253" s="216">
        <f t="shared" si="13"/>
        <v>18.239999999999998</v>
      </c>
      <c r="BH253" s="72">
        <f t="shared" si="13"/>
        <v>18.239999999999998</v>
      </c>
      <c r="BI253" s="217">
        <f t="shared" si="11"/>
        <v>1.2159999999999999E-2</v>
      </c>
      <c r="BJ253" s="218">
        <v>0</v>
      </c>
      <c r="BK253" s="218">
        <v>0</v>
      </c>
      <c r="BL253" s="218">
        <v>0</v>
      </c>
      <c r="BM253" s="218">
        <v>0</v>
      </c>
      <c r="BN253" s="218">
        <v>0</v>
      </c>
      <c r="BO253" s="218">
        <v>0</v>
      </c>
      <c r="BP253" s="218">
        <v>0</v>
      </c>
      <c r="BQ253" s="218">
        <v>0</v>
      </c>
      <c r="BR253" s="218">
        <v>0</v>
      </c>
      <c r="BS253" s="218">
        <v>0</v>
      </c>
      <c r="BT253" s="218">
        <v>0</v>
      </c>
      <c r="BU253" s="218">
        <v>0</v>
      </c>
      <c r="BV253" s="218">
        <v>0</v>
      </c>
      <c r="BW253" s="218">
        <v>0</v>
      </c>
      <c r="BX253" s="218">
        <v>0</v>
      </c>
      <c r="BY253" s="218">
        <v>0</v>
      </c>
      <c r="BZ253" s="218">
        <v>21410.8416</v>
      </c>
      <c r="CA253" s="218">
        <v>21410.8416</v>
      </c>
      <c r="CB253" s="218">
        <v>0</v>
      </c>
      <c r="CC253" s="218">
        <v>0</v>
      </c>
      <c r="CD253" s="218">
        <v>0</v>
      </c>
      <c r="CE253" s="218">
        <v>0</v>
      </c>
      <c r="CF253" s="218">
        <v>21410.8416</v>
      </c>
      <c r="CG253" s="219">
        <v>21410.8416</v>
      </c>
      <c r="CH253" s="220">
        <v>8269439.9999999991</v>
      </c>
      <c r="CI253" s="220">
        <v>8269439.9999999991</v>
      </c>
      <c r="CJ253" s="220">
        <v>5256000.0000000009</v>
      </c>
      <c r="CK253" s="221" t="s">
        <v>530</v>
      </c>
      <c r="CL253" s="222">
        <v>2.36</v>
      </c>
      <c r="CM253" s="223">
        <v>2.36</v>
      </c>
      <c r="CN253" s="224">
        <v>1.5</v>
      </c>
      <c r="CO253" s="253"/>
      <c r="CP253" s="253"/>
      <c r="CQ253" s="253"/>
      <c r="CR253" s="225"/>
      <c r="CS253" s="254">
        <v>45.342365168668834</v>
      </c>
      <c r="CT253" s="255">
        <v>45.342365168668834</v>
      </c>
      <c r="CU253" s="256">
        <v>0.68023200290512564</v>
      </c>
      <c r="CV253" s="257">
        <v>0.68023200290512564</v>
      </c>
      <c r="CW253" s="245" t="s">
        <v>639</v>
      </c>
      <c r="CX253" s="258"/>
      <c r="CY253" s="253"/>
      <c r="CZ253" s="253"/>
      <c r="DA253" s="259"/>
      <c r="DB253" s="260"/>
      <c r="DC253" s="261">
        <v>0</v>
      </c>
      <c r="DD253" s="262">
        <v>0</v>
      </c>
      <c r="DE253" s="263">
        <v>46575</v>
      </c>
      <c r="DF253" s="111">
        <v>15525</v>
      </c>
    </row>
    <row r="254" spans="1:110" ht="35.25" customHeight="1" x14ac:dyDescent="0.25">
      <c r="A254" s="237" t="s">
        <v>541</v>
      </c>
      <c r="B254" s="238" t="s">
        <v>18</v>
      </c>
      <c r="C254" s="238" t="s">
        <v>42</v>
      </c>
      <c r="D254" s="60" t="s">
        <v>384</v>
      </c>
      <c r="E254" s="60" t="s">
        <v>82</v>
      </c>
      <c r="F254" s="60" t="s">
        <v>919</v>
      </c>
      <c r="G254" s="61" t="s">
        <v>82</v>
      </c>
      <c r="H254" s="211" t="s">
        <v>543</v>
      </c>
      <c r="I254" s="60" t="s">
        <v>547</v>
      </c>
      <c r="J254" s="212">
        <v>2.0967514256105799</v>
      </c>
      <c r="K254" s="212">
        <v>5.9428030179420004</v>
      </c>
      <c r="L254" s="213">
        <v>664</v>
      </c>
      <c r="M254" s="214"/>
      <c r="N254" s="214"/>
      <c r="O254" s="214"/>
      <c r="P254" s="214"/>
      <c r="Q254" s="214"/>
      <c r="R254" s="214"/>
      <c r="S254" s="214"/>
      <c r="T254" s="214"/>
      <c r="U254" s="214"/>
      <c r="V254" s="214"/>
      <c r="W254" s="214"/>
      <c r="X254" s="214"/>
      <c r="Y254" s="214"/>
      <c r="Z254" s="214"/>
      <c r="AA254" s="214"/>
      <c r="AB254" s="214"/>
      <c r="AC254" s="214">
        <v>4</v>
      </c>
      <c r="AD254" s="214">
        <v>4</v>
      </c>
      <c r="AE254" s="214"/>
      <c r="AF254" s="214"/>
      <c r="AG254" s="215"/>
      <c r="AH254" s="214"/>
      <c r="AI254" s="214">
        <f t="shared" si="12"/>
        <v>4</v>
      </c>
      <c r="AJ254" s="214">
        <f t="shared" si="12"/>
        <v>4</v>
      </c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>
        <v>15.8</v>
      </c>
      <c r="BB254" s="214">
        <v>15.8</v>
      </c>
      <c r="BC254" s="214"/>
      <c r="BD254" s="214"/>
      <c r="BE254" s="214"/>
      <c r="BF254" s="214"/>
      <c r="BG254" s="216">
        <f t="shared" si="13"/>
        <v>15.8</v>
      </c>
      <c r="BH254" s="72">
        <f t="shared" si="13"/>
        <v>15.8</v>
      </c>
      <c r="BI254" s="217">
        <f t="shared" si="11"/>
        <v>1.0972222222222223E-2</v>
      </c>
      <c r="BJ254" s="218">
        <v>0</v>
      </c>
      <c r="BK254" s="218">
        <v>0</v>
      </c>
      <c r="BL254" s="218">
        <v>0</v>
      </c>
      <c r="BM254" s="218">
        <v>0</v>
      </c>
      <c r="BN254" s="218">
        <v>0</v>
      </c>
      <c r="BO254" s="218">
        <v>0</v>
      </c>
      <c r="BP254" s="218">
        <v>0</v>
      </c>
      <c r="BQ254" s="218">
        <v>0</v>
      </c>
      <c r="BR254" s="218">
        <v>0</v>
      </c>
      <c r="BS254" s="218">
        <v>0</v>
      </c>
      <c r="BT254" s="218">
        <v>0</v>
      </c>
      <c r="BU254" s="218">
        <v>0</v>
      </c>
      <c r="BV254" s="218">
        <v>0</v>
      </c>
      <c r="BW254" s="218">
        <v>0</v>
      </c>
      <c r="BX254" s="218">
        <v>0</v>
      </c>
      <c r="BY254" s="218">
        <v>0</v>
      </c>
      <c r="BZ254" s="218">
        <v>18546.672000000002</v>
      </c>
      <c r="CA254" s="218">
        <v>18546.672000000002</v>
      </c>
      <c r="CB254" s="218">
        <v>0</v>
      </c>
      <c r="CC254" s="218">
        <v>0</v>
      </c>
      <c r="CD254" s="218">
        <v>0</v>
      </c>
      <c r="CE254" s="218">
        <v>0</v>
      </c>
      <c r="CF254" s="218">
        <v>18546.672000000002</v>
      </c>
      <c r="CG254" s="219">
        <v>18546.672000000002</v>
      </c>
      <c r="CH254" s="220">
        <v>6061920</v>
      </c>
      <c r="CI254" s="220">
        <v>6061920</v>
      </c>
      <c r="CJ254" s="220">
        <v>5045759.9999999991</v>
      </c>
      <c r="CK254" s="221" t="s">
        <v>530</v>
      </c>
      <c r="CL254" s="222">
        <v>1.73</v>
      </c>
      <c r="CM254" s="223">
        <v>1.73</v>
      </c>
      <c r="CN254" s="224">
        <v>1.44</v>
      </c>
      <c r="CO254" s="253"/>
      <c r="CP254" s="253"/>
      <c r="CQ254" s="253"/>
      <c r="CR254" s="225"/>
      <c r="CS254" s="254">
        <v>28.660709255477126</v>
      </c>
      <c r="CT254" s="255">
        <v>28.660709255477126</v>
      </c>
      <c r="CU254" s="256">
        <v>0.2990985651323797</v>
      </c>
      <c r="CV254" s="257">
        <v>0.2990985651323797</v>
      </c>
      <c r="CW254" s="245" t="s">
        <v>554</v>
      </c>
      <c r="CX254" s="258"/>
      <c r="CY254" s="253"/>
      <c r="CZ254" s="253"/>
      <c r="DA254" s="259"/>
      <c r="DB254" s="260"/>
      <c r="DC254" s="261">
        <v>0</v>
      </c>
      <c r="DD254" s="262">
        <v>0</v>
      </c>
      <c r="DE254" s="263">
        <v>27090</v>
      </c>
      <c r="DF254" s="111">
        <v>9030</v>
      </c>
    </row>
    <row r="255" spans="1:110" ht="35.25" customHeight="1" x14ac:dyDescent="0.25">
      <c r="A255" s="237" t="s">
        <v>541</v>
      </c>
      <c r="B255" s="238" t="s">
        <v>18</v>
      </c>
      <c r="C255" s="238" t="s">
        <v>42</v>
      </c>
      <c r="D255" s="60" t="s">
        <v>384</v>
      </c>
      <c r="E255" s="60" t="s">
        <v>82</v>
      </c>
      <c r="F255" s="60" t="s">
        <v>920</v>
      </c>
      <c r="G255" s="61" t="s">
        <v>921</v>
      </c>
      <c r="H255" s="211" t="s">
        <v>543</v>
      </c>
      <c r="I255" s="60" t="s">
        <v>544</v>
      </c>
      <c r="J255" s="212">
        <v>17.600000000000001</v>
      </c>
      <c r="K255" s="212">
        <v>11.701704521115001</v>
      </c>
      <c r="L255" s="213">
        <v>1</v>
      </c>
      <c r="M255" s="214"/>
      <c r="N255" s="214"/>
      <c r="O255" s="214"/>
      <c r="P255" s="214"/>
      <c r="Q255" s="214"/>
      <c r="R255" s="214"/>
      <c r="S255" s="214"/>
      <c r="T255" s="214"/>
      <c r="U255" s="214"/>
      <c r="V255" s="214"/>
      <c r="W255" s="214"/>
      <c r="X255" s="214"/>
      <c r="Y255" s="214"/>
      <c r="Z255" s="214"/>
      <c r="AA255" s="214"/>
      <c r="AB255" s="214"/>
      <c r="AC255" s="214">
        <v>1</v>
      </c>
      <c r="AD255" s="214">
        <v>1</v>
      </c>
      <c r="AE255" s="214"/>
      <c r="AF255" s="214"/>
      <c r="AG255" s="215"/>
      <c r="AH255" s="214"/>
      <c r="AI255" s="214">
        <f t="shared" si="12"/>
        <v>1</v>
      </c>
      <c r="AJ255" s="214">
        <f t="shared" si="12"/>
        <v>1</v>
      </c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>
        <v>75</v>
      </c>
      <c r="BB255" s="214">
        <v>75</v>
      </c>
      <c r="BC255" s="214"/>
      <c r="BD255" s="214"/>
      <c r="BE255" s="214"/>
      <c r="BF255" s="214"/>
      <c r="BG255" s="216">
        <f t="shared" si="13"/>
        <v>75</v>
      </c>
      <c r="BH255" s="72">
        <f t="shared" si="13"/>
        <v>75</v>
      </c>
      <c r="BI255" s="217">
        <f t="shared" si="11"/>
        <v>2.5773195876288658E-2</v>
      </c>
      <c r="BJ255" s="218">
        <v>0</v>
      </c>
      <c r="BK255" s="218">
        <v>0</v>
      </c>
      <c r="BL255" s="218">
        <v>0</v>
      </c>
      <c r="BM255" s="218">
        <v>0</v>
      </c>
      <c r="BN255" s="218">
        <v>0</v>
      </c>
      <c r="BO255" s="218">
        <v>0</v>
      </c>
      <c r="BP255" s="218">
        <v>0</v>
      </c>
      <c r="BQ255" s="218">
        <v>0</v>
      </c>
      <c r="BR255" s="218">
        <v>0</v>
      </c>
      <c r="BS255" s="218">
        <v>0</v>
      </c>
      <c r="BT255" s="218">
        <v>0</v>
      </c>
      <c r="BU255" s="218">
        <v>0</v>
      </c>
      <c r="BV255" s="218">
        <v>0</v>
      </c>
      <c r="BW255" s="218">
        <v>0</v>
      </c>
      <c r="BX255" s="218">
        <v>0</v>
      </c>
      <c r="BY255" s="218">
        <v>0</v>
      </c>
      <c r="BZ255" s="218">
        <v>88038</v>
      </c>
      <c r="CA255" s="218">
        <v>88038</v>
      </c>
      <c r="CB255" s="218">
        <v>0</v>
      </c>
      <c r="CC255" s="218">
        <v>0</v>
      </c>
      <c r="CD255" s="218">
        <v>0</v>
      </c>
      <c r="CE255" s="218">
        <v>0</v>
      </c>
      <c r="CF255" s="218">
        <v>88038</v>
      </c>
      <c r="CG255" s="219">
        <v>88038</v>
      </c>
      <c r="CH255" s="220">
        <v>10161599.999999998</v>
      </c>
      <c r="CI255" s="220">
        <v>10161599.999999998</v>
      </c>
      <c r="CJ255" s="220">
        <v>10196640.000000002</v>
      </c>
      <c r="CK255" s="221" t="s">
        <v>530</v>
      </c>
      <c r="CL255" s="222">
        <v>2.9</v>
      </c>
      <c r="CM255" s="223">
        <v>2.9</v>
      </c>
      <c r="CN255" s="224">
        <v>2.91</v>
      </c>
      <c r="CO255" s="253"/>
      <c r="CP255" s="253"/>
      <c r="CQ255" s="253"/>
      <c r="CR255" s="225"/>
      <c r="CS255" s="254">
        <v>779</v>
      </c>
      <c r="CT255" s="255">
        <v>0</v>
      </c>
      <c r="CU255" s="256">
        <v>0.33333333333333331</v>
      </c>
      <c r="CV255" s="257">
        <v>0</v>
      </c>
      <c r="CW255" s="245" t="s">
        <v>605</v>
      </c>
      <c r="CX255" s="258"/>
      <c r="CY255" s="253"/>
      <c r="CZ255" s="253"/>
      <c r="DA255" s="259"/>
      <c r="DB255" s="260"/>
      <c r="DC255" s="261">
        <v>0</v>
      </c>
      <c r="DD255" s="262">
        <v>0</v>
      </c>
      <c r="DE255" s="263">
        <v>0</v>
      </c>
      <c r="DF255" s="111">
        <v>0</v>
      </c>
    </row>
    <row r="256" spans="1:110" ht="35.25" customHeight="1" x14ac:dyDescent="0.25">
      <c r="A256" s="237" t="s">
        <v>541</v>
      </c>
      <c r="B256" s="238" t="s">
        <v>18</v>
      </c>
      <c r="C256" s="238" t="s">
        <v>42</v>
      </c>
      <c r="D256" s="60" t="s">
        <v>226</v>
      </c>
      <c r="E256" s="60" t="s">
        <v>88</v>
      </c>
      <c r="F256" s="60" t="s">
        <v>922</v>
      </c>
      <c r="G256" s="61" t="s">
        <v>88</v>
      </c>
      <c r="H256" s="211" t="s">
        <v>543</v>
      </c>
      <c r="I256" s="60" t="s">
        <v>544</v>
      </c>
      <c r="J256" s="212">
        <v>14.5</v>
      </c>
      <c r="K256" s="212">
        <v>10.088446948713001</v>
      </c>
      <c r="L256" s="213">
        <v>4.5</v>
      </c>
      <c r="M256" s="214"/>
      <c r="N256" s="214"/>
      <c r="O256" s="214"/>
      <c r="P256" s="214"/>
      <c r="Q256" s="214"/>
      <c r="R256" s="214"/>
      <c r="S256" s="214"/>
      <c r="T256" s="214"/>
      <c r="U256" s="214"/>
      <c r="V256" s="214"/>
      <c r="W256" s="214"/>
      <c r="X256" s="214"/>
      <c r="Y256" s="214"/>
      <c r="Z256" s="214"/>
      <c r="AA256" s="214"/>
      <c r="AB256" s="214"/>
      <c r="AC256" s="214"/>
      <c r="AD256" s="214"/>
      <c r="AE256" s="214"/>
      <c r="AF256" s="214"/>
      <c r="AG256" s="215"/>
      <c r="AH256" s="214"/>
      <c r="AI256" s="214">
        <f t="shared" si="12"/>
        <v>0</v>
      </c>
      <c r="AJ256" s="214">
        <f t="shared" si="12"/>
        <v>0</v>
      </c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6">
        <f t="shared" si="13"/>
        <v>0</v>
      </c>
      <c r="BH256" s="72">
        <f t="shared" si="13"/>
        <v>0</v>
      </c>
      <c r="BI256" s="217">
        <f t="shared" si="11"/>
        <v>0</v>
      </c>
      <c r="BJ256" s="218">
        <v>0</v>
      </c>
      <c r="BK256" s="218">
        <v>0</v>
      </c>
      <c r="BL256" s="218">
        <v>0</v>
      </c>
      <c r="BM256" s="218">
        <v>0</v>
      </c>
      <c r="BN256" s="218">
        <v>0</v>
      </c>
      <c r="BO256" s="218">
        <v>0</v>
      </c>
      <c r="BP256" s="218">
        <v>0</v>
      </c>
      <c r="BQ256" s="218">
        <v>0</v>
      </c>
      <c r="BR256" s="218">
        <v>0</v>
      </c>
      <c r="BS256" s="218">
        <v>0</v>
      </c>
      <c r="BT256" s="218">
        <v>0</v>
      </c>
      <c r="BU256" s="218">
        <v>0</v>
      </c>
      <c r="BV256" s="218">
        <v>0</v>
      </c>
      <c r="BW256" s="218">
        <v>0</v>
      </c>
      <c r="BX256" s="218">
        <v>0</v>
      </c>
      <c r="BY256" s="218">
        <v>0</v>
      </c>
      <c r="BZ256" s="218">
        <v>0</v>
      </c>
      <c r="CA256" s="218">
        <v>0</v>
      </c>
      <c r="CB256" s="218">
        <v>0</v>
      </c>
      <c r="CC256" s="218">
        <v>0</v>
      </c>
      <c r="CD256" s="218">
        <v>0</v>
      </c>
      <c r="CE256" s="218">
        <v>0</v>
      </c>
      <c r="CF256" s="218">
        <v>0</v>
      </c>
      <c r="CG256" s="219">
        <v>0</v>
      </c>
      <c r="CH256" s="220">
        <v>19972800.000000004</v>
      </c>
      <c r="CI256" s="220">
        <v>19972800.000000004</v>
      </c>
      <c r="CJ256" s="220">
        <v>16679040</v>
      </c>
      <c r="CK256" s="221" t="s">
        <v>530</v>
      </c>
      <c r="CL256" s="222">
        <v>5.7</v>
      </c>
      <c r="CM256" s="223">
        <v>5.7</v>
      </c>
      <c r="CN256" s="224">
        <v>4.76</v>
      </c>
      <c r="CO256" s="253"/>
      <c r="CP256" s="253"/>
      <c r="CQ256" s="253"/>
      <c r="CR256" s="225"/>
      <c r="CS256" s="254">
        <v>201.45849297573434</v>
      </c>
      <c r="CT256" s="255">
        <v>201.45849297573434</v>
      </c>
      <c r="CU256" s="256">
        <v>1.4942528735632183</v>
      </c>
      <c r="CV256" s="257">
        <v>1.4942528735632183</v>
      </c>
      <c r="CW256" s="245" t="s">
        <v>923</v>
      </c>
      <c r="CX256" s="258"/>
      <c r="CY256" s="253"/>
      <c r="CZ256" s="253"/>
      <c r="DA256" s="259"/>
      <c r="DB256" s="260"/>
      <c r="DC256" s="261">
        <v>2943</v>
      </c>
      <c r="DD256" s="262">
        <v>369</v>
      </c>
      <c r="DE256" s="263">
        <v>442</v>
      </c>
      <c r="DF256" s="111">
        <v>1251.3333333333333</v>
      </c>
    </row>
    <row r="257" spans="1:110" ht="35.25" customHeight="1" x14ac:dyDescent="0.25">
      <c r="A257" s="237" t="s">
        <v>541</v>
      </c>
      <c r="B257" s="238" t="s">
        <v>18</v>
      </c>
      <c r="C257" s="238" t="s">
        <v>42</v>
      </c>
      <c r="D257" s="60" t="s">
        <v>270</v>
      </c>
      <c r="E257" s="60" t="s">
        <v>269</v>
      </c>
      <c r="F257" s="60" t="s">
        <v>924</v>
      </c>
      <c r="G257" s="61" t="s">
        <v>925</v>
      </c>
      <c r="H257" s="211" t="s">
        <v>543</v>
      </c>
      <c r="I257" s="60" t="s">
        <v>544</v>
      </c>
      <c r="J257" s="212">
        <v>20.7</v>
      </c>
      <c r="K257" s="212">
        <v>7.6475378628810002</v>
      </c>
      <c r="L257" s="213">
        <v>1</v>
      </c>
      <c r="M257" s="214"/>
      <c r="N257" s="214"/>
      <c r="O257" s="214"/>
      <c r="P257" s="214"/>
      <c r="Q257" s="214"/>
      <c r="R257" s="214"/>
      <c r="S257" s="214"/>
      <c r="T257" s="214"/>
      <c r="U257" s="214"/>
      <c r="V257" s="214"/>
      <c r="W257" s="214"/>
      <c r="X257" s="214"/>
      <c r="Y257" s="214"/>
      <c r="Z257" s="214"/>
      <c r="AA257" s="214"/>
      <c r="AB257" s="214"/>
      <c r="AC257" s="214"/>
      <c r="AD257" s="214"/>
      <c r="AE257" s="214"/>
      <c r="AF257" s="214"/>
      <c r="AG257" s="215"/>
      <c r="AH257" s="214"/>
      <c r="AI257" s="214">
        <f t="shared" si="12"/>
        <v>0</v>
      </c>
      <c r="AJ257" s="214">
        <f t="shared" si="12"/>
        <v>0</v>
      </c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6">
        <f t="shared" si="13"/>
        <v>0</v>
      </c>
      <c r="BH257" s="72">
        <f t="shared" si="13"/>
        <v>0</v>
      </c>
      <c r="BI257" s="217">
        <f t="shared" si="11"/>
        <v>0</v>
      </c>
      <c r="BJ257" s="218">
        <v>0</v>
      </c>
      <c r="BK257" s="218">
        <v>0</v>
      </c>
      <c r="BL257" s="218">
        <v>0</v>
      </c>
      <c r="BM257" s="218">
        <v>0</v>
      </c>
      <c r="BN257" s="218">
        <v>0</v>
      </c>
      <c r="BO257" s="218">
        <v>0</v>
      </c>
      <c r="BP257" s="218">
        <v>0</v>
      </c>
      <c r="BQ257" s="218">
        <v>0</v>
      </c>
      <c r="BR257" s="218">
        <v>0</v>
      </c>
      <c r="BS257" s="218">
        <v>0</v>
      </c>
      <c r="BT257" s="218">
        <v>0</v>
      </c>
      <c r="BU257" s="218">
        <v>0</v>
      </c>
      <c r="BV257" s="218">
        <v>0</v>
      </c>
      <c r="BW257" s="218">
        <v>0</v>
      </c>
      <c r="BX257" s="218">
        <v>0</v>
      </c>
      <c r="BY257" s="218">
        <v>0</v>
      </c>
      <c r="BZ257" s="218">
        <v>0</v>
      </c>
      <c r="CA257" s="218">
        <v>0</v>
      </c>
      <c r="CB257" s="218">
        <v>0</v>
      </c>
      <c r="CC257" s="218">
        <v>0</v>
      </c>
      <c r="CD257" s="218">
        <v>0</v>
      </c>
      <c r="CE257" s="218">
        <v>0</v>
      </c>
      <c r="CF257" s="218">
        <v>0</v>
      </c>
      <c r="CG257" s="219">
        <v>0</v>
      </c>
      <c r="CH257" s="220">
        <v>16468800</v>
      </c>
      <c r="CI257" s="220">
        <v>16468800</v>
      </c>
      <c r="CJ257" s="220">
        <v>25649280.000000004</v>
      </c>
      <c r="CK257" s="221" t="s">
        <v>530</v>
      </c>
      <c r="CL257" s="222">
        <v>4.7</v>
      </c>
      <c r="CM257" s="223">
        <v>4.7</v>
      </c>
      <c r="CN257" s="224">
        <v>7.32</v>
      </c>
      <c r="CO257" s="253"/>
      <c r="CP257" s="253"/>
      <c r="CQ257" s="253"/>
      <c r="CR257" s="225"/>
      <c r="CS257" s="254">
        <v>197.33333333333334</v>
      </c>
      <c r="CT257" s="255">
        <v>197.33333333333334</v>
      </c>
      <c r="CU257" s="256">
        <v>1</v>
      </c>
      <c r="CV257" s="257">
        <v>1</v>
      </c>
      <c r="CW257" s="245" t="s">
        <v>916</v>
      </c>
      <c r="CX257" s="258"/>
      <c r="CY257" s="253"/>
      <c r="CZ257" s="253"/>
      <c r="DA257" s="259"/>
      <c r="DB257" s="260"/>
      <c r="DC257" s="261">
        <v>0</v>
      </c>
      <c r="DD257" s="262">
        <v>488</v>
      </c>
      <c r="DE257" s="263">
        <v>104</v>
      </c>
      <c r="DF257" s="111">
        <v>197.33333333333334</v>
      </c>
    </row>
    <row r="258" spans="1:110" ht="35.25" customHeight="1" x14ac:dyDescent="0.25">
      <c r="A258" s="237" t="s">
        <v>541</v>
      </c>
      <c r="B258" s="238" t="s">
        <v>18</v>
      </c>
      <c r="C258" s="238" t="s">
        <v>42</v>
      </c>
      <c r="D258" s="60" t="s">
        <v>81</v>
      </c>
      <c r="E258" s="60" t="s">
        <v>82</v>
      </c>
      <c r="F258" s="60" t="s">
        <v>926</v>
      </c>
      <c r="G258" s="61" t="s">
        <v>927</v>
      </c>
      <c r="H258" s="211" t="s">
        <v>543</v>
      </c>
      <c r="I258" s="60" t="s">
        <v>544</v>
      </c>
      <c r="J258" s="212">
        <v>49.1</v>
      </c>
      <c r="K258" s="212">
        <v>8.055113619609001</v>
      </c>
      <c r="L258" s="213">
        <v>2</v>
      </c>
      <c r="M258" s="214"/>
      <c r="N258" s="214"/>
      <c r="O258" s="214"/>
      <c r="P258" s="214"/>
      <c r="Q258" s="214">
        <v>1</v>
      </c>
      <c r="R258" s="214">
        <v>1</v>
      </c>
      <c r="S258" s="214"/>
      <c r="T258" s="214"/>
      <c r="U258" s="214"/>
      <c r="V258" s="214"/>
      <c r="W258" s="214"/>
      <c r="X258" s="214"/>
      <c r="Y258" s="214"/>
      <c r="Z258" s="214"/>
      <c r="AA258" s="214"/>
      <c r="AB258" s="214"/>
      <c r="AC258" s="214">
        <v>1</v>
      </c>
      <c r="AD258" s="214">
        <v>1</v>
      </c>
      <c r="AE258" s="214"/>
      <c r="AF258" s="214"/>
      <c r="AG258" s="215"/>
      <c r="AH258" s="214"/>
      <c r="AI258" s="214">
        <f t="shared" si="12"/>
        <v>2</v>
      </c>
      <c r="AJ258" s="214">
        <f t="shared" si="12"/>
        <v>2</v>
      </c>
      <c r="AK258" s="214"/>
      <c r="AL258" s="214"/>
      <c r="AM258" s="214"/>
      <c r="AN258" s="214"/>
      <c r="AO258" s="214">
        <v>350</v>
      </c>
      <c r="AP258" s="214">
        <v>350</v>
      </c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>
        <v>95</v>
      </c>
      <c r="BB258" s="214">
        <v>95</v>
      </c>
      <c r="BC258" s="214"/>
      <c r="BD258" s="214"/>
      <c r="BE258" s="214"/>
      <c r="BF258" s="214"/>
      <c r="BG258" s="216">
        <f t="shared" si="13"/>
        <v>445</v>
      </c>
      <c r="BH258" s="72">
        <f t="shared" si="13"/>
        <v>445</v>
      </c>
      <c r="BI258" s="217">
        <f t="shared" si="11"/>
        <v>0.10348837209302326</v>
      </c>
      <c r="BJ258" s="218">
        <v>0</v>
      </c>
      <c r="BK258" s="218">
        <v>0</v>
      </c>
      <c r="BL258" s="218">
        <v>0</v>
      </c>
      <c r="BM258" s="218">
        <v>0</v>
      </c>
      <c r="BN258" s="218">
        <v>1226400</v>
      </c>
      <c r="BO258" s="218">
        <v>1226400</v>
      </c>
      <c r="BP258" s="218">
        <v>0</v>
      </c>
      <c r="BQ258" s="218">
        <v>0</v>
      </c>
      <c r="BR258" s="218">
        <v>0</v>
      </c>
      <c r="BS258" s="218">
        <v>0</v>
      </c>
      <c r="BT258" s="218">
        <v>0</v>
      </c>
      <c r="BU258" s="218">
        <v>0</v>
      </c>
      <c r="BV258" s="218">
        <v>0</v>
      </c>
      <c r="BW258" s="218">
        <v>0</v>
      </c>
      <c r="BX258" s="218">
        <v>0</v>
      </c>
      <c r="BY258" s="218">
        <v>0</v>
      </c>
      <c r="BZ258" s="218">
        <v>111514.8</v>
      </c>
      <c r="CA258" s="218">
        <v>111514.8</v>
      </c>
      <c r="CB258" s="218">
        <v>0</v>
      </c>
      <c r="CC258" s="218">
        <v>0</v>
      </c>
      <c r="CD258" s="218">
        <v>0</v>
      </c>
      <c r="CE258" s="218">
        <v>0</v>
      </c>
      <c r="CF258" s="218">
        <v>1337914.8</v>
      </c>
      <c r="CG258" s="219">
        <v>1337914.8</v>
      </c>
      <c r="CH258" s="220">
        <v>30835200.000000004</v>
      </c>
      <c r="CI258" s="220">
        <v>30835200.000000004</v>
      </c>
      <c r="CJ258" s="220">
        <v>15067199.999999998</v>
      </c>
      <c r="CK258" s="221" t="s">
        <v>530</v>
      </c>
      <c r="CL258" s="222">
        <v>8.8000000000000007</v>
      </c>
      <c r="CM258" s="223">
        <v>8.8000000000000007</v>
      </c>
      <c r="CN258" s="224">
        <v>4.3</v>
      </c>
      <c r="CO258" s="253"/>
      <c r="CP258" s="253"/>
      <c r="CQ258" s="253"/>
      <c r="CR258" s="225"/>
      <c r="CS258" s="254">
        <v>0</v>
      </c>
      <c r="CT258" s="255">
        <v>0</v>
      </c>
      <c r="CU258" s="256">
        <v>0</v>
      </c>
      <c r="CV258" s="257">
        <v>0</v>
      </c>
      <c r="CW258" s="245" t="s">
        <v>564</v>
      </c>
      <c r="CX258" s="258"/>
      <c r="CY258" s="253"/>
      <c r="CZ258" s="253"/>
      <c r="DA258" s="259"/>
      <c r="DB258" s="260"/>
      <c r="DC258" s="261">
        <v>0</v>
      </c>
      <c r="DD258" s="262">
        <v>0</v>
      </c>
      <c r="DE258" s="263">
        <v>0</v>
      </c>
      <c r="DF258" s="111">
        <v>0</v>
      </c>
    </row>
    <row r="259" spans="1:110" ht="35.25" customHeight="1" x14ac:dyDescent="0.25">
      <c r="A259" s="237" t="s">
        <v>541</v>
      </c>
      <c r="B259" s="238" t="s">
        <v>18</v>
      </c>
      <c r="C259" s="238" t="s">
        <v>42</v>
      </c>
      <c r="D259" s="60" t="s">
        <v>155</v>
      </c>
      <c r="E259" s="60" t="s">
        <v>49</v>
      </c>
      <c r="F259" s="60" t="s">
        <v>928</v>
      </c>
      <c r="G259" s="61" t="s">
        <v>929</v>
      </c>
      <c r="H259" s="211" t="s">
        <v>543</v>
      </c>
      <c r="I259" s="60" t="s">
        <v>544</v>
      </c>
      <c r="J259" s="212">
        <v>37.9</v>
      </c>
      <c r="K259" s="212">
        <v>9.3973484653020005</v>
      </c>
      <c r="L259" s="213">
        <v>1</v>
      </c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  <c r="AB259" s="214"/>
      <c r="AC259" s="214"/>
      <c r="AD259" s="214"/>
      <c r="AE259" s="214"/>
      <c r="AF259" s="214"/>
      <c r="AG259" s="215"/>
      <c r="AH259" s="214"/>
      <c r="AI259" s="214">
        <f t="shared" si="12"/>
        <v>0</v>
      </c>
      <c r="AJ259" s="214">
        <f t="shared" si="12"/>
        <v>0</v>
      </c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6">
        <f t="shared" si="13"/>
        <v>0</v>
      </c>
      <c r="BH259" s="72">
        <f t="shared" si="13"/>
        <v>0</v>
      </c>
      <c r="BI259" s="217">
        <f t="shared" si="11"/>
        <v>0</v>
      </c>
      <c r="BJ259" s="218">
        <v>0</v>
      </c>
      <c r="BK259" s="218">
        <v>0</v>
      </c>
      <c r="BL259" s="218">
        <v>0</v>
      </c>
      <c r="BM259" s="218">
        <v>0</v>
      </c>
      <c r="BN259" s="218">
        <v>0</v>
      </c>
      <c r="BO259" s="218">
        <v>0</v>
      </c>
      <c r="BP259" s="218">
        <v>0</v>
      </c>
      <c r="BQ259" s="218">
        <v>0</v>
      </c>
      <c r="BR259" s="218">
        <v>0</v>
      </c>
      <c r="BS259" s="218">
        <v>0</v>
      </c>
      <c r="BT259" s="218">
        <v>0</v>
      </c>
      <c r="BU259" s="218">
        <v>0</v>
      </c>
      <c r="BV259" s="218">
        <v>0</v>
      </c>
      <c r="BW259" s="218">
        <v>0</v>
      </c>
      <c r="BX259" s="218">
        <v>0</v>
      </c>
      <c r="BY259" s="218">
        <v>0</v>
      </c>
      <c r="BZ259" s="218">
        <v>0</v>
      </c>
      <c r="CA259" s="218">
        <v>0</v>
      </c>
      <c r="CB259" s="218">
        <v>0</v>
      </c>
      <c r="CC259" s="218">
        <v>0</v>
      </c>
      <c r="CD259" s="218">
        <v>0</v>
      </c>
      <c r="CE259" s="218">
        <v>0</v>
      </c>
      <c r="CF259" s="218">
        <v>0</v>
      </c>
      <c r="CG259" s="219">
        <v>0</v>
      </c>
      <c r="CH259" s="220">
        <v>75336000</v>
      </c>
      <c r="CI259" s="220">
        <v>75336000</v>
      </c>
      <c r="CJ259" s="220">
        <v>90052800</v>
      </c>
      <c r="CK259" s="221" t="s">
        <v>530</v>
      </c>
      <c r="CL259" s="222">
        <v>21.5</v>
      </c>
      <c r="CM259" s="223">
        <v>21.5</v>
      </c>
      <c r="CN259" s="224">
        <v>25.7</v>
      </c>
      <c r="CO259" s="253"/>
      <c r="CP259" s="253"/>
      <c r="CQ259" s="253"/>
      <c r="CR259" s="225"/>
      <c r="CS259" s="254">
        <v>0</v>
      </c>
      <c r="CT259" s="255">
        <v>0</v>
      </c>
      <c r="CU259" s="256">
        <v>0</v>
      </c>
      <c r="CV259" s="257">
        <v>0</v>
      </c>
      <c r="CW259" s="245" t="s">
        <v>564</v>
      </c>
      <c r="CX259" s="258"/>
      <c r="CY259" s="253"/>
      <c r="CZ259" s="253"/>
      <c r="DA259" s="259"/>
      <c r="DB259" s="260"/>
      <c r="DC259" s="261">
        <v>0</v>
      </c>
      <c r="DD259" s="262">
        <v>0</v>
      </c>
      <c r="DE259" s="263">
        <v>0</v>
      </c>
      <c r="DF259" s="111">
        <v>0</v>
      </c>
    </row>
    <row r="260" spans="1:110" ht="35.25" customHeight="1" x14ac:dyDescent="0.25">
      <c r="A260" s="237" t="s">
        <v>541</v>
      </c>
      <c r="B260" s="238" t="s">
        <v>18</v>
      </c>
      <c r="C260" s="238" t="s">
        <v>42</v>
      </c>
      <c r="D260" s="60" t="s">
        <v>94</v>
      </c>
      <c r="E260" s="60" t="s">
        <v>95</v>
      </c>
      <c r="F260" s="60" t="s">
        <v>930</v>
      </c>
      <c r="G260" s="61" t="s">
        <v>931</v>
      </c>
      <c r="H260" s="211" t="s">
        <v>543</v>
      </c>
      <c r="I260" s="60" t="s">
        <v>544</v>
      </c>
      <c r="J260" s="212">
        <v>31.9</v>
      </c>
      <c r="K260" s="212">
        <v>7.4231060451660005</v>
      </c>
      <c r="L260" s="213">
        <v>1</v>
      </c>
      <c r="M260" s="214"/>
      <c r="N260" s="214"/>
      <c r="O260" s="214"/>
      <c r="P260" s="214"/>
      <c r="Q260" s="214"/>
      <c r="R260" s="214"/>
      <c r="S260" s="214"/>
      <c r="T260" s="214"/>
      <c r="U260" s="214"/>
      <c r="V260" s="214"/>
      <c r="W260" s="214"/>
      <c r="X260" s="214"/>
      <c r="Y260" s="214"/>
      <c r="Z260" s="214"/>
      <c r="AA260" s="214"/>
      <c r="AB260" s="214"/>
      <c r="AC260" s="214"/>
      <c r="AD260" s="214"/>
      <c r="AE260" s="214"/>
      <c r="AF260" s="214"/>
      <c r="AG260" s="215"/>
      <c r="AH260" s="214"/>
      <c r="AI260" s="214">
        <f t="shared" si="12"/>
        <v>0</v>
      </c>
      <c r="AJ260" s="214">
        <f t="shared" si="12"/>
        <v>0</v>
      </c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6">
        <f t="shared" si="13"/>
        <v>0</v>
      </c>
      <c r="BH260" s="72">
        <f t="shared" si="13"/>
        <v>0</v>
      </c>
      <c r="BI260" s="217">
        <f t="shared" si="11"/>
        <v>0</v>
      </c>
      <c r="BJ260" s="218">
        <v>0</v>
      </c>
      <c r="BK260" s="218">
        <v>0</v>
      </c>
      <c r="BL260" s="218">
        <v>0</v>
      </c>
      <c r="BM260" s="218">
        <v>0</v>
      </c>
      <c r="BN260" s="218">
        <v>0</v>
      </c>
      <c r="BO260" s="218">
        <v>0</v>
      </c>
      <c r="BP260" s="218">
        <v>0</v>
      </c>
      <c r="BQ260" s="218">
        <v>0</v>
      </c>
      <c r="BR260" s="218">
        <v>0</v>
      </c>
      <c r="BS260" s="218">
        <v>0</v>
      </c>
      <c r="BT260" s="218">
        <v>0</v>
      </c>
      <c r="BU260" s="218">
        <v>0</v>
      </c>
      <c r="BV260" s="218">
        <v>0</v>
      </c>
      <c r="BW260" s="218">
        <v>0</v>
      </c>
      <c r="BX260" s="218">
        <v>0</v>
      </c>
      <c r="BY260" s="218">
        <v>0</v>
      </c>
      <c r="BZ260" s="218">
        <v>0</v>
      </c>
      <c r="CA260" s="218">
        <v>0</v>
      </c>
      <c r="CB260" s="218">
        <v>0</v>
      </c>
      <c r="CC260" s="218">
        <v>0</v>
      </c>
      <c r="CD260" s="218">
        <v>0</v>
      </c>
      <c r="CE260" s="218">
        <v>0</v>
      </c>
      <c r="CF260" s="218">
        <v>0</v>
      </c>
      <c r="CG260" s="219">
        <v>0</v>
      </c>
      <c r="CH260" s="220">
        <v>40646399.999999993</v>
      </c>
      <c r="CI260" s="220">
        <v>40646399.999999993</v>
      </c>
      <c r="CJ260" s="220">
        <v>25579200</v>
      </c>
      <c r="CK260" s="221" t="s">
        <v>530</v>
      </c>
      <c r="CL260" s="222">
        <v>11.6</v>
      </c>
      <c r="CM260" s="223">
        <v>11.6</v>
      </c>
      <c r="CN260" s="224">
        <v>7.3</v>
      </c>
      <c r="CO260" s="253"/>
      <c r="CP260" s="253"/>
      <c r="CQ260" s="253"/>
      <c r="CR260" s="225"/>
      <c r="CS260" s="254">
        <v>0</v>
      </c>
      <c r="CT260" s="255">
        <v>0</v>
      </c>
      <c r="CU260" s="256">
        <v>0</v>
      </c>
      <c r="CV260" s="257">
        <v>0</v>
      </c>
      <c r="CW260" s="245" t="s">
        <v>564</v>
      </c>
      <c r="CX260" s="258"/>
      <c r="CY260" s="253"/>
      <c r="CZ260" s="253"/>
      <c r="DA260" s="259"/>
      <c r="DB260" s="260"/>
      <c r="DC260" s="261">
        <v>0</v>
      </c>
      <c r="DD260" s="262">
        <v>0</v>
      </c>
      <c r="DE260" s="263">
        <v>0</v>
      </c>
      <c r="DF260" s="111">
        <v>0</v>
      </c>
    </row>
    <row r="261" spans="1:110" ht="35.25" customHeight="1" x14ac:dyDescent="0.25">
      <c r="A261" s="237" t="s">
        <v>541</v>
      </c>
      <c r="B261" s="238" t="s">
        <v>18</v>
      </c>
      <c r="C261" s="238" t="s">
        <v>42</v>
      </c>
      <c r="D261" s="60" t="s">
        <v>270</v>
      </c>
      <c r="E261" s="60" t="s">
        <v>269</v>
      </c>
      <c r="F261" s="60" t="s">
        <v>932</v>
      </c>
      <c r="G261" s="61" t="s">
        <v>933</v>
      </c>
      <c r="H261" s="211" t="s">
        <v>543</v>
      </c>
      <c r="I261" s="60" t="s">
        <v>544</v>
      </c>
      <c r="J261" s="212">
        <v>16.3</v>
      </c>
      <c r="K261" s="212">
        <v>7.134090894252</v>
      </c>
      <c r="L261" s="213">
        <v>1</v>
      </c>
      <c r="M261" s="214"/>
      <c r="N261" s="214"/>
      <c r="O261" s="214"/>
      <c r="P261" s="214"/>
      <c r="Q261" s="214"/>
      <c r="R261" s="214"/>
      <c r="S261" s="214"/>
      <c r="T261" s="214"/>
      <c r="U261" s="214"/>
      <c r="V261" s="214"/>
      <c r="W261" s="214"/>
      <c r="X261" s="214"/>
      <c r="Y261" s="214"/>
      <c r="Z261" s="214"/>
      <c r="AA261" s="214"/>
      <c r="AB261" s="214"/>
      <c r="AC261" s="214"/>
      <c r="AD261" s="214"/>
      <c r="AE261" s="214"/>
      <c r="AF261" s="214"/>
      <c r="AG261" s="215"/>
      <c r="AH261" s="214"/>
      <c r="AI261" s="214">
        <f t="shared" si="12"/>
        <v>0</v>
      </c>
      <c r="AJ261" s="214">
        <f t="shared" si="12"/>
        <v>0</v>
      </c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6">
        <f t="shared" si="13"/>
        <v>0</v>
      </c>
      <c r="BH261" s="72">
        <f t="shared" si="13"/>
        <v>0</v>
      </c>
      <c r="BI261" s="217">
        <f t="shared" si="11"/>
        <v>0</v>
      </c>
      <c r="BJ261" s="218">
        <v>0</v>
      </c>
      <c r="BK261" s="218">
        <v>0</v>
      </c>
      <c r="BL261" s="218">
        <v>0</v>
      </c>
      <c r="BM261" s="218">
        <v>0</v>
      </c>
      <c r="BN261" s="218">
        <v>0</v>
      </c>
      <c r="BO261" s="218">
        <v>0</v>
      </c>
      <c r="BP261" s="218">
        <v>0</v>
      </c>
      <c r="BQ261" s="218">
        <v>0</v>
      </c>
      <c r="BR261" s="218">
        <v>0</v>
      </c>
      <c r="BS261" s="218">
        <v>0</v>
      </c>
      <c r="BT261" s="218">
        <v>0</v>
      </c>
      <c r="BU261" s="218">
        <v>0</v>
      </c>
      <c r="BV261" s="218">
        <v>0</v>
      </c>
      <c r="BW261" s="218">
        <v>0</v>
      </c>
      <c r="BX261" s="218">
        <v>0</v>
      </c>
      <c r="BY261" s="218">
        <v>0</v>
      </c>
      <c r="BZ261" s="218">
        <v>0</v>
      </c>
      <c r="CA261" s="218">
        <v>0</v>
      </c>
      <c r="CB261" s="218">
        <v>0</v>
      </c>
      <c r="CC261" s="218">
        <v>0</v>
      </c>
      <c r="CD261" s="218">
        <v>0</v>
      </c>
      <c r="CE261" s="218">
        <v>0</v>
      </c>
      <c r="CF261" s="218">
        <v>0</v>
      </c>
      <c r="CG261" s="219">
        <v>0</v>
      </c>
      <c r="CH261" s="220">
        <v>10512000.000000002</v>
      </c>
      <c r="CI261" s="220">
        <v>14716800.000000002</v>
      </c>
      <c r="CJ261" s="220">
        <v>17520000</v>
      </c>
      <c r="CK261" s="221" t="s">
        <v>530</v>
      </c>
      <c r="CL261" s="222">
        <v>3</v>
      </c>
      <c r="CM261" s="223">
        <v>4.2</v>
      </c>
      <c r="CN261" s="224">
        <v>5</v>
      </c>
      <c r="CO261" s="253"/>
      <c r="CP261" s="253"/>
      <c r="CQ261" s="253"/>
      <c r="CR261" s="225"/>
      <c r="CS261" s="254">
        <v>328.00000000000011</v>
      </c>
      <c r="CT261" s="255">
        <v>328.00000000000011</v>
      </c>
      <c r="CU261" s="256">
        <v>4.0000000000000018</v>
      </c>
      <c r="CV261" s="257">
        <v>4.0000000000000018</v>
      </c>
      <c r="CW261" s="245" t="s">
        <v>564</v>
      </c>
      <c r="CX261" s="258"/>
      <c r="CY261" s="253"/>
      <c r="CZ261" s="253"/>
      <c r="DA261" s="259"/>
      <c r="DB261" s="260"/>
      <c r="DC261" s="261">
        <v>0</v>
      </c>
      <c r="DD261" s="262">
        <v>0</v>
      </c>
      <c r="DE261" s="263">
        <v>82</v>
      </c>
      <c r="DF261" s="111">
        <v>27.333333333333332</v>
      </c>
    </row>
    <row r="262" spans="1:110" ht="35.25" customHeight="1" x14ac:dyDescent="0.25">
      <c r="A262" s="237" t="s">
        <v>541</v>
      </c>
      <c r="B262" s="238" t="s">
        <v>18</v>
      </c>
      <c r="C262" s="238" t="s">
        <v>42</v>
      </c>
      <c r="D262" s="60" t="s">
        <v>384</v>
      </c>
      <c r="E262" s="60" t="s">
        <v>253</v>
      </c>
      <c r="F262" s="60" t="s">
        <v>934</v>
      </c>
      <c r="G262" s="61" t="s">
        <v>935</v>
      </c>
      <c r="H262" s="211" t="s">
        <v>543</v>
      </c>
      <c r="I262" s="60" t="s">
        <v>608</v>
      </c>
      <c r="J262" s="212">
        <v>18.7</v>
      </c>
      <c r="K262" s="212">
        <v>7.7952651353010003</v>
      </c>
      <c r="L262" s="213">
        <v>1</v>
      </c>
      <c r="M262" s="214"/>
      <c r="N262" s="214"/>
      <c r="O262" s="214"/>
      <c r="P262" s="214"/>
      <c r="Q262" s="214"/>
      <c r="R262" s="214"/>
      <c r="S262" s="214"/>
      <c r="T262" s="214"/>
      <c r="U262" s="214"/>
      <c r="V262" s="214"/>
      <c r="W262" s="214"/>
      <c r="X262" s="214"/>
      <c r="Y262" s="214"/>
      <c r="Z262" s="214"/>
      <c r="AA262" s="214"/>
      <c r="AB262" s="214"/>
      <c r="AC262" s="214"/>
      <c r="AD262" s="214"/>
      <c r="AE262" s="214"/>
      <c r="AF262" s="214"/>
      <c r="AG262" s="215"/>
      <c r="AH262" s="214"/>
      <c r="AI262" s="214">
        <f t="shared" si="12"/>
        <v>0</v>
      </c>
      <c r="AJ262" s="214">
        <f t="shared" si="12"/>
        <v>0</v>
      </c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6">
        <f t="shared" si="13"/>
        <v>0</v>
      </c>
      <c r="BH262" s="72">
        <f t="shared" si="13"/>
        <v>0</v>
      </c>
      <c r="BI262" s="217">
        <f t="shared" si="11"/>
        <v>0</v>
      </c>
      <c r="BJ262" s="218">
        <v>0</v>
      </c>
      <c r="BK262" s="218">
        <v>0</v>
      </c>
      <c r="BL262" s="218">
        <v>0</v>
      </c>
      <c r="BM262" s="218">
        <v>0</v>
      </c>
      <c r="BN262" s="218">
        <v>0</v>
      </c>
      <c r="BO262" s="218">
        <v>0</v>
      </c>
      <c r="BP262" s="218">
        <v>0</v>
      </c>
      <c r="BQ262" s="218">
        <v>0</v>
      </c>
      <c r="BR262" s="218">
        <v>0</v>
      </c>
      <c r="BS262" s="218">
        <v>0</v>
      </c>
      <c r="BT262" s="218">
        <v>0</v>
      </c>
      <c r="BU262" s="218">
        <v>0</v>
      </c>
      <c r="BV262" s="218">
        <v>0</v>
      </c>
      <c r="BW262" s="218">
        <v>0</v>
      </c>
      <c r="BX262" s="218">
        <v>0</v>
      </c>
      <c r="BY262" s="218">
        <v>0</v>
      </c>
      <c r="BZ262" s="218">
        <v>0</v>
      </c>
      <c r="CA262" s="218">
        <v>0</v>
      </c>
      <c r="CB262" s="218">
        <v>0</v>
      </c>
      <c r="CC262" s="218">
        <v>0</v>
      </c>
      <c r="CD262" s="218">
        <v>0</v>
      </c>
      <c r="CE262" s="218">
        <v>0</v>
      </c>
      <c r="CF262" s="218">
        <v>0</v>
      </c>
      <c r="CG262" s="219">
        <v>0</v>
      </c>
      <c r="CH262" s="220">
        <v>9460800.0000000019</v>
      </c>
      <c r="CI262" s="220">
        <v>9460800.0000000019</v>
      </c>
      <c r="CJ262" s="220">
        <v>12228960.000000002</v>
      </c>
      <c r="CK262" s="221" t="s">
        <v>530</v>
      </c>
      <c r="CL262" s="222">
        <v>2.7</v>
      </c>
      <c r="CM262" s="223">
        <v>2.7</v>
      </c>
      <c r="CN262" s="224">
        <v>3.49</v>
      </c>
      <c r="CO262" s="253"/>
      <c r="CP262" s="253"/>
      <c r="CQ262" s="253"/>
      <c r="CR262" s="225"/>
      <c r="CS262" s="254">
        <v>352.66666666666669</v>
      </c>
      <c r="CT262" s="255">
        <v>48</v>
      </c>
      <c r="CU262" s="256">
        <v>1</v>
      </c>
      <c r="CV262" s="257">
        <v>0.66666666666666663</v>
      </c>
      <c r="CW262" s="245" t="s">
        <v>605</v>
      </c>
      <c r="CX262" s="258"/>
      <c r="CY262" s="253"/>
      <c r="CZ262" s="253"/>
      <c r="DA262" s="259"/>
      <c r="DB262" s="260"/>
      <c r="DC262" s="261">
        <v>0</v>
      </c>
      <c r="DD262" s="262">
        <v>0</v>
      </c>
      <c r="DE262" s="263">
        <v>144</v>
      </c>
      <c r="DF262" s="111">
        <v>48</v>
      </c>
    </row>
    <row r="263" spans="1:110" ht="35.25" customHeight="1" x14ac:dyDescent="0.25">
      <c r="A263" s="237" t="s">
        <v>541</v>
      </c>
      <c r="B263" s="238" t="s">
        <v>18</v>
      </c>
      <c r="C263" s="238" t="s">
        <v>42</v>
      </c>
      <c r="D263" s="60" t="s">
        <v>339</v>
      </c>
      <c r="E263" s="60" t="s">
        <v>43</v>
      </c>
      <c r="F263" s="60" t="s">
        <v>936</v>
      </c>
      <c r="G263" s="61" t="s">
        <v>43</v>
      </c>
      <c r="H263" s="211" t="s">
        <v>543</v>
      </c>
      <c r="I263" s="60" t="s">
        <v>608</v>
      </c>
      <c r="J263" s="212">
        <v>14.747719806125961</v>
      </c>
      <c r="K263" s="212">
        <v>18.474621173694004</v>
      </c>
      <c r="L263" s="213">
        <v>2444.6</v>
      </c>
      <c r="M263" s="214"/>
      <c r="N263" s="214"/>
      <c r="O263" s="214"/>
      <c r="P263" s="214"/>
      <c r="Q263" s="214"/>
      <c r="R263" s="214"/>
      <c r="S263" s="214"/>
      <c r="T263" s="214"/>
      <c r="U263" s="214"/>
      <c r="V263" s="214"/>
      <c r="W263" s="214"/>
      <c r="X263" s="214"/>
      <c r="Y263" s="214"/>
      <c r="Z263" s="214"/>
      <c r="AA263" s="214"/>
      <c r="AB263" s="214"/>
      <c r="AC263" s="214">
        <v>73</v>
      </c>
      <c r="AD263" s="214">
        <v>73</v>
      </c>
      <c r="AE263" s="214"/>
      <c r="AF263" s="214"/>
      <c r="AG263" s="215"/>
      <c r="AH263" s="214"/>
      <c r="AI263" s="214">
        <f t="shared" si="12"/>
        <v>73</v>
      </c>
      <c r="AJ263" s="214">
        <f t="shared" si="12"/>
        <v>73</v>
      </c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>
        <v>2480.3649999999998</v>
      </c>
      <c r="BB263" s="214">
        <v>2480.3649999999998</v>
      </c>
      <c r="BC263" s="214"/>
      <c r="BD263" s="214"/>
      <c r="BE263" s="214"/>
      <c r="BF263" s="214"/>
      <c r="BG263" s="216">
        <f t="shared" si="13"/>
        <v>2480.3649999999998</v>
      </c>
      <c r="BH263" s="72">
        <f t="shared" si="13"/>
        <v>2480.3649999999998</v>
      </c>
      <c r="BI263" s="217">
        <f t="shared" si="11"/>
        <v>0.28774535962877035</v>
      </c>
      <c r="BJ263" s="218">
        <v>0</v>
      </c>
      <c r="BK263" s="218">
        <v>0</v>
      </c>
      <c r="BL263" s="218">
        <v>0</v>
      </c>
      <c r="BM263" s="218">
        <v>0</v>
      </c>
      <c r="BN263" s="218">
        <v>0</v>
      </c>
      <c r="BO263" s="218">
        <v>0</v>
      </c>
      <c r="BP263" s="218">
        <v>0</v>
      </c>
      <c r="BQ263" s="218">
        <v>0</v>
      </c>
      <c r="BR263" s="218">
        <v>0</v>
      </c>
      <c r="BS263" s="218">
        <v>0</v>
      </c>
      <c r="BT263" s="218">
        <v>0</v>
      </c>
      <c r="BU263" s="218">
        <v>0</v>
      </c>
      <c r="BV263" s="218">
        <v>0</v>
      </c>
      <c r="BW263" s="218">
        <v>0</v>
      </c>
      <c r="BX263" s="218">
        <v>0</v>
      </c>
      <c r="BY263" s="218">
        <v>0</v>
      </c>
      <c r="BZ263" s="218">
        <v>2911551.6516</v>
      </c>
      <c r="CA263" s="218">
        <v>2911551.6516</v>
      </c>
      <c r="CB263" s="218">
        <v>0</v>
      </c>
      <c r="CC263" s="218">
        <v>0</v>
      </c>
      <c r="CD263" s="218">
        <v>0</v>
      </c>
      <c r="CE263" s="218">
        <v>0</v>
      </c>
      <c r="CF263" s="218">
        <v>2911551.6516</v>
      </c>
      <c r="CG263" s="219">
        <v>2911551.6516</v>
      </c>
      <c r="CH263" s="220">
        <v>24878399.999999996</v>
      </c>
      <c r="CI263" s="220">
        <v>24878399.999999996</v>
      </c>
      <c r="CJ263" s="220">
        <v>30204480</v>
      </c>
      <c r="CK263" s="221" t="s">
        <v>530</v>
      </c>
      <c r="CL263" s="222">
        <v>7.1</v>
      </c>
      <c r="CM263" s="223">
        <v>7.1</v>
      </c>
      <c r="CN263" s="224">
        <v>8.6199999999999992</v>
      </c>
      <c r="CO263" s="253"/>
      <c r="CP263" s="253"/>
      <c r="CQ263" s="253"/>
      <c r="CR263" s="225"/>
      <c r="CS263" s="254">
        <v>204.72667876961864</v>
      </c>
      <c r="CT263" s="255">
        <v>82.930880954775247</v>
      </c>
      <c r="CU263" s="256">
        <v>1.0406199299315293</v>
      </c>
      <c r="CV263" s="257">
        <v>0.82994337599987322</v>
      </c>
      <c r="CW263" s="245" t="s">
        <v>626</v>
      </c>
      <c r="CX263" s="258"/>
      <c r="CY263" s="253"/>
      <c r="CZ263" s="253"/>
      <c r="DA263" s="259"/>
      <c r="DB263" s="260"/>
      <c r="DC263" s="261">
        <v>266994</v>
      </c>
      <c r="DD263" s="262">
        <v>52632</v>
      </c>
      <c r="DE263" s="263">
        <v>159550</v>
      </c>
      <c r="DF263" s="111">
        <v>159725.33333333334</v>
      </c>
    </row>
    <row r="264" spans="1:110" ht="35.25" customHeight="1" x14ac:dyDescent="0.25">
      <c r="A264" s="237" t="s">
        <v>541</v>
      </c>
      <c r="B264" s="238" t="s">
        <v>18</v>
      </c>
      <c r="C264" s="238" t="s">
        <v>42</v>
      </c>
      <c r="D264" s="60" t="s">
        <v>339</v>
      </c>
      <c r="E264" s="60" t="s">
        <v>43</v>
      </c>
      <c r="F264" s="60" t="s">
        <v>937</v>
      </c>
      <c r="G264" s="61" t="s">
        <v>43</v>
      </c>
      <c r="H264" s="211" t="s">
        <v>533</v>
      </c>
      <c r="I264" s="60" t="s">
        <v>608</v>
      </c>
      <c r="J264" s="212">
        <v>11.998955174514155</v>
      </c>
      <c r="K264" s="212">
        <v>3.3229166597550002</v>
      </c>
      <c r="L264" s="213">
        <v>46.3</v>
      </c>
      <c r="M264" s="214"/>
      <c r="N264" s="214"/>
      <c r="O264" s="214"/>
      <c r="P264" s="214"/>
      <c r="Q264" s="214"/>
      <c r="R264" s="214"/>
      <c r="S264" s="214"/>
      <c r="T264" s="214"/>
      <c r="U264" s="214"/>
      <c r="V264" s="214"/>
      <c r="W264" s="214"/>
      <c r="X264" s="214"/>
      <c r="Y264" s="214"/>
      <c r="Z264" s="214"/>
      <c r="AA264" s="214"/>
      <c r="AB264" s="214"/>
      <c r="AC264" s="214">
        <v>4</v>
      </c>
      <c r="AD264" s="214">
        <v>4</v>
      </c>
      <c r="AE264" s="214"/>
      <c r="AF264" s="214"/>
      <c r="AG264" s="215">
        <v>1</v>
      </c>
      <c r="AH264" s="214">
        <v>1</v>
      </c>
      <c r="AI264" s="214">
        <f t="shared" si="12"/>
        <v>5</v>
      </c>
      <c r="AJ264" s="214">
        <f t="shared" si="12"/>
        <v>5</v>
      </c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>
        <v>1309</v>
      </c>
      <c r="BB264" s="214">
        <v>1309</v>
      </c>
      <c r="BC264" s="214"/>
      <c r="BD264" s="214"/>
      <c r="BE264" s="214">
        <v>2000</v>
      </c>
      <c r="BF264" s="214">
        <v>2000</v>
      </c>
      <c r="BG264" s="216">
        <f t="shared" si="13"/>
        <v>3309</v>
      </c>
      <c r="BH264" s="72">
        <f t="shared" si="13"/>
        <v>3309</v>
      </c>
      <c r="BI264" s="217">
        <f t="shared" si="11"/>
        <v>0.43944223107569724</v>
      </c>
      <c r="BJ264" s="218">
        <v>0</v>
      </c>
      <c r="BK264" s="218">
        <v>0</v>
      </c>
      <c r="BL264" s="218">
        <v>0</v>
      </c>
      <c r="BM264" s="218">
        <v>0</v>
      </c>
      <c r="BN264" s="218">
        <v>0</v>
      </c>
      <c r="BO264" s="218">
        <v>0</v>
      </c>
      <c r="BP264" s="218">
        <v>0</v>
      </c>
      <c r="BQ264" s="218">
        <v>0</v>
      </c>
      <c r="BR264" s="218">
        <v>0</v>
      </c>
      <c r="BS264" s="218">
        <v>0</v>
      </c>
      <c r="BT264" s="218">
        <v>0</v>
      </c>
      <c r="BU264" s="218">
        <v>0</v>
      </c>
      <c r="BV264" s="218">
        <v>0</v>
      </c>
      <c r="BW264" s="218">
        <v>0</v>
      </c>
      <c r="BX264" s="218">
        <v>0</v>
      </c>
      <c r="BY264" s="218">
        <v>0</v>
      </c>
      <c r="BZ264" s="218">
        <v>1536556.56</v>
      </c>
      <c r="CA264" s="218">
        <v>1536556.56</v>
      </c>
      <c r="CB264" s="218">
        <v>0</v>
      </c>
      <c r="CC264" s="218">
        <v>0</v>
      </c>
      <c r="CD264" s="218">
        <v>6552480</v>
      </c>
      <c r="CE264" s="218">
        <v>6552480</v>
      </c>
      <c r="CF264" s="218">
        <v>8089036.5600000005</v>
      </c>
      <c r="CG264" s="219">
        <v>8089036.5600000005</v>
      </c>
      <c r="CH264" s="220">
        <v>22355520</v>
      </c>
      <c r="CI264" s="220">
        <v>22355520</v>
      </c>
      <c r="CJ264" s="220">
        <v>26385120.000000004</v>
      </c>
      <c r="CK264" s="221" t="s">
        <v>530</v>
      </c>
      <c r="CL264" s="222">
        <v>6.38</v>
      </c>
      <c r="CM264" s="223">
        <v>6.38</v>
      </c>
      <c r="CN264" s="224">
        <v>7.53</v>
      </c>
      <c r="CO264" s="253"/>
      <c r="CP264" s="253"/>
      <c r="CQ264" s="253"/>
      <c r="CR264" s="225"/>
      <c r="CS264" s="254">
        <v>39.975243788304198</v>
      </c>
      <c r="CT264" s="255">
        <v>39.975243788304198</v>
      </c>
      <c r="CU264" s="256">
        <v>0.24180579456369691</v>
      </c>
      <c r="CV264" s="257">
        <v>0.24180579456369691</v>
      </c>
      <c r="CW264" s="245" t="s">
        <v>938</v>
      </c>
      <c r="CX264" s="258"/>
      <c r="CY264" s="253"/>
      <c r="CZ264" s="253"/>
      <c r="DA264" s="259"/>
      <c r="DB264" s="260"/>
      <c r="DC264" s="261">
        <v>1131</v>
      </c>
      <c r="DD264" s="262">
        <v>3150</v>
      </c>
      <c r="DE264" s="263">
        <v>0</v>
      </c>
      <c r="DF264" s="111">
        <v>1427</v>
      </c>
    </row>
    <row r="265" spans="1:110" ht="35.25" customHeight="1" x14ac:dyDescent="0.25">
      <c r="A265" s="237" t="s">
        <v>541</v>
      </c>
      <c r="B265" s="238" t="s">
        <v>18</v>
      </c>
      <c r="C265" s="238" t="s">
        <v>42</v>
      </c>
      <c r="D265" s="60" t="s">
        <v>339</v>
      </c>
      <c r="E265" s="60" t="s">
        <v>43</v>
      </c>
      <c r="F265" s="60" t="s">
        <v>939</v>
      </c>
      <c r="G265" s="61" t="s">
        <v>940</v>
      </c>
      <c r="H265" s="211" t="s">
        <v>533</v>
      </c>
      <c r="I265" s="60" t="s">
        <v>608</v>
      </c>
      <c r="J265" s="212">
        <v>11.497006850480695</v>
      </c>
      <c r="K265" s="212">
        <v>21.646969651944001</v>
      </c>
      <c r="L265" s="213">
        <v>1482.1</v>
      </c>
      <c r="M265" s="214"/>
      <c r="N265" s="214"/>
      <c r="O265" s="214"/>
      <c r="P265" s="214"/>
      <c r="Q265" s="214"/>
      <c r="R265" s="214"/>
      <c r="S265" s="214"/>
      <c r="T265" s="214"/>
      <c r="U265" s="214"/>
      <c r="V265" s="214"/>
      <c r="W265" s="214"/>
      <c r="X265" s="214"/>
      <c r="Y265" s="214"/>
      <c r="Z265" s="214"/>
      <c r="AA265" s="214"/>
      <c r="AB265" s="214"/>
      <c r="AC265" s="214">
        <v>71</v>
      </c>
      <c r="AD265" s="214">
        <v>71</v>
      </c>
      <c r="AE265" s="214"/>
      <c r="AF265" s="214"/>
      <c r="AG265" s="215"/>
      <c r="AH265" s="214"/>
      <c r="AI265" s="214">
        <f t="shared" si="12"/>
        <v>71</v>
      </c>
      <c r="AJ265" s="214">
        <f t="shared" si="12"/>
        <v>71</v>
      </c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>
        <v>3721.5</v>
      </c>
      <c r="BB265" s="214">
        <v>3721.5</v>
      </c>
      <c r="BC265" s="214"/>
      <c r="BD265" s="214"/>
      <c r="BE265" s="214"/>
      <c r="BF265" s="214"/>
      <c r="BG265" s="216">
        <f t="shared" si="13"/>
        <v>3721.5</v>
      </c>
      <c r="BH265" s="72">
        <f t="shared" si="13"/>
        <v>3721.5</v>
      </c>
      <c r="BI265" s="217">
        <f t="shared" ref="BI265:BI328" si="14">IF(CN265=0,0,BG265/1000/CN265)</f>
        <v>0.37897148676171077</v>
      </c>
      <c r="BJ265" s="218">
        <v>0</v>
      </c>
      <c r="BK265" s="218">
        <v>0</v>
      </c>
      <c r="BL265" s="218">
        <v>0</v>
      </c>
      <c r="BM265" s="218">
        <v>0</v>
      </c>
      <c r="BN265" s="218">
        <v>0</v>
      </c>
      <c r="BO265" s="218">
        <v>0</v>
      </c>
      <c r="BP265" s="218">
        <v>0</v>
      </c>
      <c r="BQ265" s="218">
        <v>0</v>
      </c>
      <c r="BR265" s="218">
        <v>0</v>
      </c>
      <c r="BS265" s="218">
        <v>0</v>
      </c>
      <c r="BT265" s="218">
        <v>0</v>
      </c>
      <c r="BU265" s="218">
        <v>0</v>
      </c>
      <c r="BV265" s="218">
        <v>0</v>
      </c>
      <c r="BW265" s="218">
        <v>0</v>
      </c>
      <c r="BX265" s="218">
        <v>0</v>
      </c>
      <c r="BY265" s="218">
        <v>0</v>
      </c>
      <c r="BZ265" s="218">
        <v>4368445.5600000005</v>
      </c>
      <c r="CA265" s="218">
        <v>4368445.5600000005</v>
      </c>
      <c r="CB265" s="218">
        <v>0</v>
      </c>
      <c r="CC265" s="218">
        <v>0</v>
      </c>
      <c r="CD265" s="218">
        <v>0</v>
      </c>
      <c r="CE265" s="218">
        <v>0</v>
      </c>
      <c r="CF265" s="218">
        <v>4368445.5600000005</v>
      </c>
      <c r="CG265" s="219">
        <v>4368445.5600000005</v>
      </c>
      <c r="CH265" s="220">
        <v>28732800</v>
      </c>
      <c r="CI265" s="220">
        <v>28732800</v>
      </c>
      <c r="CJ265" s="220">
        <v>34409280.000000007</v>
      </c>
      <c r="CK265" s="221" t="s">
        <v>530</v>
      </c>
      <c r="CL265" s="222">
        <v>8.1999999999999993</v>
      </c>
      <c r="CM265" s="223">
        <v>8.1999999999999993</v>
      </c>
      <c r="CN265" s="224">
        <v>9.82</v>
      </c>
      <c r="CO265" s="253"/>
      <c r="CP265" s="253"/>
      <c r="CQ265" s="253"/>
      <c r="CR265" s="225"/>
      <c r="CS265" s="254">
        <v>11.159538030102567</v>
      </c>
      <c r="CT265" s="255">
        <v>7.5918124186322196</v>
      </c>
      <c r="CU265" s="256">
        <v>6.8648155225183596E-2</v>
      </c>
      <c r="CV265" s="257">
        <v>6.7073794809102638E-2</v>
      </c>
      <c r="CW265" s="245" t="s">
        <v>639</v>
      </c>
      <c r="CX265" s="258"/>
      <c r="CY265" s="253"/>
      <c r="CZ265" s="253"/>
      <c r="DA265" s="259"/>
      <c r="DB265" s="260"/>
      <c r="DC265" s="261">
        <v>0</v>
      </c>
      <c r="DD265" s="262">
        <v>0</v>
      </c>
      <c r="DE265" s="263">
        <v>9158</v>
      </c>
      <c r="DF265" s="111">
        <v>3052.6666666666665</v>
      </c>
    </row>
    <row r="266" spans="1:110" ht="35.25" customHeight="1" x14ac:dyDescent="0.25">
      <c r="A266" s="237" t="s">
        <v>541</v>
      </c>
      <c r="B266" s="238" t="s">
        <v>18</v>
      </c>
      <c r="C266" s="238" t="s">
        <v>42</v>
      </c>
      <c r="D266" s="60" t="s">
        <v>339</v>
      </c>
      <c r="E266" s="60" t="s">
        <v>43</v>
      </c>
      <c r="F266" s="60" t="s">
        <v>941</v>
      </c>
      <c r="G266" s="61" t="s">
        <v>43</v>
      </c>
      <c r="H266" s="211" t="s">
        <v>533</v>
      </c>
      <c r="I266" s="60" t="s">
        <v>608</v>
      </c>
      <c r="J266" s="212">
        <v>12.668219606558768</v>
      </c>
      <c r="K266" s="212">
        <v>11.113068158703001</v>
      </c>
      <c r="L266" s="213">
        <v>1136.3</v>
      </c>
      <c r="M266" s="214"/>
      <c r="N266" s="214"/>
      <c r="O266" s="214"/>
      <c r="P266" s="214"/>
      <c r="Q266" s="214"/>
      <c r="R266" s="214"/>
      <c r="S266" s="214"/>
      <c r="T266" s="214"/>
      <c r="U266" s="214"/>
      <c r="V266" s="214"/>
      <c r="W266" s="214"/>
      <c r="X266" s="214"/>
      <c r="Y266" s="214"/>
      <c r="Z266" s="214"/>
      <c r="AA266" s="214"/>
      <c r="AB266" s="214"/>
      <c r="AC266" s="214">
        <v>35</v>
      </c>
      <c r="AD266" s="214">
        <v>35</v>
      </c>
      <c r="AE266" s="214"/>
      <c r="AF266" s="214"/>
      <c r="AG266" s="215"/>
      <c r="AH266" s="214"/>
      <c r="AI266" s="214">
        <f t="shared" ref="AI266:AJ329" si="15">SUM(M266,O266,Q266,S266,U266,W266,Y266,AA266,AC266,AE266,AG266)</f>
        <v>35</v>
      </c>
      <c r="AJ266" s="214">
        <f t="shared" si="15"/>
        <v>35</v>
      </c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>
        <v>4600.5200000000004</v>
      </c>
      <c r="BB266" s="214">
        <v>4600.5200000000004</v>
      </c>
      <c r="BC266" s="214"/>
      <c r="BD266" s="214"/>
      <c r="BE266" s="214"/>
      <c r="BF266" s="214"/>
      <c r="BG266" s="216">
        <f t="shared" ref="BG266:BH329" si="16">SUM(AK266,AM266,AO266,AQ266,AS266,AU266,AW266,AY266,BA266,BC266,BE266)</f>
        <v>4600.5200000000004</v>
      </c>
      <c r="BH266" s="72">
        <f t="shared" si="16"/>
        <v>4600.5200000000004</v>
      </c>
      <c r="BI266" s="217">
        <f t="shared" si="14"/>
        <v>0.42716063138347266</v>
      </c>
      <c r="BJ266" s="218">
        <v>0</v>
      </c>
      <c r="BK266" s="218">
        <v>0</v>
      </c>
      <c r="BL266" s="218">
        <v>0</v>
      </c>
      <c r="BM266" s="218">
        <v>0</v>
      </c>
      <c r="BN266" s="218">
        <v>0</v>
      </c>
      <c r="BO266" s="218">
        <v>0</v>
      </c>
      <c r="BP266" s="218">
        <v>0</v>
      </c>
      <c r="BQ266" s="218">
        <v>0</v>
      </c>
      <c r="BR266" s="218">
        <v>0</v>
      </c>
      <c r="BS266" s="218">
        <v>0</v>
      </c>
      <c r="BT266" s="218">
        <v>0</v>
      </c>
      <c r="BU266" s="218">
        <v>0</v>
      </c>
      <c r="BV266" s="218">
        <v>0</v>
      </c>
      <c r="BW266" s="218">
        <v>0</v>
      </c>
      <c r="BX266" s="218">
        <v>0</v>
      </c>
      <c r="BY266" s="218">
        <v>0</v>
      </c>
      <c r="BZ266" s="218">
        <v>5400274.3968000012</v>
      </c>
      <c r="CA266" s="218">
        <v>5400274.3968000012</v>
      </c>
      <c r="CB266" s="218">
        <v>0</v>
      </c>
      <c r="CC266" s="218">
        <v>0</v>
      </c>
      <c r="CD266" s="218">
        <v>0</v>
      </c>
      <c r="CE266" s="218">
        <v>0</v>
      </c>
      <c r="CF266" s="218">
        <v>5400274.3968000012</v>
      </c>
      <c r="CG266" s="219">
        <v>5400274.3968000012</v>
      </c>
      <c r="CH266" s="220">
        <v>33323040</v>
      </c>
      <c r="CI266" s="220">
        <v>33323040</v>
      </c>
      <c r="CJ266" s="220">
        <v>37738080</v>
      </c>
      <c r="CK266" s="221" t="s">
        <v>530</v>
      </c>
      <c r="CL266" s="222">
        <v>9.51</v>
      </c>
      <c r="CM266" s="223">
        <v>9.51</v>
      </c>
      <c r="CN266" s="224">
        <v>10.77</v>
      </c>
      <c r="CO266" s="253"/>
      <c r="CP266" s="253"/>
      <c r="CQ266" s="253"/>
      <c r="CR266" s="225"/>
      <c r="CS266" s="254">
        <v>23.899256152894932</v>
      </c>
      <c r="CT266" s="255">
        <v>23.899256152894932</v>
      </c>
      <c r="CU266" s="256">
        <v>0.66210370419357556</v>
      </c>
      <c r="CV266" s="257">
        <v>0.66210370419357556</v>
      </c>
      <c r="CW266" s="245" t="s">
        <v>942</v>
      </c>
      <c r="CX266" s="258"/>
      <c r="CY266" s="253"/>
      <c r="CZ266" s="253"/>
      <c r="DA266" s="259"/>
      <c r="DB266" s="260"/>
      <c r="DC266" s="261">
        <v>559</v>
      </c>
      <c r="DD266" s="262">
        <v>75967</v>
      </c>
      <c r="DE266" s="263">
        <v>0</v>
      </c>
      <c r="DF266" s="111">
        <v>25508.666666666668</v>
      </c>
    </row>
    <row r="267" spans="1:110" ht="35.25" customHeight="1" x14ac:dyDescent="0.25">
      <c r="A267" s="237" t="s">
        <v>541</v>
      </c>
      <c r="B267" s="238" t="s">
        <v>18</v>
      </c>
      <c r="C267" s="238" t="s">
        <v>42</v>
      </c>
      <c r="D267" s="60" t="s">
        <v>151</v>
      </c>
      <c r="E267" s="60" t="s">
        <v>82</v>
      </c>
      <c r="F267" s="60" t="s">
        <v>943</v>
      </c>
      <c r="G267" s="61" t="s">
        <v>82</v>
      </c>
      <c r="H267" s="211" t="s">
        <v>543</v>
      </c>
      <c r="I267" s="60" t="s">
        <v>547</v>
      </c>
      <c r="J267" s="212">
        <v>2.3057060350356893</v>
      </c>
      <c r="K267" s="212">
        <v>4.203409082166</v>
      </c>
      <c r="L267" s="213">
        <v>1035.2</v>
      </c>
      <c r="M267" s="214"/>
      <c r="N267" s="214"/>
      <c r="O267" s="214"/>
      <c r="P267" s="214"/>
      <c r="Q267" s="214"/>
      <c r="R267" s="214"/>
      <c r="S267" s="214"/>
      <c r="T267" s="214"/>
      <c r="U267" s="214"/>
      <c r="V267" s="214"/>
      <c r="W267" s="214"/>
      <c r="X267" s="214"/>
      <c r="Y267" s="214"/>
      <c r="Z267" s="214"/>
      <c r="AA267" s="214"/>
      <c r="AB267" s="214"/>
      <c r="AC267" s="214">
        <v>8</v>
      </c>
      <c r="AD267" s="214">
        <v>8</v>
      </c>
      <c r="AE267" s="214"/>
      <c r="AF267" s="214"/>
      <c r="AG267" s="215"/>
      <c r="AH267" s="214"/>
      <c r="AI267" s="214">
        <f t="shared" si="15"/>
        <v>8</v>
      </c>
      <c r="AJ267" s="214">
        <f t="shared" si="15"/>
        <v>8</v>
      </c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>
        <v>45.6</v>
      </c>
      <c r="BB267" s="214">
        <v>45.6</v>
      </c>
      <c r="BC267" s="214"/>
      <c r="BD267" s="214"/>
      <c r="BE267" s="214"/>
      <c r="BF267" s="214"/>
      <c r="BG267" s="216">
        <f t="shared" si="16"/>
        <v>45.6</v>
      </c>
      <c r="BH267" s="72">
        <f t="shared" si="16"/>
        <v>45.6</v>
      </c>
      <c r="BI267" s="217">
        <f t="shared" si="14"/>
        <v>0</v>
      </c>
      <c r="BJ267" s="218">
        <v>0</v>
      </c>
      <c r="BK267" s="218">
        <v>0</v>
      </c>
      <c r="BL267" s="218">
        <v>0</v>
      </c>
      <c r="BM267" s="218">
        <v>0</v>
      </c>
      <c r="BN267" s="218">
        <v>0</v>
      </c>
      <c r="BO267" s="218">
        <v>0</v>
      </c>
      <c r="BP267" s="218">
        <v>0</v>
      </c>
      <c r="BQ267" s="218">
        <v>0</v>
      </c>
      <c r="BR267" s="218">
        <v>0</v>
      </c>
      <c r="BS267" s="218">
        <v>0</v>
      </c>
      <c r="BT267" s="218">
        <v>0</v>
      </c>
      <c r="BU267" s="218">
        <v>0</v>
      </c>
      <c r="BV267" s="218">
        <v>0</v>
      </c>
      <c r="BW267" s="218">
        <v>0</v>
      </c>
      <c r="BX267" s="218">
        <v>0</v>
      </c>
      <c r="BY267" s="218">
        <v>0</v>
      </c>
      <c r="BZ267" s="218">
        <v>53527.104000000007</v>
      </c>
      <c r="CA267" s="218">
        <v>53527.104000000007</v>
      </c>
      <c r="CB267" s="218">
        <v>0</v>
      </c>
      <c r="CC267" s="218">
        <v>0</v>
      </c>
      <c r="CD267" s="218">
        <v>0</v>
      </c>
      <c r="CE267" s="218">
        <v>0</v>
      </c>
      <c r="CF267" s="218">
        <v>53527.104000000007</v>
      </c>
      <c r="CG267" s="219">
        <v>53527.104000000007</v>
      </c>
      <c r="CH267" s="220">
        <v>6237120.0000000009</v>
      </c>
      <c r="CI267" s="220">
        <v>6237120.0000000009</v>
      </c>
      <c r="CJ267" s="220">
        <v>0</v>
      </c>
      <c r="CK267" s="221" t="s">
        <v>530</v>
      </c>
      <c r="CL267" s="222">
        <v>1.78</v>
      </c>
      <c r="CM267" s="223">
        <v>1.78</v>
      </c>
      <c r="CN267" s="224">
        <v>0</v>
      </c>
      <c r="CO267" s="253"/>
      <c r="CP267" s="253"/>
      <c r="CQ267" s="253"/>
      <c r="CR267" s="225"/>
      <c r="CS267" s="254">
        <v>18.10238003584136</v>
      </c>
      <c r="CT267" s="255">
        <v>17.653459636228082</v>
      </c>
      <c r="CU267" s="256">
        <v>0.33484101494293023</v>
      </c>
      <c r="CV267" s="257">
        <v>0.33451874617077421</v>
      </c>
      <c r="CW267" s="245" t="s">
        <v>944</v>
      </c>
      <c r="CX267" s="258"/>
      <c r="CY267" s="253"/>
      <c r="CZ267" s="253"/>
      <c r="DA267" s="259"/>
      <c r="DB267" s="260"/>
      <c r="DC267" s="261">
        <v>0</v>
      </c>
      <c r="DD267" s="262">
        <v>0</v>
      </c>
      <c r="DE267" s="263">
        <v>50409</v>
      </c>
      <c r="DF267" s="111">
        <v>16803</v>
      </c>
    </row>
    <row r="268" spans="1:110" ht="35.25" customHeight="1" x14ac:dyDescent="0.25">
      <c r="A268" s="237" t="s">
        <v>541</v>
      </c>
      <c r="B268" s="238" t="s">
        <v>18</v>
      </c>
      <c r="C268" s="238" t="s">
        <v>42</v>
      </c>
      <c r="D268" s="60" t="s">
        <v>151</v>
      </c>
      <c r="E268" s="60" t="s">
        <v>82</v>
      </c>
      <c r="F268" s="60" t="s">
        <v>945</v>
      </c>
      <c r="G268" s="61" t="s">
        <v>82</v>
      </c>
      <c r="H268" s="211" t="s">
        <v>543</v>
      </c>
      <c r="I268" s="60" t="s">
        <v>547</v>
      </c>
      <c r="J268" s="212">
        <v>2.0535194374536609</v>
      </c>
      <c r="K268" s="212">
        <v>1.2492424216440001</v>
      </c>
      <c r="L268" s="213">
        <v>212.3</v>
      </c>
      <c r="M268" s="214"/>
      <c r="N268" s="214"/>
      <c r="O268" s="214"/>
      <c r="P268" s="214"/>
      <c r="Q268" s="214"/>
      <c r="R268" s="214"/>
      <c r="S268" s="214"/>
      <c r="T268" s="214"/>
      <c r="U268" s="214"/>
      <c r="V268" s="214"/>
      <c r="W268" s="214"/>
      <c r="X268" s="214"/>
      <c r="Y268" s="214"/>
      <c r="Z268" s="214"/>
      <c r="AA268" s="214"/>
      <c r="AB268" s="214"/>
      <c r="AC268" s="214">
        <v>2</v>
      </c>
      <c r="AD268" s="214">
        <v>2</v>
      </c>
      <c r="AE268" s="214"/>
      <c r="AF268" s="214"/>
      <c r="AG268" s="215"/>
      <c r="AH268" s="214"/>
      <c r="AI268" s="214">
        <f t="shared" si="15"/>
        <v>2</v>
      </c>
      <c r="AJ268" s="214">
        <f t="shared" si="15"/>
        <v>2</v>
      </c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>
        <v>40.299999999999997</v>
      </c>
      <c r="BB268" s="214">
        <v>40.299999999999997</v>
      </c>
      <c r="BC268" s="214"/>
      <c r="BD268" s="214"/>
      <c r="BE268" s="214"/>
      <c r="BF268" s="214"/>
      <c r="BG268" s="216">
        <f t="shared" si="16"/>
        <v>40.299999999999997</v>
      </c>
      <c r="BH268" s="72">
        <f t="shared" si="16"/>
        <v>40.299999999999997</v>
      </c>
      <c r="BI268" s="217">
        <f t="shared" si="14"/>
        <v>0</v>
      </c>
      <c r="BJ268" s="218">
        <v>0</v>
      </c>
      <c r="BK268" s="218">
        <v>0</v>
      </c>
      <c r="BL268" s="218">
        <v>0</v>
      </c>
      <c r="BM268" s="218">
        <v>0</v>
      </c>
      <c r="BN268" s="218">
        <v>0</v>
      </c>
      <c r="BO268" s="218">
        <v>0</v>
      </c>
      <c r="BP268" s="218">
        <v>0</v>
      </c>
      <c r="BQ268" s="218">
        <v>0</v>
      </c>
      <c r="BR268" s="218">
        <v>0</v>
      </c>
      <c r="BS268" s="218">
        <v>0</v>
      </c>
      <c r="BT268" s="218">
        <v>0</v>
      </c>
      <c r="BU268" s="218">
        <v>0</v>
      </c>
      <c r="BV268" s="218">
        <v>0</v>
      </c>
      <c r="BW268" s="218">
        <v>0</v>
      </c>
      <c r="BX268" s="218">
        <v>0</v>
      </c>
      <c r="BY268" s="218">
        <v>0</v>
      </c>
      <c r="BZ268" s="218">
        <v>47305.752</v>
      </c>
      <c r="CA268" s="218">
        <v>47305.752</v>
      </c>
      <c r="CB268" s="218">
        <v>0</v>
      </c>
      <c r="CC268" s="218">
        <v>0</v>
      </c>
      <c r="CD268" s="218">
        <v>0</v>
      </c>
      <c r="CE268" s="218">
        <v>0</v>
      </c>
      <c r="CF268" s="218">
        <v>47305.752</v>
      </c>
      <c r="CG268" s="219">
        <v>47305.752</v>
      </c>
      <c r="CH268" s="220">
        <v>5991840</v>
      </c>
      <c r="CI268" s="220">
        <v>5991840</v>
      </c>
      <c r="CJ268" s="220">
        <v>0</v>
      </c>
      <c r="CK268" s="221" t="s">
        <v>530</v>
      </c>
      <c r="CL268" s="222">
        <v>1.71</v>
      </c>
      <c r="CM268" s="223">
        <v>1.71</v>
      </c>
      <c r="CN268" s="224">
        <v>0</v>
      </c>
      <c r="CO268" s="253"/>
      <c r="CP268" s="253"/>
      <c r="CQ268" s="253"/>
      <c r="CR268" s="225"/>
      <c r="CS268" s="254">
        <v>0</v>
      </c>
      <c r="CT268" s="255">
        <v>0</v>
      </c>
      <c r="CU268" s="256">
        <v>0</v>
      </c>
      <c r="CV268" s="257">
        <v>0</v>
      </c>
      <c r="CW268" s="245" t="s">
        <v>564</v>
      </c>
      <c r="CX268" s="258"/>
      <c r="CY268" s="253"/>
      <c r="CZ268" s="253"/>
      <c r="DA268" s="259"/>
      <c r="DB268" s="260"/>
      <c r="DC268" s="261">
        <v>0</v>
      </c>
      <c r="DD268" s="262">
        <v>0</v>
      </c>
      <c r="DE268" s="263">
        <v>0</v>
      </c>
      <c r="DF268" s="111">
        <v>0</v>
      </c>
    </row>
    <row r="269" spans="1:110" ht="35.25" customHeight="1" x14ac:dyDescent="0.25">
      <c r="A269" s="237" t="s">
        <v>541</v>
      </c>
      <c r="B269" s="238" t="s">
        <v>18</v>
      </c>
      <c r="C269" s="238" t="s">
        <v>42</v>
      </c>
      <c r="D269" s="60" t="s">
        <v>151</v>
      </c>
      <c r="E269" s="60" t="s">
        <v>82</v>
      </c>
      <c r="F269" s="60" t="s">
        <v>946</v>
      </c>
      <c r="G269" s="61" t="s">
        <v>82</v>
      </c>
      <c r="H269" s="211" t="s">
        <v>543</v>
      </c>
      <c r="I269" s="60" t="s">
        <v>547</v>
      </c>
      <c r="J269" s="212">
        <v>3.2568097744879116</v>
      </c>
      <c r="K269" s="212">
        <v>2.4130681767990003</v>
      </c>
      <c r="L269" s="213">
        <v>503.7</v>
      </c>
      <c r="M269" s="214"/>
      <c r="N269" s="214"/>
      <c r="O269" s="214"/>
      <c r="P269" s="214"/>
      <c r="Q269" s="214"/>
      <c r="R269" s="214"/>
      <c r="S269" s="214"/>
      <c r="T269" s="214"/>
      <c r="U269" s="214"/>
      <c r="V269" s="214"/>
      <c r="W269" s="214"/>
      <c r="X269" s="214"/>
      <c r="Y269" s="214"/>
      <c r="Z269" s="214"/>
      <c r="AA269" s="214"/>
      <c r="AB269" s="214"/>
      <c r="AC269" s="214">
        <v>3</v>
      </c>
      <c r="AD269" s="214">
        <v>3</v>
      </c>
      <c r="AE269" s="214"/>
      <c r="AF269" s="214"/>
      <c r="AG269" s="215"/>
      <c r="AH269" s="214"/>
      <c r="AI269" s="214">
        <f t="shared" si="15"/>
        <v>3</v>
      </c>
      <c r="AJ269" s="214">
        <f t="shared" si="15"/>
        <v>3</v>
      </c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>
        <v>103</v>
      </c>
      <c r="BB269" s="214">
        <v>103</v>
      </c>
      <c r="BC269" s="214"/>
      <c r="BD269" s="214"/>
      <c r="BE269" s="214"/>
      <c r="BF269" s="214"/>
      <c r="BG269" s="216">
        <f t="shared" si="16"/>
        <v>103</v>
      </c>
      <c r="BH269" s="72">
        <f t="shared" si="16"/>
        <v>103</v>
      </c>
      <c r="BI269" s="217">
        <f t="shared" si="14"/>
        <v>5.4210526315789473E-2</v>
      </c>
      <c r="BJ269" s="218">
        <v>0</v>
      </c>
      <c r="BK269" s="218">
        <v>0</v>
      </c>
      <c r="BL269" s="218">
        <v>0</v>
      </c>
      <c r="BM269" s="218">
        <v>0</v>
      </c>
      <c r="BN269" s="218">
        <v>0</v>
      </c>
      <c r="BO269" s="218">
        <v>0</v>
      </c>
      <c r="BP269" s="218">
        <v>0</v>
      </c>
      <c r="BQ269" s="218">
        <v>0</v>
      </c>
      <c r="BR269" s="218">
        <v>0</v>
      </c>
      <c r="BS269" s="218">
        <v>0</v>
      </c>
      <c r="BT269" s="218">
        <v>0</v>
      </c>
      <c r="BU269" s="218">
        <v>0</v>
      </c>
      <c r="BV269" s="218">
        <v>0</v>
      </c>
      <c r="BW269" s="218">
        <v>0</v>
      </c>
      <c r="BX269" s="218">
        <v>0</v>
      </c>
      <c r="BY269" s="218">
        <v>0</v>
      </c>
      <c r="BZ269" s="218">
        <v>120905.52</v>
      </c>
      <c r="CA269" s="218">
        <v>120905.52</v>
      </c>
      <c r="CB269" s="218">
        <v>0</v>
      </c>
      <c r="CC269" s="218">
        <v>0</v>
      </c>
      <c r="CD269" s="218">
        <v>0</v>
      </c>
      <c r="CE269" s="218">
        <v>0</v>
      </c>
      <c r="CF269" s="218">
        <v>120905.52</v>
      </c>
      <c r="CG269" s="219">
        <v>120905.52</v>
      </c>
      <c r="CH269" s="220">
        <v>5291040.0000000009</v>
      </c>
      <c r="CI269" s="220">
        <v>5291040.0000000009</v>
      </c>
      <c r="CJ269" s="220">
        <v>6657600</v>
      </c>
      <c r="CK269" s="221" t="s">
        <v>530</v>
      </c>
      <c r="CL269" s="222">
        <v>1.51</v>
      </c>
      <c r="CM269" s="223">
        <v>1.51</v>
      </c>
      <c r="CN269" s="224">
        <v>1.9</v>
      </c>
      <c r="CO269" s="253"/>
      <c r="CP269" s="253"/>
      <c r="CQ269" s="253"/>
      <c r="CR269" s="225"/>
      <c r="CS269" s="254">
        <v>4.3503440143341221</v>
      </c>
      <c r="CT269" s="255">
        <v>4.3503440143341221</v>
      </c>
      <c r="CU269" s="256">
        <v>0.2969179802837002</v>
      </c>
      <c r="CV269" s="257">
        <v>0.2969179802837002</v>
      </c>
      <c r="CW269" s="245" t="s">
        <v>916</v>
      </c>
      <c r="CX269" s="258"/>
      <c r="CY269" s="253"/>
      <c r="CZ269" s="253"/>
      <c r="DA269" s="259"/>
      <c r="DB269" s="260"/>
      <c r="DC269" s="261">
        <v>0</v>
      </c>
      <c r="DD269" s="262">
        <v>3897</v>
      </c>
      <c r="DE269" s="263">
        <v>0</v>
      </c>
      <c r="DF269" s="111">
        <v>1299</v>
      </c>
    </row>
    <row r="270" spans="1:110" ht="35.25" customHeight="1" x14ac:dyDescent="0.25">
      <c r="A270" s="237" t="s">
        <v>541</v>
      </c>
      <c r="B270" s="238" t="s">
        <v>18</v>
      </c>
      <c r="C270" s="238" t="s">
        <v>42</v>
      </c>
      <c r="D270" s="60" t="s">
        <v>327</v>
      </c>
      <c r="E270" s="60" t="s">
        <v>205</v>
      </c>
      <c r="F270" s="60" t="s">
        <v>947</v>
      </c>
      <c r="G270" s="61" t="s">
        <v>948</v>
      </c>
      <c r="H270" s="211" t="s">
        <v>533</v>
      </c>
      <c r="I270" s="60" t="s">
        <v>608</v>
      </c>
      <c r="J270" s="212">
        <v>12.668219606558768</v>
      </c>
      <c r="K270" s="212">
        <v>10.444886341911001</v>
      </c>
      <c r="L270" s="213">
        <v>363.8</v>
      </c>
      <c r="M270" s="214"/>
      <c r="N270" s="214"/>
      <c r="O270" s="214"/>
      <c r="P270" s="214"/>
      <c r="Q270" s="214"/>
      <c r="R270" s="214"/>
      <c r="S270" s="214"/>
      <c r="T270" s="214"/>
      <c r="U270" s="214"/>
      <c r="V270" s="214"/>
      <c r="W270" s="214"/>
      <c r="X270" s="214"/>
      <c r="Y270" s="214"/>
      <c r="Z270" s="214"/>
      <c r="AA270" s="214"/>
      <c r="AB270" s="214"/>
      <c r="AC270" s="214">
        <v>14</v>
      </c>
      <c r="AD270" s="214">
        <v>14</v>
      </c>
      <c r="AE270" s="214"/>
      <c r="AF270" s="214"/>
      <c r="AG270" s="215"/>
      <c r="AH270" s="214"/>
      <c r="AI270" s="214">
        <f t="shared" si="15"/>
        <v>14</v>
      </c>
      <c r="AJ270" s="214">
        <f t="shared" si="15"/>
        <v>14</v>
      </c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>
        <v>602.84</v>
      </c>
      <c r="BB270" s="214">
        <v>602.84</v>
      </c>
      <c r="BC270" s="214"/>
      <c r="BD270" s="214"/>
      <c r="BE270" s="214"/>
      <c r="BF270" s="214"/>
      <c r="BG270" s="216">
        <f t="shared" si="16"/>
        <v>602.84</v>
      </c>
      <c r="BH270" s="72">
        <f t="shared" si="16"/>
        <v>602.84</v>
      </c>
      <c r="BI270" s="217">
        <f t="shared" si="14"/>
        <v>0.21078321678321682</v>
      </c>
      <c r="BJ270" s="218">
        <v>0</v>
      </c>
      <c r="BK270" s="218">
        <v>0</v>
      </c>
      <c r="BL270" s="218">
        <v>0</v>
      </c>
      <c r="BM270" s="218">
        <v>0</v>
      </c>
      <c r="BN270" s="218">
        <v>0</v>
      </c>
      <c r="BO270" s="218">
        <v>0</v>
      </c>
      <c r="BP270" s="218">
        <v>0</v>
      </c>
      <c r="BQ270" s="218">
        <v>0</v>
      </c>
      <c r="BR270" s="218">
        <v>0</v>
      </c>
      <c r="BS270" s="218">
        <v>0</v>
      </c>
      <c r="BT270" s="218">
        <v>0</v>
      </c>
      <c r="BU270" s="218">
        <v>0</v>
      </c>
      <c r="BV270" s="218">
        <v>0</v>
      </c>
      <c r="BW270" s="218">
        <v>0</v>
      </c>
      <c r="BX270" s="218">
        <v>0</v>
      </c>
      <c r="BY270" s="218">
        <v>0</v>
      </c>
      <c r="BZ270" s="218">
        <v>707637.7056000001</v>
      </c>
      <c r="CA270" s="218">
        <v>707637.7056000001</v>
      </c>
      <c r="CB270" s="218">
        <v>0</v>
      </c>
      <c r="CC270" s="218">
        <v>0</v>
      </c>
      <c r="CD270" s="218">
        <v>0</v>
      </c>
      <c r="CE270" s="218">
        <v>0</v>
      </c>
      <c r="CF270" s="218">
        <v>707637.7056000001</v>
      </c>
      <c r="CG270" s="219">
        <v>707637.7056000001</v>
      </c>
      <c r="CH270" s="220">
        <v>16328640.000000002</v>
      </c>
      <c r="CI270" s="220">
        <v>16328640.000000002</v>
      </c>
      <c r="CJ270" s="220">
        <v>10021439.999999998</v>
      </c>
      <c r="CK270" s="221" t="s">
        <v>530</v>
      </c>
      <c r="CL270" s="222">
        <v>4.66</v>
      </c>
      <c r="CM270" s="223">
        <v>4.66</v>
      </c>
      <c r="CN270" s="224">
        <v>2.86</v>
      </c>
      <c r="CO270" s="253"/>
      <c r="CP270" s="253"/>
      <c r="CQ270" s="253"/>
      <c r="CR270" s="225"/>
      <c r="CS270" s="254">
        <v>154.51999345803185</v>
      </c>
      <c r="CT270" s="255">
        <v>154.51999345803185</v>
      </c>
      <c r="CU270" s="256">
        <v>0.7034527729237281</v>
      </c>
      <c r="CV270" s="257">
        <v>0.7034527729237281</v>
      </c>
      <c r="CW270" s="245" t="s">
        <v>616</v>
      </c>
      <c r="CX270" s="258"/>
      <c r="CY270" s="253"/>
      <c r="CZ270" s="253"/>
      <c r="DA270" s="259"/>
      <c r="DB270" s="260"/>
      <c r="DC270" s="261">
        <v>0</v>
      </c>
      <c r="DD270" s="262">
        <v>139735</v>
      </c>
      <c r="DE270" s="263">
        <v>0</v>
      </c>
      <c r="DF270" s="111">
        <v>46578.333333333336</v>
      </c>
    </row>
    <row r="271" spans="1:110" ht="35.25" customHeight="1" x14ac:dyDescent="0.25">
      <c r="A271" s="237" t="s">
        <v>541</v>
      </c>
      <c r="B271" s="238" t="s">
        <v>18</v>
      </c>
      <c r="C271" s="238" t="s">
        <v>42</v>
      </c>
      <c r="D271" s="60" t="s">
        <v>327</v>
      </c>
      <c r="E271" s="60" t="s">
        <v>205</v>
      </c>
      <c r="F271" s="60" t="s">
        <v>949</v>
      </c>
      <c r="G271" s="61" t="s">
        <v>205</v>
      </c>
      <c r="H271" s="211" t="s">
        <v>533</v>
      </c>
      <c r="I271" s="60" t="s">
        <v>608</v>
      </c>
      <c r="J271" s="212">
        <v>10.493110202413773</v>
      </c>
      <c r="K271" s="212">
        <v>11.541856036599</v>
      </c>
      <c r="L271" s="213">
        <v>748</v>
      </c>
      <c r="M271" s="214"/>
      <c r="N271" s="214"/>
      <c r="O271" s="214"/>
      <c r="P271" s="214"/>
      <c r="Q271" s="214"/>
      <c r="R271" s="214"/>
      <c r="S271" s="214"/>
      <c r="T271" s="214"/>
      <c r="U271" s="214"/>
      <c r="V271" s="214"/>
      <c r="W271" s="214"/>
      <c r="X271" s="214"/>
      <c r="Y271" s="214"/>
      <c r="Z271" s="214"/>
      <c r="AA271" s="214"/>
      <c r="AB271" s="214"/>
      <c r="AC271" s="214">
        <v>48</v>
      </c>
      <c r="AD271" s="214">
        <v>48</v>
      </c>
      <c r="AE271" s="214"/>
      <c r="AF271" s="214"/>
      <c r="AG271" s="215"/>
      <c r="AH271" s="214"/>
      <c r="AI271" s="214">
        <f t="shared" si="15"/>
        <v>48</v>
      </c>
      <c r="AJ271" s="214">
        <f t="shared" si="15"/>
        <v>48</v>
      </c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>
        <v>1056.8</v>
      </c>
      <c r="BB271" s="214">
        <v>1056.8</v>
      </c>
      <c r="BC271" s="214"/>
      <c r="BD271" s="214"/>
      <c r="BE271" s="214"/>
      <c r="BF271" s="214"/>
      <c r="BG271" s="216">
        <f t="shared" si="16"/>
        <v>1056.8</v>
      </c>
      <c r="BH271" s="72">
        <f t="shared" si="16"/>
        <v>1056.8</v>
      </c>
      <c r="BI271" s="217">
        <f t="shared" si="14"/>
        <v>0.17761344537815124</v>
      </c>
      <c r="BJ271" s="218">
        <v>0</v>
      </c>
      <c r="BK271" s="218">
        <v>0</v>
      </c>
      <c r="BL271" s="218">
        <v>0</v>
      </c>
      <c r="BM271" s="218">
        <v>0</v>
      </c>
      <c r="BN271" s="218">
        <v>0</v>
      </c>
      <c r="BO271" s="218">
        <v>0</v>
      </c>
      <c r="BP271" s="218">
        <v>0</v>
      </c>
      <c r="BQ271" s="218">
        <v>0</v>
      </c>
      <c r="BR271" s="218">
        <v>0</v>
      </c>
      <c r="BS271" s="218">
        <v>0</v>
      </c>
      <c r="BT271" s="218">
        <v>0</v>
      </c>
      <c r="BU271" s="218">
        <v>0</v>
      </c>
      <c r="BV271" s="218">
        <v>0</v>
      </c>
      <c r="BW271" s="218">
        <v>0</v>
      </c>
      <c r="BX271" s="218">
        <v>0</v>
      </c>
      <c r="BY271" s="218">
        <v>0</v>
      </c>
      <c r="BZ271" s="218">
        <v>1240514.112</v>
      </c>
      <c r="CA271" s="218">
        <v>1240514.112</v>
      </c>
      <c r="CB271" s="218">
        <v>0</v>
      </c>
      <c r="CC271" s="218">
        <v>0</v>
      </c>
      <c r="CD271" s="218">
        <v>0</v>
      </c>
      <c r="CE271" s="218">
        <v>0</v>
      </c>
      <c r="CF271" s="218">
        <v>1240514.112</v>
      </c>
      <c r="CG271" s="219">
        <v>1240514.112</v>
      </c>
      <c r="CH271" s="220">
        <v>21269280.000000004</v>
      </c>
      <c r="CI271" s="220">
        <v>21269280.000000004</v>
      </c>
      <c r="CJ271" s="220">
        <v>20848800.000000004</v>
      </c>
      <c r="CK271" s="221" t="s">
        <v>530</v>
      </c>
      <c r="CL271" s="222">
        <v>6.07</v>
      </c>
      <c r="CM271" s="223">
        <v>6.07</v>
      </c>
      <c r="CN271" s="224">
        <v>5.95</v>
      </c>
      <c r="CO271" s="253"/>
      <c r="CP271" s="253"/>
      <c r="CQ271" s="253"/>
      <c r="CR271" s="225"/>
      <c r="CS271" s="254">
        <v>88.672269560259039</v>
      </c>
      <c r="CT271" s="255">
        <v>87.169595763467598</v>
      </c>
      <c r="CU271" s="256">
        <v>0.55918533997404574</v>
      </c>
      <c r="CV271" s="257">
        <v>0.55651154318260188</v>
      </c>
      <c r="CW271" s="245" t="s">
        <v>616</v>
      </c>
      <c r="CX271" s="258"/>
      <c r="CY271" s="253"/>
      <c r="CZ271" s="253"/>
      <c r="DA271" s="259"/>
      <c r="DB271" s="260"/>
      <c r="DC271" s="261">
        <v>110522</v>
      </c>
      <c r="DD271" s="262">
        <v>0</v>
      </c>
      <c r="DE271" s="263">
        <v>10830</v>
      </c>
      <c r="DF271" s="111">
        <v>40450.666666666664</v>
      </c>
    </row>
    <row r="272" spans="1:110" ht="35.25" customHeight="1" x14ac:dyDescent="0.25">
      <c r="A272" s="237" t="s">
        <v>541</v>
      </c>
      <c r="B272" s="238" t="s">
        <v>18</v>
      </c>
      <c r="C272" s="238" t="s">
        <v>42</v>
      </c>
      <c r="D272" s="60" t="s">
        <v>327</v>
      </c>
      <c r="E272" s="60" t="s">
        <v>205</v>
      </c>
      <c r="F272" s="60" t="s">
        <v>950</v>
      </c>
      <c r="G272" s="61" t="s">
        <v>948</v>
      </c>
      <c r="H272" s="211" t="s">
        <v>533</v>
      </c>
      <c r="I272" s="60" t="s">
        <v>608</v>
      </c>
      <c r="J272" s="212">
        <v>12.30968508939201</v>
      </c>
      <c r="K272" s="212">
        <v>27.918560547990001</v>
      </c>
      <c r="L272" s="213">
        <v>2093.8000000000002</v>
      </c>
      <c r="M272" s="214"/>
      <c r="N272" s="214"/>
      <c r="O272" s="214"/>
      <c r="P272" s="214"/>
      <c r="Q272" s="214"/>
      <c r="R272" s="214"/>
      <c r="S272" s="214"/>
      <c r="T272" s="214"/>
      <c r="U272" s="214"/>
      <c r="V272" s="214"/>
      <c r="W272" s="214"/>
      <c r="X272" s="214"/>
      <c r="Y272" s="214">
        <v>1</v>
      </c>
      <c r="Z272" s="214">
        <v>1</v>
      </c>
      <c r="AA272" s="214"/>
      <c r="AB272" s="214"/>
      <c r="AC272" s="214">
        <v>63</v>
      </c>
      <c r="AD272" s="214">
        <v>63</v>
      </c>
      <c r="AE272" s="214"/>
      <c r="AF272" s="214"/>
      <c r="AG272" s="215"/>
      <c r="AH272" s="214"/>
      <c r="AI272" s="214">
        <f t="shared" si="15"/>
        <v>64</v>
      </c>
      <c r="AJ272" s="214">
        <f t="shared" si="15"/>
        <v>64</v>
      </c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>
        <v>250</v>
      </c>
      <c r="AX272" s="214">
        <v>250</v>
      </c>
      <c r="AY272" s="214"/>
      <c r="AZ272" s="214"/>
      <c r="BA272" s="214">
        <v>512.36</v>
      </c>
      <c r="BB272" s="214">
        <v>512.36</v>
      </c>
      <c r="BC272" s="214"/>
      <c r="BD272" s="214"/>
      <c r="BE272" s="214"/>
      <c r="BF272" s="214"/>
      <c r="BG272" s="216">
        <f t="shared" si="16"/>
        <v>762.36</v>
      </c>
      <c r="BH272" s="72">
        <f t="shared" si="16"/>
        <v>762.36</v>
      </c>
      <c r="BI272" s="217">
        <f t="shared" si="14"/>
        <v>0.10316102841677945</v>
      </c>
      <c r="BJ272" s="218">
        <v>0</v>
      </c>
      <c r="BK272" s="218">
        <v>0</v>
      </c>
      <c r="BL272" s="218">
        <v>0</v>
      </c>
      <c r="BM272" s="218">
        <v>0</v>
      </c>
      <c r="BN272" s="218">
        <v>0</v>
      </c>
      <c r="BO272" s="218">
        <v>0</v>
      </c>
      <c r="BP272" s="218">
        <v>0</v>
      </c>
      <c r="BQ272" s="218">
        <v>0</v>
      </c>
      <c r="BR272" s="218">
        <v>0</v>
      </c>
      <c r="BS272" s="218">
        <v>0</v>
      </c>
      <c r="BT272" s="218">
        <v>0</v>
      </c>
      <c r="BU272" s="218">
        <v>0</v>
      </c>
      <c r="BV272" s="218">
        <v>1261440</v>
      </c>
      <c r="BW272" s="218">
        <v>1261440</v>
      </c>
      <c r="BX272" s="218">
        <v>0</v>
      </c>
      <c r="BY272" s="218">
        <v>0</v>
      </c>
      <c r="BZ272" s="218">
        <v>601428.66240000015</v>
      </c>
      <c r="CA272" s="218">
        <v>601428.66240000015</v>
      </c>
      <c r="CB272" s="218">
        <v>0</v>
      </c>
      <c r="CC272" s="218">
        <v>0</v>
      </c>
      <c r="CD272" s="218">
        <v>0</v>
      </c>
      <c r="CE272" s="218">
        <v>0</v>
      </c>
      <c r="CF272" s="218">
        <v>1862868.6624000003</v>
      </c>
      <c r="CG272" s="219">
        <v>1862868.6624000003</v>
      </c>
      <c r="CH272" s="220">
        <v>28802880</v>
      </c>
      <c r="CI272" s="220">
        <v>28802880</v>
      </c>
      <c r="CJ272" s="220">
        <v>25894560</v>
      </c>
      <c r="CK272" s="221" t="s">
        <v>530</v>
      </c>
      <c r="CL272" s="222">
        <v>8.2200000000000006</v>
      </c>
      <c r="CM272" s="223">
        <v>8.2200000000000006</v>
      </c>
      <c r="CN272" s="224">
        <v>7.39</v>
      </c>
      <c r="CO272" s="253"/>
      <c r="CP272" s="253"/>
      <c r="CQ272" s="253"/>
      <c r="CR272" s="225"/>
      <c r="CS272" s="254">
        <v>103.39301593354274</v>
      </c>
      <c r="CT272" s="255">
        <v>103.39301593354274</v>
      </c>
      <c r="CU272" s="256">
        <v>1.2449478683943591</v>
      </c>
      <c r="CV272" s="257">
        <v>1.2449478683943591</v>
      </c>
      <c r="CW272" s="245" t="s">
        <v>609</v>
      </c>
      <c r="CX272" s="258"/>
      <c r="CY272" s="253"/>
      <c r="CZ272" s="253"/>
      <c r="DA272" s="259"/>
      <c r="DB272" s="260"/>
      <c r="DC272" s="261">
        <v>22020</v>
      </c>
      <c r="DD272" s="262">
        <v>188033</v>
      </c>
      <c r="DE272" s="263">
        <v>107734</v>
      </c>
      <c r="DF272" s="111">
        <v>105929</v>
      </c>
    </row>
    <row r="273" spans="1:110" ht="35.25" customHeight="1" x14ac:dyDescent="0.25">
      <c r="A273" s="237" t="s">
        <v>541</v>
      </c>
      <c r="B273" s="238" t="s">
        <v>18</v>
      </c>
      <c r="C273" s="238" t="s">
        <v>42</v>
      </c>
      <c r="D273" s="60" t="s">
        <v>327</v>
      </c>
      <c r="E273" s="60" t="s">
        <v>205</v>
      </c>
      <c r="F273" s="60" t="s">
        <v>951</v>
      </c>
      <c r="G273" s="61" t="s">
        <v>948</v>
      </c>
      <c r="H273" s="211" t="s">
        <v>533</v>
      </c>
      <c r="I273" s="60" t="s">
        <v>608</v>
      </c>
      <c r="J273" s="212">
        <v>11.640420657347397</v>
      </c>
      <c r="K273" s="212">
        <v>31.209280238115003</v>
      </c>
      <c r="L273" s="213">
        <v>1401.3</v>
      </c>
      <c r="M273" s="214"/>
      <c r="N273" s="214"/>
      <c r="O273" s="214"/>
      <c r="P273" s="214"/>
      <c r="Q273" s="214"/>
      <c r="R273" s="214"/>
      <c r="S273" s="214"/>
      <c r="T273" s="214"/>
      <c r="U273" s="214"/>
      <c r="V273" s="214"/>
      <c r="W273" s="214"/>
      <c r="X273" s="214"/>
      <c r="Y273" s="214"/>
      <c r="Z273" s="214"/>
      <c r="AA273" s="214"/>
      <c r="AB273" s="214"/>
      <c r="AC273" s="214">
        <v>40</v>
      </c>
      <c r="AD273" s="214">
        <v>40</v>
      </c>
      <c r="AE273" s="214"/>
      <c r="AF273" s="214"/>
      <c r="AG273" s="215"/>
      <c r="AH273" s="214"/>
      <c r="AI273" s="214">
        <f t="shared" si="15"/>
        <v>40</v>
      </c>
      <c r="AJ273" s="214">
        <f t="shared" si="15"/>
        <v>40</v>
      </c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>
        <v>1003.53</v>
      </c>
      <c r="BB273" s="214">
        <v>1003.53</v>
      </c>
      <c r="BC273" s="214"/>
      <c r="BD273" s="214"/>
      <c r="BE273" s="214"/>
      <c r="BF273" s="214"/>
      <c r="BG273" s="216">
        <f t="shared" si="16"/>
        <v>1003.53</v>
      </c>
      <c r="BH273" s="72">
        <f t="shared" si="16"/>
        <v>1003.53</v>
      </c>
      <c r="BI273" s="217">
        <f t="shared" si="14"/>
        <v>0.12965503875968992</v>
      </c>
      <c r="BJ273" s="218">
        <v>0</v>
      </c>
      <c r="BK273" s="218">
        <v>0</v>
      </c>
      <c r="BL273" s="218">
        <v>0</v>
      </c>
      <c r="BM273" s="218">
        <v>0</v>
      </c>
      <c r="BN273" s="218">
        <v>0</v>
      </c>
      <c r="BO273" s="218">
        <v>0</v>
      </c>
      <c r="BP273" s="218">
        <v>0</v>
      </c>
      <c r="BQ273" s="218">
        <v>0</v>
      </c>
      <c r="BR273" s="218">
        <v>0</v>
      </c>
      <c r="BS273" s="218">
        <v>0</v>
      </c>
      <c r="BT273" s="218">
        <v>0</v>
      </c>
      <c r="BU273" s="218">
        <v>0</v>
      </c>
      <c r="BV273" s="218">
        <v>0</v>
      </c>
      <c r="BW273" s="218">
        <v>0</v>
      </c>
      <c r="BX273" s="218">
        <v>0</v>
      </c>
      <c r="BY273" s="218">
        <v>0</v>
      </c>
      <c r="BZ273" s="218">
        <v>1177983.6551999999</v>
      </c>
      <c r="CA273" s="218">
        <v>1177983.6551999999</v>
      </c>
      <c r="CB273" s="218">
        <v>0</v>
      </c>
      <c r="CC273" s="218">
        <v>0</v>
      </c>
      <c r="CD273" s="218">
        <v>0</v>
      </c>
      <c r="CE273" s="218">
        <v>0</v>
      </c>
      <c r="CF273" s="218">
        <v>1177983.6551999999</v>
      </c>
      <c r="CG273" s="219">
        <v>1177983.6551999999</v>
      </c>
      <c r="CH273" s="220">
        <v>29223360.000000004</v>
      </c>
      <c r="CI273" s="220">
        <v>29223360.000000004</v>
      </c>
      <c r="CJ273" s="220">
        <v>27120960</v>
      </c>
      <c r="CK273" s="221" t="s">
        <v>530</v>
      </c>
      <c r="CL273" s="222">
        <v>8.34</v>
      </c>
      <c r="CM273" s="223">
        <v>8.34</v>
      </c>
      <c r="CN273" s="224">
        <v>7.74</v>
      </c>
      <c r="CO273" s="253"/>
      <c r="CP273" s="253"/>
      <c r="CQ273" s="253"/>
      <c r="CR273" s="225"/>
      <c r="CS273" s="254">
        <v>362.00778064317984</v>
      </c>
      <c r="CT273" s="255">
        <v>345.56731707383989</v>
      </c>
      <c r="CU273" s="256">
        <v>1.0409770829369371</v>
      </c>
      <c r="CV273" s="257">
        <v>0.98860497763672495</v>
      </c>
      <c r="CW273" s="245" t="s">
        <v>609</v>
      </c>
      <c r="CX273" s="258"/>
      <c r="CY273" s="253"/>
      <c r="CZ273" s="253"/>
      <c r="DA273" s="259"/>
      <c r="DB273" s="260"/>
      <c r="DC273" s="261">
        <v>129166</v>
      </c>
      <c r="DD273" s="262">
        <v>1062375</v>
      </c>
      <c r="DE273" s="263">
        <v>0</v>
      </c>
      <c r="DF273" s="111">
        <v>397180.33333333331</v>
      </c>
    </row>
    <row r="274" spans="1:110" ht="35.25" customHeight="1" x14ac:dyDescent="0.25">
      <c r="A274" s="237" t="s">
        <v>541</v>
      </c>
      <c r="B274" s="238" t="s">
        <v>18</v>
      </c>
      <c r="C274" s="238" t="s">
        <v>42</v>
      </c>
      <c r="D274" s="60" t="s">
        <v>204</v>
      </c>
      <c r="E274" s="60" t="s">
        <v>205</v>
      </c>
      <c r="F274" s="60" t="s">
        <v>952</v>
      </c>
      <c r="G274" s="61" t="s">
        <v>205</v>
      </c>
      <c r="H274" s="211" t="s">
        <v>533</v>
      </c>
      <c r="I274" s="60" t="s">
        <v>608</v>
      </c>
      <c r="J274" s="212">
        <v>12.668219606558768</v>
      </c>
      <c r="K274" s="212">
        <v>13.26893936634</v>
      </c>
      <c r="L274" s="213">
        <v>1755.4</v>
      </c>
      <c r="M274" s="214"/>
      <c r="N274" s="214"/>
      <c r="O274" s="214"/>
      <c r="P274" s="214"/>
      <c r="Q274" s="214"/>
      <c r="R274" s="214"/>
      <c r="S274" s="214"/>
      <c r="T274" s="214"/>
      <c r="U274" s="214"/>
      <c r="V274" s="214"/>
      <c r="W274" s="214"/>
      <c r="X274" s="214"/>
      <c r="Y274" s="214">
        <v>1</v>
      </c>
      <c r="Z274" s="214">
        <v>1</v>
      </c>
      <c r="AA274" s="214"/>
      <c r="AB274" s="214"/>
      <c r="AC274" s="214">
        <v>17</v>
      </c>
      <c r="AD274" s="214">
        <v>17</v>
      </c>
      <c r="AE274" s="214"/>
      <c r="AF274" s="214"/>
      <c r="AG274" s="215"/>
      <c r="AH274" s="214"/>
      <c r="AI274" s="214">
        <f t="shared" si="15"/>
        <v>18</v>
      </c>
      <c r="AJ274" s="214">
        <f t="shared" si="15"/>
        <v>18</v>
      </c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>
        <v>75</v>
      </c>
      <c r="AX274" s="214">
        <v>75</v>
      </c>
      <c r="AY274" s="214"/>
      <c r="AZ274" s="214"/>
      <c r="BA274" s="214">
        <v>168.41</v>
      </c>
      <c r="BB274" s="214">
        <v>168.41</v>
      </c>
      <c r="BC274" s="214"/>
      <c r="BD274" s="214"/>
      <c r="BE274" s="214"/>
      <c r="BF274" s="214"/>
      <c r="BG274" s="216">
        <f t="shared" si="16"/>
        <v>243.41</v>
      </c>
      <c r="BH274" s="72">
        <f t="shared" si="16"/>
        <v>243.41</v>
      </c>
      <c r="BI274" s="217">
        <f t="shared" si="14"/>
        <v>2.0893562231759654E-2</v>
      </c>
      <c r="BJ274" s="218">
        <v>0</v>
      </c>
      <c r="BK274" s="218">
        <v>0</v>
      </c>
      <c r="BL274" s="218">
        <v>0</v>
      </c>
      <c r="BM274" s="218">
        <v>0</v>
      </c>
      <c r="BN274" s="218">
        <v>0</v>
      </c>
      <c r="BO274" s="218">
        <v>0</v>
      </c>
      <c r="BP274" s="218">
        <v>0</v>
      </c>
      <c r="BQ274" s="218">
        <v>0</v>
      </c>
      <c r="BR274" s="218">
        <v>0</v>
      </c>
      <c r="BS274" s="218">
        <v>0</v>
      </c>
      <c r="BT274" s="218">
        <v>0</v>
      </c>
      <c r="BU274" s="218">
        <v>0</v>
      </c>
      <c r="BV274" s="218">
        <v>378432</v>
      </c>
      <c r="BW274" s="218">
        <v>378432</v>
      </c>
      <c r="BX274" s="218">
        <v>0</v>
      </c>
      <c r="BY274" s="218">
        <v>0</v>
      </c>
      <c r="BZ274" s="218">
        <v>197686.39439999999</v>
      </c>
      <c r="CA274" s="218">
        <v>197686.39439999999</v>
      </c>
      <c r="CB274" s="218">
        <v>0</v>
      </c>
      <c r="CC274" s="218">
        <v>0</v>
      </c>
      <c r="CD274" s="218">
        <v>0</v>
      </c>
      <c r="CE274" s="218">
        <v>0</v>
      </c>
      <c r="CF274" s="218">
        <v>576118.39439999999</v>
      </c>
      <c r="CG274" s="219">
        <v>576118.39439999999</v>
      </c>
      <c r="CH274" s="220">
        <v>35600640</v>
      </c>
      <c r="CI274" s="220">
        <v>35600640</v>
      </c>
      <c r="CJ274" s="220">
        <v>40821600</v>
      </c>
      <c r="CK274" s="221" t="s">
        <v>530</v>
      </c>
      <c r="CL274" s="222">
        <v>10.16</v>
      </c>
      <c r="CM274" s="223">
        <v>10.16</v>
      </c>
      <c r="CN274" s="224">
        <v>11.65</v>
      </c>
      <c r="CO274" s="253"/>
      <c r="CP274" s="253"/>
      <c r="CQ274" s="253"/>
      <c r="CR274" s="225"/>
      <c r="CS274" s="254">
        <v>45.309326527811344</v>
      </c>
      <c r="CT274" s="255">
        <v>39.390693724583244</v>
      </c>
      <c r="CU274" s="256">
        <v>0.34670754838579904</v>
      </c>
      <c r="CV274" s="257">
        <v>0.2360025875502901</v>
      </c>
      <c r="CW274" s="245" t="s">
        <v>868</v>
      </c>
      <c r="CX274" s="258"/>
      <c r="CY274" s="253"/>
      <c r="CZ274" s="253"/>
      <c r="DA274" s="259"/>
      <c r="DB274" s="260"/>
      <c r="DC274" s="261">
        <v>0</v>
      </c>
      <c r="DD274" s="262">
        <v>19749</v>
      </c>
      <c r="DE274" s="263">
        <v>19983</v>
      </c>
      <c r="DF274" s="111">
        <v>13244</v>
      </c>
    </row>
    <row r="275" spans="1:110" ht="35.25" customHeight="1" x14ac:dyDescent="0.25">
      <c r="A275" s="237" t="s">
        <v>541</v>
      </c>
      <c r="B275" s="238" t="s">
        <v>18</v>
      </c>
      <c r="C275" s="238" t="s">
        <v>42</v>
      </c>
      <c r="D275" s="60" t="s">
        <v>204</v>
      </c>
      <c r="E275" s="60" t="s">
        <v>205</v>
      </c>
      <c r="F275" s="60" t="s">
        <v>953</v>
      </c>
      <c r="G275" s="61" t="s">
        <v>205</v>
      </c>
      <c r="H275" s="211" t="s">
        <v>533</v>
      </c>
      <c r="I275" s="60" t="s">
        <v>608</v>
      </c>
      <c r="J275" s="212">
        <v>10.158477986391464</v>
      </c>
      <c r="K275" s="212">
        <v>34.785037806435007</v>
      </c>
      <c r="L275" s="213">
        <v>2125.3000000000002</v>
      </c>
      <c r="M275" s="214"/>
      <c r="N275" s="214"/>
      <c r="O275" s="214"/>
      <c r="P275" s="214"/>
      <c r="Q275" s="214"/>
      <c r="R275" s="214"/>
      <c r="S275" s="214"/>
      <c r="T275" s="214"/>
      <c r="U275" s="214"/>
      <c r="V275" s="214"/>
      <c r="W275" s="214"/>
      <c r="X275" s="214"/>
      <c r="Y275" s="214"/>
      <c r="Z275" s="214"/>
      <c r="AA275" s="214"/>
      <c r="AB275" s="214"/>
      <c r="AC275" s="214">
        <v>74</v>
      </c>
      <c r="AD275" s="214">
        <v>74</v>
      </c>
      <c r="AE275" s="214"/>
      <c r="AF275" s="214"/>
      <c r="AG275" s="215"/>
      <c r="AH275" s="214"/>
      <c r="AI275" s="214">
        <f t="shared" si="15"/>
        <v>74</v>
      </c>
      <c r="AJ275" s="214">
        <f t="shared" si="15"/>
        <v>74</v>
      </c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>
        <v>522.54</v>
      </c>
      <c r="BB275" s="214">
        <v>522.54</v>
      </c>
      <c r="BC275" s="214"/>
      <c r="BD275" s="214"/>
      <c r="BE275" s="214"/>
      <c r="BF275" s="214"/>
      <c r="BG275" s="216">
        <f t="shared" si="16"/>
        <v>522.54</v>
      </c>
      <c r="BH275" s="72">
        <f t="shared" si="16"/>
        <v>522.54</v>
      </c>
      <c r="BI275" s="217">
        <f t="shared" si="14"/>
        <v>6.020046082949309E-2</v>
      </c>
      <c r="BJ275" s="218">
        <v>0</v>
      </c>
      <c r="BK275" s="218">
        <v>0</v>
      </c>
      <c r="BL275" s="218">
        <v>0</v>
      </c>
      <c r="BM275" s="218">
        <v>0</v>
      </c>
      <c r="BN275" s="218">
        <v>0</v>
      </c>
      <c r="BO275" s="218">
        <v>0</v>
      </c>
      <c r="BP275" s="218">
        <v>0</v>
      </c>
      <c r="BQ275" s="218">
        <v>0</v>
      </c>
      <c r="BR275" s="218">
        <v>0</v>
      </c>
      <c r="BS275" s="218">
        <v>0</v>
      </c>
      <c r="BT275" s="218">
        <v>0</v>
      </c>
      <c r="BU275" s="218">
        <v>0</v>
      </c>
      <c r="BV275" s="218">
        <v>0</v>
      </c>
      <c r="BW275" s="218">
        <v>0</v>
      </c>
      <c r="BX275" s="218">
        <v>0</v>
      </c>
      <c r="BY275" s="218">
        <v>0</v>
      </c>
      <c r="BZ275" s="218">
        <v>613378.35359999991</v>
      </c>
      <c r="CA275" s="218">
        <v>613378.35359999991</v>
      </c>
      <c r="CB275" s="218">
        <v>0</v>
      </c>
      <c r="CC275" s="218">
        <v>0</v>
      </c>
      <c r="CD275" s="218">
        <v>0</v>
      </c>
      <c r="CE275" s="218">
        <v>0</v>
      </c>
      <c r="CF275" s="218">
        <v>613378.35359999991</v>
      </c>
      <c r="CG275" s="219">
        <v>613378.35359999991</v>
      </c>
      <c r="CH275" s="220">
        <v>24808320.000000004</v>
      </c>
      <c r="CI275" s="220">
        <v>24808320.000000004</v>
      </c>
      <c r="CJ275" s="220">
        <v>30414720</v>
      </c>
      <c r="CK275" s="221" t="s">
        <v>530</v>
      </c>
      <c r="CL275" s="222">
        <v>7.08</v>
      </c>
      <c r="CM275" s="223">
        <v>7.08</v>
      </c>
      <c r="CN275" s="224">
        <v>8.68</v>
      </c>
      <c r="CO275" s="253"/>
      <c r="CP275" s="253"/>
      <c r="CQ275" s="253"/>
      <c r="CR275" s="225"/>
      <c r="CS275" s="254">
        <v>134.06718339847728</v>
      </c>
      <c r="CT275" s="255">
        <v>131.31907709269225</v>
      </c>
      <c r="CU275" s="256">
        <v>1.3356342801273111</v>
      </c>
      <c r="CV275" s="257">
        <v>1.3313874300790314</v>
      </c>
      <c r="CW275" s="245" t="s">
        <v>548</v>
      </c>
      <c r="CX275" s="258"/>
      <c r="CY275" s="253"/>
      <c r="CZ275" s="253"/>
      <c r="DA275" s="259"/>
      <c r="DB275" s="260"/>
      <c r="DC275" s="261">
        <v>172961</v>
      </c>
      <c r="DD275" s="262">
        <v>82183</v>
      </c>
      <c r="DE275" s="263">
        <v>337140</v>
      </c>
      <c r="DF275" s="111">
        <v>197428</v>
      </c>
    </row>
    <row r="276" spans="1:110" ht="35.25" customHeight="1" x14ac:dyDescent="0.25">
      <c r="A276" s="237" t="s">
        <v>541</v>
      </c>
      <c r="B276" s="238" t="s">
        <v>18</v>
      </c>
      <c r="C276" s="238" t="s">
        <v>42</v>
      </c>
      <c r="D276" s="60" t="s">
        <v>204</v>
      </c>
      <c r="E276" s="60" t="s">
        <v>205</v>
      </c>
      <c r="F276" s="60" t="s">
        <v>954</v>
      </c>
      <c r="G276" s="61" t="s">
        <v>955</v>
      </c>
      <c r="H276" s="211" t="s">
        <v>533</v>
      </c>
      <c r="I276" s="60" t="s">
        <v>608</v>
      </c>
      <c r="J276" s="212">
        <v>11.927248271080803</v>
      </c>
      <c r="K276" s="212">
        <v>35.445265077789003</v>
      </c>
      <c r="L276" s="213">
        <v>3999.8</v>
      </c>
      <c r="M276" s="214"/>
      <c r="N276" s="214"/>
      <c r="O276" s="214"/>
      <c r="P276" s="214"/>
      <c r="Q276" s="214"/>
      <c r="R276" s="214"/>
      <c r="S276" s="214"/>
      <c r="T276" s="214"/>
      <c r="U276" s="214"/>
      <c r="V276" s="214"/>
      <c r="W276" s="214"/>
      <c r="X276" s="214"/>
      <c r="Y276" s="214"/>
      <c r="Z276" s="214"/>
      <c r="AA276" s="214"/>
      <c r="AB276" s="214"/>
      <c r="AC276" s="214">
        <v>128</v>
      </c>
      <c r="AD276" s="214">
        <v>128</v>
      </c>
      <c r="AE276" s="214"/>
      <c r="AF276" s="214"/>
      <c r="AG276" s="215"/>
      <c r="AH276" s="214"/>
      <c r="AI276" s="214">
        <f t="shared" si="15"/>
        <v>128</v>
      </c>
      <c r="AJ276" s="214">
        <f t="shared" si="15"/>
        <v>128</v>
      </c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>
        <v>792.41</v>
      </c>
      <c r="BB276" s="214">
        <v>792.41</v>
      </c>
      <c r="BC276" s="214"/>
      <c r="BD276" s="214"/>
      <c r="BE276" s="214"/>
      <c r="BF276" s="214"/>
      <c r="BG276" s="216">
        <f t="shared" si="16"/>
        <v>792.41</v>
      </c>
      <c r="BH276" s="72">
        <f t="shared" si="16"/>
        <v>792.41</v>
      </c>
      <c r="BI276" s="217">
        <f t="shared" si="14"/>
        <v>6.2003912363067293E-2</v>
      </c>
      <c r="BJ276" s="218">
        <v>0</v>
      </c>
      <c r="BK276" s="218">
        <v>0</v>
      </c>
      <c r="BL276" s="218">
        <v>0</v>
      </c>
      <c r="BM276" s="218">
        <v>0</v>
      </c>
      <c r="BN276" s="218">
        <v>0</v>
      </c>
      <c r="BO276" s="218">
        <v>0</v>
      </c>
      <c r="BP276" s="218">
        <v>0</v>
      </c>
      <c r="BQ276" s="218">
        <v>0</v>
      </c>
      <c r="BR276" s="218">
        <v>0</v>
      </c>
      <c r="BS276" s="218">
        <v>0</v>
      </c>
      <c r="BT276" s="218">
        <v>0</v>
      </c>
      <c r="BU276" s="218">
        <v>0</v>
      </c>
      <c r="BV276" s="218">
        <v>0</v>
      </c>
      <c r="BW276" s="218">
        <v>0</v>
      </c>
      <c r="BX276" s="218">
        <v>0</v>
      </c>
      <c r="BY276" s="218">
        <v>0</v>
      </c>
      <c r="BZ276" s="218">
        <v>930162.55440000002</v>
      </c>
      <c r="CA276" s="218">
        <v>930162.55440000002</v>
      </c>
      <c r="CB276" s="218">
        <v>0</v>
      </c>
      <c r="CC276" s="218">
        <v>0</v>
      </c>
      <c r="CD276" s="218">
        <v>0</v>
      </c>
      <c r="CE276" s="218">
        <v>0</v>
      </c>
      <c r="CF276" s="218">
        <v>930162.55440000002</v>
      </c>
      <c r="CG276" s="219">
        <v>930162.55440000002</v>
      </c>
      <c r="CH276" s="220">
        <v>34304159.999999993</v>
      </c>
      <c r="CI276" s="220">
        <v>34304159.999999993</v>
      </c>
      <c r="CJ276" s="220">
        <v>44781120</v>
      </c>
      <c r="CK276" s="221" t="s">
        <v>530</v>
      </c>
      <c r="CL276" s="222">
        <v>9.7899999999999991</v>
      </c>
      <c r="CM276" s="223">
        <v>9.7899999999999991</v>
      </c>
      <c r="CN276" s="224">
        <v>12.78</v>
      </c>
      <c r="CO276" s="253"/>
      <c r="CP276" s="253"/>
      <c r="CQ276" s="253"/>
      <c r="CR276" s="225"/>
      <c r="CS276" s="254">
        <v>117.97652785203667</v>
      </c>
      <c r="CT276" s="255">
        <v>115.61830825751291</v>
      </c>
      <c r="CU276" s="256">
        <v>0.93157331751973027</v>
      </c>
      <c r="CV276" s="257">
        <v>0.92519975104804442</v>
      </c>
      <c r="CW276" s="245" t="s">
        <v>592</v>
      </c>
      <c r="CX276" s="258"/>
      <c r="CY276" s="253"/>
      <c r="CZ276" s="253"/>
      <c r="DA276" s="259"/>
      <c r="DB276" s="260"/>
      <c r="DC276" s="261">
        <v>11440</v>
      </c>
      <c r="DD276" s="262">
        <v>547527</v>
      </c>
      <c r="DE276" s="263">
        <v>54332</v>
      </c>
      <c r="DF276" s="111">
        <v>204433</v>
      </c>
    </row>
    <row r="277" spans="1:110" ht="35.25" customHeight="1" x14ac:dyDescent="0.25">
      <c r="A277" s="237" t="s">
        <v>541</v>
      </c>
      <c r="B277" s="238" t="s">
        <v>18</v>
      </c>
      <c r="C277" s="238" t="s">
        <v>42</v>
      </c>
      <c r="D277" s="60" t="s">
        <v>204</v>
      </c>
      <c r="E277" s="60" t="s">
        <v>205</v>
      </c>
      <c r="F277" s="60" t="s">
        <v>956</v>
      </c>
      <c r="G277" s="61" t="s">
        <v>205</v>
      </c>
      <c r="H277" s="211" t="s">
        <v>533</v>
      </c>
      <c r="I277" s="60" t="s">
        <v>608</v>
      </c>
      <c r="J277" s="212">
        <v>12.668219606558768</v>
      </c>
      <c r="K277" s="212">
        <v>17.553219660459</v>
      </c>
      <c r="L277" s="213">
        <v>1886.8</v>
      </c>
      <c r="M277" s="214"/>
      <c r="N277" s="214"/>
      <c r="O277" s="214"/>
      <c r="P277" s="214"/>
      <c r="Q277" s="214"/>
      <c r="R277" s="214"/>
      <c r="S277" s="214"/>
      <c r="T277" s="214"/>
      <c r="U277" s="214"/>
      <c r="V277" s="214"/>
      <c r="W277" s="214"/>
      <c r="X277" s="214"/>
      <c r="Y277" s="214">
        <v>2</v>
      </c>
      <c r="Z277" s="214">
        <v>2</v>
      </c>
      <c r="AA277" s="214"/>
      <c r="AB277" s="214"/>
      <c r="AC277" s="214">
        <v>67</v>
      </c>
      <c r="AD277" s="214">
        <v>67</v>
      </c>
      <c r="AE277" s="214"/>
      <c r="AF277" s="214"/>
      <c r="AG277" s="215"/>
      <c r="AH277" s="214"/>
      <c r="AI277" s="214">
        <f t="shared" si="15"/>
        <v>69</v>
      </c>
      <c r="AJ277" s="214">
        <f t="shared" si="15"/>
        <v>69</v>
      </c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>
        <v>76.2</v>
      </c>
      <c r="AX277" s="214">
        <v>76.2</v>
      </c>
      <c r="AY277" s="214"/>
      <c r="AZ277" s="214"/>
      <c r="BA277" s="214">
        <v>1078.43</v>
      </c>
      <c r="BB277" s="214">
        <v>1078.43</v>
      </c>
      <c r="BC277" s="214"/>
      <c r="BD277" s="214"/>
      <c r="BE277" s="214"/>
      <c r="BF277" s="214"/>
      <c r="BG277" s="216">
        <f t="shared" si="16"/>
        <v>1154.6300000000001</v>
      </c>
      <c r="BH277" s="72">
        <f t="shared" si="16"/>
        <v>1154.6300000000001</v>
      </c>
      <c r="BI277" s="217">
        <f t="shared" si="14"/>
        <v>0.15561051212938007</v>
      </c>
      <c r="BJ277" s="218">
        <v>0</v>
      </c>
      <c r="BK277" s="218">
        <v>0</v>
      </c>
      <c r="BL277" s="218">
        <v>0</v>
      </c>
      <c r="BM277" s="218">
        <v>0</v>
      </c>
      <c r="BN277" s="218">
        <v>0</v>
      </c>
      <c r="BO277" s="218">
        <v>0</v>
      </c>
      <c r="BP277" s="218">
        <v>0</v>
      </c>
      <c r="BQ277" s="218">
        <v>0</v>
      </c>
      <c r="BR277" s="218">
        <v>0</v>
      </c>
      <c r="BS277" s="218">
        <v>0</v>
      </c>
      <c r="BT277" s="218">
        <v>0</v>
      </c>
      <c r="BU277" s="218">
        <v>0</v>
      </c>
      <c r="BV277" s="218">
        <v>384486.91199999995</v>
      </c>
      <c r="BW277" s="218">
        <v>384486.91199999995</v>
      </c>
      <c r="BX277" s="218">
        <v>0</v>
      </c>
      <c r="BY277" s="218">
        <v>0</v>
      </c>
      <c r="BZ277" s="218">
        <v>1265904.2712000001</v>
      </c>
      <c r="CA277" s="218">
        <v>1265904.2712000001</v>
      </c>
      <c r="CB277" s="218">
        <v>0</v>
      </c>
      <c r="CC277" s="218">
        <v>0</v>
      </c>
      <c r="CD277" s="218">
        <v>0</v>
      </c>
      <c r="CE277" s="218">
        <v>0</v>
      </c>
      <c r="CF277" s="218">
        <v>1650391.1832000001</v>
      </c>
      <c r="CG277" s="219">
        <v>1650391.1832000001</v>
      </c>
      <c r="CH277" s="220">
        <v>32166720</v>
      </c>
      <c r="CI277" s="220">
        <v>32166720</v>
      </c>
      <c r="CJ277" s="220">
        <v>25999680</v>
      </c>
      <c r="CK277" s="221" t="s">
        <v>530</v>
      </c>
      <c r="CL277" s="222">
        <v>9.18</v>
      </c>
      <c r="CM277" s="223">
        <v>9.18</v>
      </c>
      <c r="CN277" s="224">
        <v>7.42</v>
      </c>
      <c r="CO277" s="253"/>
      <c r="CP277" s="253"/>
      <c r="CQ277" s="253"/>
      <c r="CR277" s="225"/>
      <c r="CS277" s="254">
        <v>94.589958236931196</v>
      </c>
      <c r="CT277" s="255">
        <v>94.535899408205822</v>
      </c>
      <c r="CU277" s="256">
        <v>1.477747753248676</v>
      </c>
      <c r="CV277" s="257">
        <v>1.4775710904097041</v>
      </c>
      <c r="CW277" s="245" t="s">
        <v>616</v>
      </c>
      <c r="CX277" s="258"/>
      <c r="CY277" s="253"/>
      <c r="CZ277" s="253"/>
      <c r="DA277" s="259"/>
      <c r="DB277" s="260"/>
      <c r="DC277" s="261">
        <v>25668</v>
      </c>
      <c r="DD277" s="262">
        <v>16974</v>
      </c>
      <c r="DE277" s="263">
        <v>320847</v>
      </c>
      <c r="DF277" s="111">
        <v>121163</v>
      </c>
    </row>
    <row r="278" spans="1:110" ht="35.25" customHeight="1" x14ac:dyDescent="0.25">
      <c r="A278" s="237" t="s">
        <v>541</v>
      </c>
      <c r="B278" s="238" t="s">
        <v>18</v>
      </c>
      <c r="C278" s="238" t="s">
        <v>42</v>
      </c>
      <c r="D278" s="60" t="s">
        <v>204</v>
      </c>
      <c r="E278" s="60" t="s">
        <v>205</v>
      </c>
      <c r="F278" s="60" t="s">
        <v>957</v>
      </c>
      <c r="G278" s="61" t="s">
        <v>205</v>
      </c>
      <c r="H278" s="211" t="s">
        <v>533</v>
      </c>
      <c r="I278" s="60" t="s">
        <v>608</v>
      </c>
      <c r="J278" s="212">
        <v>11.927248271080803</v>
      </c>
      <c r="K278" s="212">
        <v>19.401515111160002</v>
      </c>
      <c r="L278" s="213">
        <v>2203.9</v>
      </c>
      <c r="M278" s="214"/>
      <c r="N278" s="214"/>
      <c r="O278" s="214"/>
      <c r="P278" s="214"/>
      <c r="Q278" s="214"/>
      <c r="R278" s="214"/>
      <c r="S278" s="214"/>
      <c r="T278" s="214"/>
      <c r="U278" s="214"/>
      <c r="V278" s="214"/>
      <c r="W278" s="214"/>
      <c r="X278" s="214"/>
      <c r="Y278" s="214"/>
      <c r="Z278" s="214"/>
      <c r="AA278" s="214"/>
      <c r="AB278" s="214"/>
      <c r="AC278" s="214">
        <v>43</v>
      </c>
      <c r="AD278" s="214">
        <v>43</v>
      </c>
      <c r="AE278" s="214"/>
      <c r="AF278" s="214"/>
      <c r="AG278" s="215"/>
      <c r="AH278" s="214"/>
      <c r="AI278" s="214">
        <f t="shared" si="15"/>
        <v>43</v>
      </c>
      <c r="AJ278" s="214">
        <f t="shared" si="15"/>
        <v>43</v>
      </c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>
        <v>711.03</v>
      </c>
      <c r="BB278" s="214">
        <v>711.03</v>
      </c>
      <c r="BC278" s="214"/>
      <c r="BD278" s="214"/>
      <c r="BE278" s="214"/>
      <c r="BF278" s="214"/>
      <c r="BG278" s="216">
        <f t="shared" si="16"/>
        <v>711.03</v>
      </c>
      <c r="BH278" s="72">
        <f t="shared" si="16"/>
        <v>711.03</v>
      </c>
      <c r="BI278" s="217">
        <f t="shared" si="14"/>
        <v>8.7136029411764696E-2</v>
      </c>
      <c r="BJ278" s="218">
        <v>0</v>
      </c>
      <c r="BK278" s="218">
        <v>0</v>
      </c>
      <c r="BL278" s="218">
        <v>0</v>
      </c>
      <c r="BM278" s="218">
        <v>0</v>
      </c>
      <c r="BN278" s="218">
        <v>0</v>
      </c>
      <c r="BO278" s="218">
        <v>0</v>
      </c>
      <c r="BP278" s="218">
        <v>0</v>
      </c>
      <c r="BQ278" s="218">
        <v>0</v>
      </c>
      <c r="BR278" s="218">
        <v>0</v>
      </c>
      <c r="BS278" s="218">
        <v>0</v>
      </c>
      <c r="BT278" s="218">
        <v>0</v>
      </c>
      <c r="BU278" s="218">
        <v>0</v>
      </c>
      <c r="BV278" s="218">
        <v>0</v>
      </c>
      <c r="BW278" s="218">
        <v>0</v>
      </c>
      <c r="BX278" s="218">
        <v>0</v>
      </c>
      <c r="BY278" s="218">
        <v>0</v>
      </c>
      <c r="BZ278" s="218">
        <v>834635.45519999997</v>
      </c>
      <c r="CA278" s="218">
        <v>834635.45519999997</v>
      </c>
      <c r="CB278" s="218">
        <v>0</v>
      </c>
      <c r="CC278" s="218">
        <v>0</v>
      </c>
      <c r="CD278" s="218">
        <v>0</v>
      </c>
      <c r="CE278" s="218">
        <v>0</v>
      </c>
      <c r="CF278" s="218">
        <v>834635.45519999997</v>
      </c>
      <c r="CG278" s="219">
        <v>834635.45519999997</v>
      </c>
      <c r="CH278" s="220">
        <v>28487520.000000004</v>
      </c>
      <c r="CI278" s="220">
        <v>28487520.000000004</v>
      </c>
      <c r="CJ278" s="220">
        <v>28592640.000000004</v>
      </c>
      <c r="CK278" s="221" t="s">
        <v>530</v>
      </c>
      <c r="CL278" s="222">
        <v>8.1300000000000008</v>
      </c>
      <c r="CM278" s="223">
        <v>8.1300000000000008</v>
      </c>
      <c r="CN278" s="224">
        <v>8.16</v>
      </c>
      <c r="CO278" s="253"/>
      <c r="CP278" s="253"/>
      <c r="CQ278" s="253"/>
      <c r="CR278" s="225"/>
      <c r="CS278" s="254">
        <v>117.42645280422171</v>
      </c>
      <c r="CT278" s="255">
        <v>108.72830178520256</v>
      </c>
      <c r="CU278" s="256">
        <v>0.91123970823600653</v>
      </c>
      <c r="CV278" s="257">
        <v>0.90307243028387585</v>
      </c>
      <c r="CW278" s="245" t="s">
        <v>958</v>
      </c>
      <c r="CX278" s="258"/>
      <c r="CY278" s="253"/>
      <c r="CZ278" s="253"/>
      <c r="DA278" s="259"/>
      <c r="DB278" s="260"/>
      <c r="DC278" s="261">
        <v>330069</v>
      </c>
      <c r="DD278" s="262">
        <v>0</v>
      </c>
      <c r="DE278" s="263">
        <v>0</v>
      </c>
      <c r="DF278" s="111">
        <v>110023</v>
      </c>
    </row>
    <row r="279" spans="1:110" ht="35.25" customHeight="1" x14ac:dyDescent="0.25">
      <c r="A279" s="237" t="s">
        <v>541</v>
      </c>
      <c r="B279" s="238" t="s">
        <v>18</v>
      </c>
      <c r="C279" s="238" t="s">
        <v>42</v>
      </c>
      <c r="D279" s="60" t="s">
        <v>204</v>
      </c>
      <c r="E279" s="60" t="s">
        <v>205</v>
      </c>
      <c r="F279" s="60" t="s">
        <v>959</v>
      </c>
      <c r="G279" s="61" t="s">
        <v>205</v>
      </c>
      <c r="H279" s="211" t="s">
        <v>533</v>
      </c>
      <c r="I279" s="60" t="s">
        <v>608</v>
      </c>
      <c r="J279" s="212">
        <v>11.449202248191792</v>
      </c>
      <c r="K279" s="212">
        <v>20.708143896321001</v>
      </c>
      <c r="L279" s="213">
        <v>2265</v>
      </c>
      <c r="M279" s="214"/>
      <c r="N279" s="214"/>
      <c r="O279" s="214"/>
      <c r="P279" s="214"/>
      <c r="Q279" s="214"/>
      <c r="R279" s="214"/>
      <c r="S279" s="214"/>
      <c r="T279" s="214"/>
      <c r="U279" s="214"/>
      <c r="V279" s="214"/>
      <c r="W279" s="214"/>
      <c r="X279" s="214"/>
      <c r="Y279" s="214">
        <v>1</v>
      </c>
      <c r="Z279" s="214">
        <v>1</v>
      </c>
      <c r="AA279" s="214"/>
      <c r="AB279" s="214"/>
      <c r="AC279" s="214">
        <v>62</v>
      </c>
      <c r="AD279" s="214">
        <v>62</v>
      </c>
      <c r="AE279" s="214"/>
      <c r="AF279" s="214"/>
      <c r="AG279" s="215"/>
      <c r="AH279" s="214"/>
      <c r="AI279" s="214">
        <f t="shared" si="15"/>
        <v>63</v>
      </c>
      <c r="AJ279" s="214">
        <f t="shared" si="15"/>
        <v>63</v>
      </c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>
        <v>555</v>
      </c>
      <c r="AX279" s="214">
        <v>555</v>
      </c>
      <c r="AY279" s="214"/>
      <c r="AZ279" s="214"/>
      <c r="BA279" s="214">
        <v>1450.75</v>
      </c>
      <c r="BB279" s="214">
        <v>1450.75</v>
      </c>
      <c r="BC279" s="214"/>
      <c r="BD279" s="214"/>
      <c r="BE279" s="214"/>
      <c r="BF279" s="214"/>
      <c r="BG279" s="216">
        <f t="shared" si="16"/>
        <v>2005.75</v>
      </c>
      <c r="BH279" s="72">
        <f t="shared" si="16"/>
        <v>2005.75</v>
      </c>
      <c r="BI279" s="217">
        <f t="shared" si="14"/>
        <v>0.22870581527936146</v>
      </c>
      <c r="BJ279" s="218">
        <v>0</v>
      </c>
      <c r="BK279" s="218">
        <v>0</v>
      </c>
      <c r="BL279" s="218">
        <v>0</v>
      </c>
      <c r="BM279" s="218">
        <v>0</v>
      </c>
      <c r="BN279" s="218">
        <v>0</v>
      </c>
      <c r="BO279" s="218">
        <v>0</v>
      </c>
      <c r="BP279" s="218">
        <v>0</v>
      </c>
      <c r="BQ279" s="218">
        <v>0</v>
      </c>
      <c r="BR279" s="218">
        <v>0</v>
      </c>
      <c r="BS279" s="218">
        <v>0</v>
      </c>
      <c r="BT279" s="218">
        <v>0</v>
      </c>
      <c r="BU279" s="218">
        <v>0</v>
      </c>
      <c r="BV279" s="218">
        <v>2800396.8</v>
      </c>
      <c r="BW279" s="218">
        <v>2800396.8</v>
      </c>
      <c r="BX279" s="218">
        <v>0</v>
      </c>
      <c r="BY279" s="218">
        <v>0</v>
      </c>
      <c r="BZ279" s="218">
        <v>1702948.3800000001</v>
      </c>
      <c r="CA279" s="218">
        <v>1702948.3800000001</v>
      </c>
      <c r="CB279" s="218">
        <v>0</v>
      </c>
      <c r="CC279" s="218">
        <v>0</v>
      </c>
      <c r="CD279" s="218">
        <v>0</v>
      </c>
      <c r="CE279" s="218">
        <v>0</v>
      </c>
      <c r="CF279" s="218">
        <v>4503345.18</v>
      </c>
      <c r="CG279" s="219">
        <v>4503345.18</v>
      </c>
      <c r="CH279" s="220">
        <v>30239520.000000004</v>
      </c>
      <c r="CI279" s="220">
        <v>30239520.000000004</v>
      </c>
      <c r="CJ279" s="220">
        <v>30730080</v>
      </c>
      <c r="CK279" s="221" t="s">
        <v>530</v>
      </c>
      <c r="CL279" s="222">
        <v>8.6300000000000008</v>
      </c>
      <c r="CM279" s="223">
        <v>8.6300000000000008</v>
      </c>
      <c r="CN279" s="224">
        <v>8.77</v>
      </c>
      <c r="CO279" s="253"/>
      <c r="CP279" s="253"/>
      <c r="CQ279" s="253"/>
      <c r="CR279" s="225"/>
      <c r="CS279" s="254">
        <v>100.17271201948081</v>
      </c>
      <c r="CT279" s="255">
        <v>81.285001451409869</v>
      </c>
      <c r="CU279" s="256">
        <v>1.1705220305467141</v>
      </c>
      <c r="CV279" s="257">
        <v>0.83602714641436326</v>
      </c>
      <c r="CW279" s="245" t="s">
        <v>774</v>
      </c>
      <c r="CX279" s="258"/>
      <c r="CY279" s="253"/>
      <c r="CZ279" s="253"/>
      <c r="DA279" s="259"/>
      <c r="DB279" s="260"/>
      <c r="DC279" s="261">
        <v>237455</v>
      </c>
      <c r="DD279" s="262">
        <v>72207</v>
      </c>
      <c r="DE279" s="263">
        <v>57464</v>
      </c>
      <c r="DF279" s="111">
        <v>122375.33333333333</v>
      </c>
    </row>
    <row r="280" spans="1:110" ht="35.25" customHeight="1" x14ac:dyDescent="0.25">
      <c r="A280" s="237" t="s">
        <v>541</v>
      </c>
      <c r="B280" s="238" t="s">
        <v>18</v>
      </c>
      <c r="C280" s="238" t="s">
        <v>42</v>
      </c>
      <c r="D280" s="60" t="s">
        <v>386</v>
      </c>
      <c r="E280" s="60" t="s">
        <v>123</v>
      </c>
      <c r="F280" s="60" t="s">
        <v>960</v>
      </c>
      <c r="G280" s="61" t="s">
        <v>961</v>
      </c>
      <c r="H280" s="211" t="s">
        <v>533</v>
      </c>
      <c r="I280" s="60" t="s">
        <v>608</v>
      </c>
      <c r="J280" s="212">
        <v>12.668219606558768</v>
      </c>
      <c r="K280" s="212">
        <v>30.117802967658001</v>
      </c>
      <c r="L280" s="213">
        <v>2259.6</v>
      </c>
      <c r="M280" s="214"/>
      <c r="N280" s="214"/>
      <c r="O280" s="214"/>
      <c r="P280" s="214"/>
      <c r="Q280" s="214"/>
      <c r="R280" s="214"/>
      <c r="S280" s="214"/>
      <c r="T280" s="214"/>
      <c r="U280" s="214"/>
      <c r="V280" s="214"/>
      <c r="W280" s="214"/>
      <c r="X280" s="214"/>
      <c r="Y280" s="214"/>
      <c r="Z280" s="214"/>
      <c r="AA280" s="214"/>
      <c r="AB280" s="214"/>
      <c r="AC280" s="214">
        <v>60</v>
      </c>
      <c r="AD280" s="214">
        <v>60</v>
      </c>
      <c r="AE280" s="214"/>
      <c r="AF280" s="214"/>
      <c r="AG280" s="215"/>
      <c r="AH280" s="214"/>
      <c r="AI280" s="214">
        <f t="shared" si="15"/>
        <v>60</v>
      </c>
      <c r="AJ280" s="214">
        <f t="shared" si="15"/>
        <v>60</v>
      </c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>
        <v>1401.36</v>
      </c>
      <c r="BB280" s="214">
        <v>1401.36</v>
      </c>
      <c r="BC280" s="214"/>
      <c r="BD280" s="214"/>
      <c r="BE280" s="214"/>
      <c r="BF280" s="214"/>
      <c r="BG280" s="216">
        <f t="shared" si="16"/>
        <v>1401.36</v>
      </c>
      <c r="BH280" s="72">
        <f t="shared" si="16"/>
        <v>1401.36</v>
      </c>
      <c r="BI280" s="217">
        <f t="shared" si="14"/>
        <v>0.14372923076923078</v>
      </c>
      <c r="BJ280" s="218">
        <v>0</v>
      </c>
      <c r="BK280" s="218">
        <v>0</v>
      </c>
      <c r="BL280" s="218">
        <v>0</v>
      </c>
      <c r="BM280" s="218">
        <v>0</v>
      </c>
      <c r="BN280" s="218">
        <v>0</v>
      </c>
      <c r="BO280" s="218">
        <v>0</v>
      </c>
      <c r="BP280" s="218">
        <v>0</v>
      </c>
      <c r="BQ280" s="218">
        <v>0</v>
      </c>
      <c r="BR280" s="218">
        <v>0</v>
      </c>
      <c r="BS280" s="218">
        <v>0</v>
      </c>
      <c r="BT280" s="218">
        <v>0</v>
      </c>
      <c r="BU280" s="218">
        <v>0</v>
      </c>
      <c r="BV280" s="218">
        <v>0</v>
      </c>
      <c r="BW280" s="218">
        <v>0</v>
      </c>
      <c r="BX280" s="218">
        <v>0</v>
      </c>
      <c r="BY280" s="218">
        <v>0</v>
      </c>
      <c r="BZ280" s="218">
        <v>1644972.4224</v>
      </c>
      <c r="CA280" s="218">
        <v>1644972.4224</v>
      </c>
      <c r="CB280" s="218">
        <v>0</v>
      </c>
      <c r="CC280" s="218">
        <v>0</v>
      </c>
      <c r="CD280" s="218">
        <v>0</v>
      </c>
      <c r="CE280" s="218">
        <v>0</v>
      </c>
      <c r="CF280" s="218">
        <v>1644972.4224</v>
      </c>
      <c r="CG280" s="219">
        <v>1644972.4224</v>
      </c>
      <c r="CH280" s="220">
        <v>23021280.000000004</v>
      </c>
      <c r="CI280" s="220">
        <v>23021280.000000004</v>
      </c>
      <c r="CJ280" s="220">
        <v>34164000</v>
      </c>
      <c r="CK280" s="221" t="s">
        <v>530</v>
      </c>
      <c r="CL280" s="222">
        <v>6.57</v>
      </c>
      <c r="CM280" s="223">
        <v>6.57</v>
      </c>
      <c r="CN280" s="224">
        <v>9.75</v>
      </c>
      <c r="CO280" s="253"/>
      <c r="CP280" s="253"/>
      <c r="CQ280" s="253"/>
      <c r="CR280" s="225"/>
      <c r="CS280" s="254">
        <v>233.13332403353888</v>
      </c>
      <c r="CT280" s="255">
        <v>196.39299004761338</v>
      </c>
      <c r="CU280" s="256">
        <v>1.3551214663637223</v>
      </c>
      <c r="CV280" s="257">
        <v>1.3162541032375872</v>
      </c>
      <c r="CW280" s="245" t="s">
        <v>774</v>
      </c>
      <c r="CX280" s="258"/>
      <c r="CY280" s="253"/>
      <c r="CZ280" s="253"/>
      <c r="DA280" s="259"/>
      <c r="DB280" s="260"/>
      <c r="DC280" s="261">
        <v>108771</v>
      </c>
      <c r="DD280" s="262">
        <v>742091</v>
      </c>
      <c r="DE280" s="263">
        <v>130229</v>
      </c>
      <c r="DF280" s="111">
        <v>327030.33333333331</v>
      </c>
    </row>
    <row r="281" spans="1:110" ht="35.25" customHeight="1" x14ac:dyDescent="0.25">
      <c r="A281" s="237" t="s">
        <v>541</v>
      </c>
      <c r="B281" s="238" t="s">
        <v>18</v>
      </c>
      <c r="C281" s="238" t="s">
        <v>42</v>
      </c>
      <c r="D281" s="60" t="s">
        <v>386</v>
      </c>
      <c r="E281" s="60" t="s">
        <v>123</v>
      </c>
      <c r="F281" s="60" t="s">
        <v>962</v>
      </c>
      <c r="G281" s="61" t="s">
        <v>963</v>
      </c>
      <c r="H281" s="211" t="s">
        <v>533</v>
      </c>
      <c r="I281" s="60" t="s">
        <v>608</v>
      </c>
      <c r="J281" s="212">
        <v>12.572610401980967</v>
      </c>
      <c r="K281" s="212">
        <v>8.3539772553510012</v>
      </c>
      <c r="L281" s="213">
        <v>186.5</v>
      </c>
      <c r="M281" s="214"/>
      <c r="N281" s="214"/>
      <c r="O281" s="214"/>
      <c r="P281" s="214"/>
      <c r="Q281" s="214"/>
      <c r="R281" s="214"/>
      <c r="S281" s="214"/>
      <c r="T281" s="214"/>
      <c r="U281" s="214"/>
      <c r="V281" s="214"/>
      <c r="W281" s="214"/>
      <c r="X281" s="214"/>
      <c r="Y281" s="214"/>
      <c r="Z281" s="214"/>
      <c r="AA281" s="214"/>
      <c r="AB281" s="214"/>
      <c r="AC281" s="214">
        <v>5</v>
      </c>
      <c r="AD281" s="214">
        <v>5</v>
      </c>
      <c r="AE281" s="214"/>
      <c r="AF281" s="214"/>
      <c r="AG281" s="215"/>
      <c r="AH281" s="214"/>
      <c r="AI281" s="214">
        <f t="shared" si="15"/>
        <v>5</v>
      </c>
      <c r="AJ281" s="214">
        <f t="shared" si="15"/>
        <v>5</v>
      </c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>
        <v>2052</v>
      </c>
      <c r="BB281" s="214">
        <v>2052</v>
      </c>
      <c r="BC281" s="214"/>
      <c r="BD281" s="214"/>
      <c r="BE281" s="214"/>
      <c r="BF281" s="214"/>
      <c r="BG281" s="216">
        <f t="shared" si="16"/>
        <v>2052</v>
      </c>
      <c r="BH281" s="72">
        <f t="shared" si="16"/>
        <v>2052</v>
      </c>
      <c r="BI281" s="217">
        <f t="shared" si="14"/>
        <v>0.32468354430379748</v>
      </c>
      <c r="BJ281" s="218">
        <v>0</v>
      </c>
      <c r="BK281" s="218">
        <v>0</v>
      </c>
      <c r="BL281" s="218">
        <v>0</v>
      </c>
      <c r="BM281" s="218">
        <v>0</v>
      </c>
      <c r="BN281" s="218">
        <v>0</v>
      </c>
      <c r="BO281" s="218">
        <v>0</v>
      </c>
      <c r="BP281" s="218">
        <v>0</v>
      </c>
      <c r="BQ281" s="218">
        <v>0</v>
      </c>
      <c r="BR281" s="218">
        <v>0</v>
      </c>
      <c r="BS281" s="218">
        <v>0</v>
      </c>
      <c r="BT281" s="218">
        <v>0</v>
      </c>
      <c r="BU281" s="218">
        <v>0</v>
      </c>
      <c r="BV281" s="218">
        <v>0</v>
      </c>
      <c r="BW281" s="218">
        <v>0</v>
      </c>
      <c r="BX281" s="218">
        <v>0</v>
      </c>
      <c r="BY281" s="218">
        <v>0</v>
      </c>
      <c r="BZ281" s="218">
        <v>2408719.6800000002</v>
      </c>
      <c r="CA281" s="218">
        <v>2408719.6800000002</v>
      </c>
      <c r="CB281" s="218">
        <v>0</v>
      </c>
      <c r="CC281" s="218">
        <v>0</v>
      </c>
      <c r="CD281" s="218">
        <v>0</v>
      </c>
      <c r="CE281" s="218">
        <v>0</v>
      </c>
      <c r="CF281" s="218">
        <v>2408719.6800000002</v>
      </c>
      <c r="CG281" s="219">
        <v>2408719.6800000002</v>
      </c>
      <c r="CH281" s="220">
        <v>35355360</v>
      </c>
      <c r="CI281" s="220">
        <v>35355360</v>
      </c>
      <c r="CJ281" s="220">
        <v>22145280.000000004</v>
      </c>
      <c r="CK281" s="221" t="s">
        <v>530</v>
      </c>
      <c r="CL281" s="222">
        <v>10.09</v>
      </c>
      <c r="CM281" s="223">
        <v>10.09</v>
      </c>
      <c r="CN281" s="224">
        <v>6.32</v>
      </c>
      <c r="CO281" s="253"/>
      <c r="CP281" s="253"/>
      <c r="CQ281" s="253"/>
      <c r="CR281" s="225"/>
      <c r="CS281" s="254">
        <v>111.79256415110927</v>
      </c>
      <c r="CT281" s="255">
        <v>111.79256415110927</v>
      </c>
      <c r="CU281" s="256">
        <v>0.33846184869048512</v>
      </c>
      <c r="CV281" s="257">
        <v>0.33846184869048512</v>
      </c>
      <c r="CW281" s="245" t="s">
        <v>545</v>
      </c>
      <c r="CX281" s="258"/>
      <c r="CY281" s="253"/>
      <c r="CZ281" s="253"/>
      <c r="DA281" s="259"/>
      <c r="DB281" s="260"/>
      <c r="DC281" s="261">
        <v>0</v>
      </c>
      <c r="DD281" s="262">
        <v>77791</v>
      </c>
      <c r="DE281" s="263">
        <v>0</v>
      </c>
      <c r="DF281" s="111">
        <v>25930.333333333332</v>
      </c>
    </row>
    <row r="282" spans="1:110" ht="35.25" customHeight="1" x14ac:dyDescent="0.25">
      <c r="A282" s="237" t="s">
        <v>541</v>
      </c>
      <c r="B282" s="238" t="s">
        <v>18</v>
      </c>
      <c r="C282" s="238" t="s">
        <v>42</v>
      </c>
      <c r="D282" s="60" t="s">
        <v>386</v>
      </c>
      <c r="E282" s="60" t="s">
        <v>123</v>
      </c>
      <c r="F282" s="60" t="s">
        <v>964</v>
      </c>
      <c r="G282" s="61" t="s">
        <v>963</v>
      </c>
      <c r="H282" s="211" t="s">
        <v>533</v>
      </c>
      <c r="I282" s="60" t="s">
        <v>608</v>
      </c>
      <c r="J282" s="212">
        <v>10.158477986391464</v>
      </c>
      <c r="K282" s="212">
        <v>20.043560564370001</v>
      </c>
      <c r="L282" s="213">
        <v>1427.2</v>
      </c>
      <c r="M282" s="214"/>
      <c r="N282" s="214"/>
      <c r="O282" s="214"/>
      <c r="P282" s="214"/>
      <c r="Q282" s="214"/>
      <c r="R282" s="214"/>
      <c r="S282" s="214"/>
      <c r="T282" s="214"/>
      <c r="U282" s="214"/>
      <c r="V282" s="214"/>
      <c r="W282" s="214"/>
      <c r="X282" s="214"/>
      <c r="Y282" s="214"/>
      <c r="Z282" s="214"/>
      <c r="AA282" s="214"/>
      <c r="AB282" s="214"/>
      <c r="AC282" s="214">
        <v>16</v>
      </c>
      <c r="AD282" s="214">
        <v>16</v>
      </c>
      <c r="AE282" s="214"/>
      <c r="AF282" s="214"/>
      <c r="AG282" s="215"/>
      <c r="AH282" s="214"/>
      <c r="AI282" s="214">
        <f t="shared" si="15"/>
        <v>16</v>
      </c>
      <c r="AJ282" s="214">
        <f t="shared" si="15"/>
        <v>16</v>
      </c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>
        <v>811.99</v>
      </c>
      <c r="BB282" s="214">
        <v>811.99</v>
      </c>
      <c r="BC282" s="214"/>
      <c r="BD282" s="214"/>
      <c r="BE282" s="214"/>
      <c r="BF282" s="214"/>
      <c r="BG282" s="216">
        <f t="shared" si="16"/>
        <v>811.99</v>
      </c>
      <c r="BH282" s="72">
        <f t="shared" si="16"/>
        <v>811.99</v>
      </c>
      <c r="BI282" s="217">
        <f t="shared" si="14"/>
        <v>9.0522853957636554E-2</v>
      </c>
      <c r="BJ282" s="218">
        <v>0</v>
      </c>
      <c r="BK282" s="218">
        <v>0</v>
      </c>
      <c r="BL282" s="218">
        <v>0</v>
      </c>
      <c r="BM282" s="218">
        <v>0</v>
      </c>
      <c r="BN282" s="218">
        <v>0</v>
      </c>
      <c r="BO282" s="218">
        <v>0</v>
      </c>
      <c r="BP282" s="218">
        <v>0</v>
      </c>
      <c r="BQ282" s="218">
        <v>0</v>
      </c>
      <c r="BR282" s="218">
        <v>0</v>
      </c>
      <c r="BS282" s="218">
        <v>0</v>
      </c>
      <c r="BT282" s="218">
        <v>0</v>
      </c>
      <c r="BU282" s="218">
        <v>0</v>
      </c>
      <c r="BV282" s="218">
        <v>0</v>
      </c>
      <c r="BW282" s="218">
        <v>0</v>
      </c>
      <c r="BX282" s="218">
        <v>0</v>
      </c>
      <c r="BY282" s="218">
        <v>0</v>
      </c>
      <c r="BZ282" s="218">
        <v>953146.34160000016</v>
      </c>
      <c r="CA282" s="218">
        <v>953146.34160000016</v>
      </c>
      <c r="CB282" s="218">
        <v>0</v>
      </c>
      <c r="CC282" s="218">
        <v>0</v>
      </c>
      <c r="CD282" s="218">
        <v>0</v>
      </c>
      <c r="CE282" s="218">
        <v>0</v>
      </c>
      <c r="CF282" s="218">
        <v>953146.34160000016</v>
      </c>
      <c r="CG282" s="219">
        <v>953146.34160000016</v>
      </c>
      <c r="CH282" s="220">
        <v>35775840.000000007</v>
      </c>
      <c r="CI282" s="220">
        <v>35775840.000000007</v>
      </c>
      <c r="CJ282" s="220">
        <v>31430880.000000004</v>
      </c>
      <c r="CK282" s="221" t="s">
        <v>530</v>
      </c>
      <c r="CL282" s="222">
        <v>10.210000000000001</v>
      </c>
      <c r="CM282" s="223">
        <v>10.210000000000001</v>
      </c>
      <c r="CN282" s="224">
        <v>8.9700000000000006</v>
      </c>
      <c r="CO282" s="253"/>
      <c r="CP282" s="253"/>
      <c r="CQ282" s="253"/>
      <c r="CR282" s="225"/>
      <c r="CS282" s="254">
        <v>109.33062333649252</v>
      </c>
      <c r="CT282" s="255">
        <v>102.00024846787174</v>
      </c>
      <c r="CU282" s="256">
        <v>0.55881471764812696</v>
      </c>
      <c r="CV282" s="257">
        <v>0.55274207955400112</v>
      </c>
      <c r="CW282" s="245" t="s">
        <v>616</v>
      </c>
      <c r="CX282" s="258"/>
      <c r="CY282" s="253"/>
      <c r="CZ282" s="253"/>
      <c r="DA282" s="259"/>
      <c r="DB282" s="260"/>
      <c r="DC282" s="261">
        <v>0</v>
      </c>
      <c r="DD282" s="262">
        <v>0</v>
      </c>
      <c r="DE282" s="263">
        <v>66137</v>
      </c>
      <c r="DF282" s="111">
        <v>22045.666666666668</v>
      </c>
    </row>
    <row r="283" spans="1:110" ht="35.25" customHeight="1" x14ac:dyDescent="0.25">
      <c r="A283" s="237" t="s">
        <v>541</v>
      </c>
      <c r="B283" s="238" t="s">
        <v>18</v>
      </c>
      <c r="C283" s="238" t="s">
        <v>42</v>
      </c>
      <c r="D283" s="60" t="s">
        <v>386</v>
      </c>
      <c r="E283" s="60" t="s">
        <v>123</v>
      </c>
      <c r="F283" s="60" t="s">
        <v>965</v>
      </c>
      <c r="G283" s="61" t="s">
        <v>966</v>
      </c>
      <c r="H283" s="211" t="s">
        <v>533</v>
      </c>
      <c r="I283" s="60" t="s">
        <v>608</v>
      </c>
      <c r="J283" s="212">
        <v>12.572610401980967</v>
      </c>
      <c r="K283" s="212">
        <v>53.426515040388004</v>
      </c>
      <c r="L283" s="213">
        <v>2649.6</v>
      </c>
      <c r="M283" s="214"/>
      <c r="N283" s="214"/>
      <c r="O283" s="214"/>
      <c r="P283" s="214"/>
      <c r="Q283" s="214"/>
      <c r="R283" s="214"/>
      <c r="S283" s="214"/>
      <c r="T283" s="214"/>
      <c r="U283" s="214"/>
      <c r="V283" s="214"/>
      <c r="W283" s="214"/>
      <c r="X283" s="214"/>
      <c r="Y283" s="214"/>
      <c r="Z283" s="214"/>
      <c r="AA283" s="214"/>
      <c r="AB283" s="214"/>
      <c r="AC283" s="214">
        <v>103</v>
      </c>
      <c r="AD283" s="214">
        <v>103</v>
      </c>
      <c r="AE283" s="214"/>
      <c r="AF283" s="214"/>
      <c r="AG283" s="215">
        <v>1</v>
      </c>
      <c r="AH283" s="214">
        <v>1</v>
      </c>
      <c r="AI283" s="214">
        <f t="shared" si="15"/>
        <v>104</v>
      </c>
      <c r="AJ283" s="214">
        <f t="shared" si="15"/>
        <v>104</v>
      </c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>
        <v>4327.0649999999996</v>
      </c>
      <c r="BB283" s="214">
        <v>4327.0649999999996</v>
      </c>
      <c r="BC283" s="214"/>
      <c r="BD283" s="214"/>
      <c r="BE283" s="214">
        <v>1.2</v>
      </c>
      <c r="BF283" s="214">
        <v>1.2</v>
      </c>
      <c r="BG283" s="216">
        <f t="shared" si="16"/>
        <v>4328.2649999999994</v>
      </c>
      <c r="BH283" s="72">
        <f t="shared" si="16"/>
        <v>4328.2649999999994</v>
      </c>
      <c r="BI283" s="217">
        <f t="shared" si="14"/>
        <v>0.42475613346418051</v>
      </c>
      <c r="BJ283" s="218">
        <v>0</v>
      </c>
      <c r="BK283" s="218">
        <v>0</v>
      </c>
      <c r="BL283" s="218">
        <v>0</v>
      </c>
      <c r="BM283" s="218">
        <v>0</v>
      </c>
      <c r="BN283" s="218">
        <v>0</v>
      </c>
      <c r="BO283" s="218">
        <v>0</v>
      </c>
      <c r="BP283" s="218">
        <v>0</v>
      </c>
      <c r="BQ283" s="218">
        <v>0</v>
      </c>
      <c r="BR283" s="218">
        <v>0</v>
      </c>
      <c r="BS283" s="218">
        <v>0</v>
      </c>
      <c r="BT283" s="218">
        <v>0</v>
      </c>
      <c r="BU283" s="218">
        <v>0</v>
      </c>
      <c r="BV283" s="218">
        <v>0</v>
      </c>
      <c r="BW283" s="218">
        <v>0</v>
      </c>
      <c r="BX283" s="218">
        <v>0</v>
      </c>
      <c r="BY283" s="218">
        <v>0</v>
      </c>
      <c r="BZ283" s="218">
        <v>5079281.9796000002</v>
      </c>
      <c r="CA283" s="218">
        <v>5079281.9796000002</v>
      </c>
      <c r="CB283" s="218">
        <v>0</v>
      </c>
      <c r="CC283" s="218">
        <v>0</v>
      </c>
      <c r="CD283" s="218">
        <v>3931.4879999999998</v>
      </c>
      <c r="CE283" s="218">
        <v>3931.4879999999998</v>
      </c>
      <c r="CF283" s="218">
        <v>5083213.4676000001</v>
      </c>
      <c r="CG283" s="219">
        <v>5083213.4676000001</v>
      </c>
      <c r="CH283" s="220">
        <v>31816320</v>
      </c>
      <c r="CI283" s="220">
        <v>31816320</v>
      </c>
      <c r="CJ283" s="220">
        <v>35705759.999999993</v>
      </c>
      <c r="CK283" s="221" t="s">
        <v>530</v>
      </c>
      <c r="CL283" s="222">
        <v>9.08</v>
      </c>
      <c r="CM283" s="223">
        <v>9.08</v>
      </c>
      <c r="CN283" s="224">
        <v>10.19</v>
      </c>
      <c r="CO283" s="253"/>
      <c r="CP283" s="253"/>
      <c r="CQ283" s="253"/>
      <c r="CR283" s="225"/>
      <c r="CS283" s="254">
        <v>236.88606966411376</v>
      </c>
      <c r="CT283" s="255">
        <v>180.95510266137236</v>
      </c>
      <c r="CU283" s="256">
        <v>1.5919888979979457</v>
      </c>
      <c r="CV283" s="257">
        <v>1.2322810606842962</v>
      </c>
      <c r="CW283" s="245" t="s">
        <v>639</v>
      </c>
      <c r="CX283" s="258"/>
      <c r="CY283" s="253"/>
      <c r="CZ283" s="253"/>
      <c r="DA283" s="259"/>
      <c r="DB283" s="260"/>
      <c r="DC283" s="261">
        <v>203949</v>
      </c>
      <c r="DD283" s="262">
        <v>952</v>
      </c>
      <c r="DE283" s="263">
        <v>261855</v>
      </c>
      <c r="DF283" s="111">
        <v>155585.33333333334</v>
      </c>
    </row>
    <row r="284" spans="1:110" ht="35.25" customHeight="1" x14ac:dyDescent="0.25">
      <c r="A284" s="237" t="s">
        <v>541</v>
      </c>
      <c r="B284" s="238" t="s">
        <v>18</v>
      </c>
      <c r="C284" s="238" t="s">
        <v>42</v>
      </c>
      <c r="D284" s="60" t="s">
        <v>386</v>
      </c>
      <c r="E284" s="60" t="s">
        <v>123</v>
      </c>
      <c r="F284" s="60" t="s">
        <v>967</v>
      </c>
      <c r="G284" s="61" t="s">
        <v>123</v>
      </c>
      <c r="H284" s="211" t="s">
        <v>533</v>
      </c>
      <c r="I284" s="60" t="s">
        <v>608</v>
      </c>
      <c r="J284" s="212">
        <v>12.668219606558768</v>
      </c>
      <c r="K284" s="212">
        <v>13.313446942005001</v>
      </c>
      <c r="L284" s="213">
        <v>396.7</v>
      </c>
      <c r="M284" s="214"/>
      <c r="N284" s="214"/>
      <c r="O284" s="214"/>
      <c r="P284" s="214"/>
      <c r="Q284" s="214"/>
      <c r="R284" s="214"/>
      <c r="S284" s="214"/>
      <c r="T284" s="214"/>
      <c r="U284" s="214"/>
      <c r="V284" s="214"/>
      <c r="W284" s="214"/>
      <c r="X284" s="214"/>
      <c r="Y284" s="214"/>
      <c r="Z284" s="214"/>
      <c r="AA284" s="214"/>
      <c r="AB284" s="214"/>
      <c r="AC284" s="214">
        <v>7</v>
      </c>
      <c r="AD284" s="214">
        <v>7</v>
      </c>
      <c r="AE284" s="214"/>
      <c r="AF284" s="214"/>
      <c r="AG284" s="215"/>
      <c r="AH284" s="214"/>
      <c r="AI284" s="214">
        <f t="shared" si="15"/>
        <v>7</v>
      </c>
      <c r="AJ284" s="214">
        <f t="shared" si="15"/>
        <v>7</v>
      </c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>
        <v>827.96</v>
      </c>
      <c r="BB284" s="214">
        <v>827.96</v>
      </c>
      <c r="BC284" s="214"/>
      <c r="BD284" s="214"/>
      <c r="BE284" s="214"/>
      <c r="BF284" s="214"/>
      <c r="BG284" s="216">
        <f t="shared" si="16"/>
        <v>827.96</v>
      </c>
      <c r="BH284" s="72">
        <f t="shared" si="16"/>
        <v>827.96</v>
      </c>
      <c r="BI284" s="217">
        <f t="shared" si="14"/>
        <v>7.701953488372093E-2</v>
      </c>
      <c r="BJ284" s="218">
        <v>0</v>
      </c>
      <c r="BK284" s="218">
        <v>0</v>
      </c>
      <c r="BL284" s="218">
        <v>0</v>
      </c>
      <c r="BM284" s="218">
        <v>0</v>
      </c>
      <c r="BN284" s="218">
        <v>0</v>
      </c>
      <c r="BO284" s="218">
        <v>0</v>
      </c>
      <c r="BP284" s="218">
        <v>0</v>
      </c>
      <c r="BQ284" s="218">
        <v>0</v>
      </c>
      <c r="BR284" s="218">
        <v>0</v>
      </c>
      <c r="BS284" s="218">
        <v>0</v>
      </c>
      <c r="BT284" s="218">
        <v>0</v>
      </c>
      <c r="BU284" s="218">
        <v>0</v>
      </c>
      <c r="BV284" s="218">
        <v>0</v>
      </c>
      <c r="BW284" s="218">
        <v>0</v>
      </c>
      <c r="BX284" s="218">
        <v>0</v>
      </c>
      <c r="BY284" s="218">
        <v>0</v>
      </c>
      <c r="BZ284" s="218">
        <v>971892.56640000013</v>
      </c>
      <c r="CA284" s="218">
        <v>971892.56640000013</v>
      </c>
      <c r="CB284" s="218">
        <v>0</v>
      </c>
      <c r="CC284" s="218">
        <v>0</v>
      </c>
      <c r="CD284" s="218">
        <v>0</v>
      </c>
      <c r="CE284" s="218">
        <v>0</v>
      </c>
      <c r="CF284" s="218">
        <v>971892.56640000013</v>
      </c>
      <c r="CG284" s="219">
        <v>971892.56640000013</v>
      </c>
      <c r="CH284" s="220">
        <v>13385280</v>
      </c>
      <c r="CI284" s="220">
        <v>13385280</v>
      </c>
      <c r="CJ284" s="220">
        <v>37668000</v>
      </c>
      <c r="CK284" s="221" t="s">
        <v>530</v>
      </c>
      <c r="CL284" s="222">
        <v>3.82</v>
      </c>
      <c r="CM284" s="223">
        <v>3.82</v>
      </c>
      <c r="CN284" s="224">
        <v>10.75</v>
      </c>
      <c r="CO284" s="253"/>
      <c r="CP284" s="253"/>
      <c r="CQ284" s="253"/>
      <c r="CR284" s="225"/>
      <c r="CS284" s="254">
        <v>240.20285598775567</v>
      </c>
      <c r="CT284" s="255">
        <v>160.07089722486921</v>
      </c>
      <c r="CU284" s="256">
        <v>0.54759209525734631</v>
      </c>
      <c r="CV284" s="257">
        <v>0.54759209525734631</v>
      </c>
      <c r="CW284" s="245" t="s">
        <v>588</v>
      </c>
      <c r="CX284" s="258"/>
      <c r="CY284" s="253"/>
      <c r="CZ284" s="253"/>
      <c r="DA284" s="259"/>
      <c r="DB284" s="260"/>
      <c r="DC284" s="261">
        <v>0</v>
      </c>
      <c r="DD284" s="262">
        <v>66080</v>
      </c>
      <c r="DE284" s="263">
        <v>0</v>
      </c>
      <c r="DF284" s="111">
        <v>22026.666666666668</v>
      </c>
    </row>
    <row r="285" spans="1:110" ht="35.25" customHeight="1" x14ac:dyDescent="0.25">
      <c r="A285" s="237" t="s">
        <v>541</v>
      </c>
      <c r="B285" s="238" t="s">
        <v>18</v>
      </c>
      <c r="C285" s="238" t="s">
        <v>42</v>
      </c>
      <c r="D285" s="60" t="s">
        <v>399</v>
      </c>
      <c r="E285" s="60" t="s">
        <v>400</v>
      </c>
      <c r="F285" s="60" t="s">
        <v>968</v>
      </c>
      <c r="G285" s="61" t="s">
        <v>969</v>
      </c>
      <c r="H285" s="211" t="s">
        <v>533</v>
      </c>
      <c r="I285" s="60" t="s">
        <v>608</v>
      </c>
      <c r="J285" s="212">
        <v>11.783834464214101</v>
      </c>
      <c r="K285" s="212">
        <v>43.883522635995007</v>
      </c>
      <c r="L285" s="213">
        <v>2467.8000000000002</v>
      </c>
      <c r="M285" s="214"/>
      <c r="N285" s="214"/>
      <c r="O285" s="214"/>
      <c r="P285" s="214"/>
      <c r="Q285" s="214"/>
      <c r="R285" s="214"/>
      <c r="S285" s="214"/>
      <c r="T285" s="214"/>
      <c r="U285" s="214"/>
      <c r="V285" s="214"/>
      <c r="W285" s="214"/>
      <c r="X285" s="214"/>
      <c r="Y285" s="214"/>
      <c r="Z285" s="214"/>
      <c r="AA285" s="214"/>
      <c r="AB285" s="214"/>
      <c r="AC285" s="214">
        <v>94</v>
      </c>
      <c r="AD285" s="214">
        <v>94</v>
      </c>
      <c r="AE285" s="214"/>
      <c r="AF285" s="214"/>
      <c r="AG285" s="215"/>
      <c r="AH285" s="214"/>
      <c r="AI285" s="214">
        <f t="shared" si="15"/>
        <v>94</v>
      </c>
      <c r="AJ285" s="214">
        <f t="shared" si="15"/>
        <v>94</v>
      </c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>
        <v>1049.905</v>
      </c>
      <c r="BB285" s="214">
        <v>1049.905</v>
      </c>
      <c r="BC285" s="214"/>
      <c r="BD285" s="214"/>
      <c r="BE285" s="214"/>
      <c r="BF285" s="214"/>
      <c r="BG285" s="216">
        <f t="shared" si="16"/>
        <v>1049.905</v>
      </c>
      <c r="BH285" s="72">
        <f t="shared" si="16"/>
        <v>1049.905</v>
      </c>
      <c r="BI285" s="217">
        <f t="shared" si="14"/>
        <v>0.11796685393258426</v>
      </c>
      <c r="BJ285" s="218">
        <v>0</v>
      </c>
      <c r="BK285" s="218">
        <v>0</v>
      </c>
      <c r="BL285" s="218">
        <v>0</v>
      </c>
      <c r="BM285" s="218">
        <v>0</v>
      </c>
      <c r="BN285" s="218">
        <v>0</v>
      </c>
      <c r="BO285" s="218">
        <v>0</v>
      </c>
      <c r="BP285" s="218">
        <v>0</v>
      </c>
      <c r="BQ285" s="218">
        <v>0</v>
      </c>
      <c r="BR285" s="218">
        <v>0</v>
      </c>
      <c r="BS285" s="218">
        <v>0</v>
      </c>
      <c r="BT285" s="218">
        <v>0</v>
      </c>
      <c r="BU285" s="218">
        <v>0</v>
      </c>
      <c r="BV285" s="218">
        <v>0</v>
      </c>
      <c r="BW285" s="218">
        <v>0</v>
      </c>
      <c r="BX285" s="218">
        <v>0</v>
      </c>
      <c r="BY285" s="218">
        <v>0</v>
      </c>
      <c r="BZ285" s="218">
        <v>1232420.4852</v>
      </c>
      <c r="CA285" s="218">
        <v>1232420.4852</v>
      </c>
      <c r="CB285" s="218">
        <v>0</v>
      </c>
      <c r="CC285" s="218">
        <v>0</v>
      </c>
      <c r="CD285" s="218">
        <v>0</v>
      </c>
      <c r="CE285" s="218">
        <v>0</v>
      </c>
      <c r="CF285" s="218">
        <v>1232420.4852</v>
      </c>
      <c r="CG285" s="219">
        <v>1232420.4852</v>
      </c>
      <c r="CH285" s="220">
        <v>29643840.000000004</v>
      </c>
      <c r="CI285" s="220">
        <v>29643840.000000004</v>
      </c>
      <c r="CJ285" s="220">
        <v>31185600.000000007</v>
      </c>
      <c r="CK285" s="221" t="s">
        <v>530</v>
      </c>
      <c r="CL285" s="222">
        <v>8.4600000000000009</v>
      </c>
      <c r="CM285" s="223">
        <v>8.4600000000000009</v>
      </c>
      <c r="CN285" s="224">
        <v>8.9</v>
      </c>
      <c r="CO285" s="253"/>
      <c r="CP285" s="253"/>
      <c r="CQ285" s="253"/>
      <c r="CR285" s="225"/>
      <c r="CS285" s="254">
        <v>198.96518981618533</v>
      </c>
      <c r="CT285" s="255">
        <v>194.7856801248231</v>
      </c>
      <c r="CU285" s="256">
        <v>1.6717591458962422</v>
      </c>
      <c r="CV285" s="257">
        <v>1.6686525071443004</v>
      </c>
      <c r="CW285" s="245" t="s">
        <v>592</v>
      </c>
      <c r="CX285" s="258"/>
      <c r="CY285" s="253"/>
      <c r="CZ285" s="253"/>
      <c r="DA285" s="259"/>
      <c r="DB285" s="260"/>
      <c r="DC285" s="261">
        <v>232067</v>
      </c>
      <c r="DD285" s="262">
        <v>243970</v>
      </c>
      <c r="DE285" s="263">
        <v>448872</v>
      </c>
      <c r="DF285" s="111">
        <v>308303</v>
      </c>
    </row>
    <row r="286" spans="1:110" ht="35.25" customHeight="1" x14ac:dyDescent="0.25">
      <c r="A286" s="237" t="s">
        <v>541</v>
      </c>
      <c r="B286" s="238" t="s">
        <v>18</v>
      </c>
      <c r="C286" s="238" t="s">
        <v>42</v>
      </c>
      <c r="D286" s="60" t="s">
        <v>399</v>
      </c>
      <c r="E286" s="60" t="s">
        <v>400</v>
      </c>
      <c r="F286" s="60" t="s">
        <v>970</v>
      </c>
      <c r="G286" s="61" t="s">
        <v>971</v>
      </c>
      <c r="H286" s="211" t="s">
        <v>533</v>
      </c>
      <c r="I286" s="60" t="s">
        <v>608</v>
      </c>
      <c r="J286" s="212">
        <v>11.783834464214101</v>
      </c>
      <c r="K286" s="212">
        <v>18.959848445412</v>
      </c>
      <c r="L286" s="213">
        <v>875</v>
      </c>
      <c r="M286" s="214"/>
      <c r="N286" s="214"/>
      <c r="O286" s="214"/>
      <c r="P286" s="214"/>
      <c r="Q286" s="214"/>
      <c r="R286" s="214"/>
      <c r="S286" s="214"/>
      <c r="T286" s="214"/>
      <c r="U286" s="214"/>
      <c r="V286" s="214"/>
      <c r="W286" s="214"/>
      <c r="X286" s="214"/>
      <c r="Y286" s="214"/>
      <c r="Z286" s="214"/>
      <c r="AA286" s="214"/>
      <c r="AB286" s="214"/>
      <c r="AC286" s="214">
        <v>38</v>
      </c>
      <c r="AD286" s="214">
        <v>38</v>
      </c>
      <c r="AE286" s="214"/>
      <c r="AF286" s="214"/>
      <c r="AG286" s="215"/>
      <c r="AH286" s="214"/>
      <c r="AI286" s="214">
        <f t="shared" si="15"/>
        <v>38</v>
      </c>
      <c r="AJ286" s="214">
        <f t="shared" si="15"/>
        <v>38</v>
      </c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>
        <v>1230.76</v>
      </c>
      <c r="BB286" s="214">
        <v>1230.76</v>
      </c>
      <c r="BC286" s="214"/>
      <c r="BD286" s="214"/>
      <c r="BE286" s="214"/>
      <c r="BF286" s="214"/>
      <c r="BG286" s="216">
        <f t="shared" si="16"/>
        <v>1230.76</v>
      </c>
      <c r="BH286" s="72">
        <f t="shared" si="16"/>
        <v>1230.76</v>
      </c>
      <c r="BI286" s="217">
        <f t="shared" si="14"/>
        <v>0.14261413673232909</v>
      </c>
      <c r="BJ286" s="218">
        <v>0</v>
      </c>
      <c r="BK286" s="218">
        <v>0</v>
      </c>
      <c r="BL286" s="218">
        <v>0</v>
      </c>
      <c r="BM286" s="218">
        <v>0</v>
      </c>
      <c r="BN286" s="218">
        <v>0</v>
      </c>
      <c r="BO286" s="218">
        <v>0</v>
      </c>
      <c r="BP286" s="218">
        <v>0</v>
      </c>
      <c r="BQ286" s="218">
        <v>0</v>
      </c>
      <c r="BR286" s="218">
        <v>0</v>
      </c>
      <c r="BS286" s="218">
        <v>0</v>
      </c>
      <c r="BT286" s="218">
        <v>0</v>
      </c>
      <c r="BU286" s="218">
        <v>0</v>
      </c>
      <c r="BV286" s="218">
        <v>0</v>
      </c>
      <c r="BW286" s="218">
        <v>0</v>
      </c>
      <c r="BX286" s="218">
        <v>0</v>
      </c>
      <c r="BY286" s="218">
        <v>0</v>
      </c>
      <c r="BZ286" s="218">
        <v>1444715.3184</v>
      </c>
      <c r="CA286" s="218">
        <v>1444715.3184</v>
      </c>
      <c r="CB286" s="218">
        <v>0</v>
      </c>
      <c r="CC286" s="218">
        <v>0</v>
      </c>
      <c r="CD286" s="218">
        <v>0</v>
      </c>
      <c r="CE286" s="218">
        <v>0</v>
      </c>
      <c r="CF286" s="218">
        <v>1444715.3184</v>
      </c>
      <c r="CG286" s="219">
        <v>1444715.3184</v>
      </c>
      <c r="CH286" s="220">
        <v>22881120.000000004</v>
      </c>
      <c r="CI286" s="220">
        <v>22881120.000000004</v>
      </c>
      <c r="CJ286" s="220">
        <v>30239520.000000004</v>
      </c>
      <c r="CK286" s="221" t="s">
        <v>530</v>
      </c>
      <c r="CL286" s="222">
        <v>6.53</v>
      </c>
      <c r="CM286" s="223">
        <v>6.53</v>
      </c>
      <c r="CN286" s="224">
        <v>8.6300000000000008</v>
      </c>
      <c r="CO286" s="253"/>
      <c r="CP286" s="253"/>
      <c r="CQ286" s="253"/>
      <c r="CR286" s="225"/>
      <c r="CS286" s="254">
        <v>313.36410197431525</v>
      </c>
      <c r="CT286" s="255">
        <v>289.06713892496327</v>
      </c>
      <c r="CU286" s="256">
        <v>0.97502614896398754</v>
      </c>
      <c r="CV286" s="257">
        <v>0.92508062600013752</v>
      </c>
      <c r="CW286" s="245" t="s">
        <v>592</v>
      </c>
      <c r="CX286" s="258"/>
      <c r="CY286" s="253"/>
      <c r="CZ286" s="253"/>
      <c r="DA286" s="259"/>
      <c r="DB286" s="260"/>
      <c r="DC286" s="261">
        <v>124764</v>
      </c>
      <c r="DD286" s="262">
        <v>270294</v>
      </c>
      <c r="DE286" s="263">
        <v>51264</v>
      </c>
      <c r="DF286" s="111">
        <v>148774</v>
      </c>
    </row>
    <row r="287" spans="1:110" ht="35.25" customHeight="1" x14ac:dyDescent="0.25">
      <c r="A287" s="237" t="s">
        <v>541</v>
      </c>
      <c r="B287" s="238" t="s">
        <v>18</v>
      </c>
      <c r="C287" s="238" t="s">
        <v>42</v>
      </c>
      <c r="D287" s="60" t="s">
        <v>399</v>
      </c>
      <c r="E287" s="60" t="s">
        <v>400</v>
      </c>
      <c r="F287" s="60" t="s">
        <v>972</v>
      </c>
      <c r="G287" s="61" t="s">
        <v>400</v>
      </c>
      <c r="H287" s="211" t="s">
        <v>533</v>
      </c>
      <c r="I287" s="60" t="s">
        <v>608</v>
      </c>
      <c r="J287" s="212">
        <v>12.668219606558768</v>
      </c>
      <c r="K287" s="212">
        <v>29.838257513694</v>
      </c>
      <c r="L287" s="213">
        <v>1096.4000000000001</v>
      </c>
      <c r="M287" s="214"/>
      <c r="N287" s="214"/>
      <c r="O287" s="214"/>
      <c r="P287" s="214"/>
      <c r="Q287" s="214"/>
      <c r="R287" s="214"/>
      <c r="S287" s="214"/>
      <c r="T287" s="214"/>
      <c r="U287" s="214"/>
      <c r="V287" s="214"/>
      <c r="W287" s="214"/>
      <c r="X287" s="214"/>
      <c r="Y287" s="214"/>
      <c r="Z287" s="214"/>
      <c r="AA287" s="214"/>
      <c r="AB287" s="214"/>
      <c r="AC287" s="214">
        <v>45</v>
      </c>
      <c r="AD287" s="214">
        <v>45</v>
      </c>
      <c r="AE287" s="214"/>
      <c r="AF287" s="214"/>
      <c r="AG287" s="215"/>
      <c r="AH287" s="214"/>
      <c r="AI287" s="214">
        <f t="shared" si="15"/>
        <v>45</v>
      </c>
      <c r="AJ287" s="214">
        <f t="shared" si="15"/>
        <v>45</v>
      </c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>
        <v>1155.56</v>
      </c>
      <c r="BB287" s="214">
        <v>1155.56</v>
      </c>
      <c r="BC287" s="214"/>
      <c r="BD287" s="214"/>
      <c r="BE287" s="214"/>
      <c r="BF287" s="214"/>
      <c r="BG287" s="216">
        <f t="shared" si="16"/>
        <v>1155.56</v>
      </c>
      <c r="BH287" s="72">
        <f t="shared" si="16"/>
        <v>1155.56</v>
      </c>
      <c r="BI287" s="217">
        <f t="shared" si="14"/>
        <v>0.12412030075187969</v>
      </c>
      <c r="BJ287" s="218">
        <v>0</v>
      </c>
      <c r="BK287" s="218">
        <v>0</v>
      </c>
      <c r="BL287" s="218">
        <v>0</v>
      </c>
      <c r="BM287" s="218">
        <v>0</v>
      </c>
      <c r="BN287" s="218">
        <v>0</v>
      </c>
      <c r="BO287" s="218">
        <v>0</v>
      </c>
      <c r="BP287" s="218">
        <v>0</v>
      </c>
      <c r="BQ287" s="218">
        <v>0</v>
      </c>
      <c r="BR287" s="218">
        <v>0</v>
      </c>
      <c r="BS287" s="218">
        <v>0</v>
      </c>
      <c r="BT287" s="218">
        <v>0</v>
      </c>
      <c r="BU287" s="218">
        <v>0</v>
      </c>
      <c r="BV287" s="218">
        <v>0</v>
      </c>
      <c r="BW287" s="218">
        <v>0</v>
      </c>
      <c r="BX287" s="218">
        <v>0</v>
      </c>
      <c r="BY287" s="218">
        <v>0</v>
      </c>
      <c r="BZ287" s="218">
        <v>1356442.5504000001</v>
      </c>
      <c r="CA287" s="218">
        <v>1356442.5504000001</v>
      </c>
      <c r="CB287" s="218">
        <v>0</v>
      </c>
      <c r="CC287" s="218">
        <v>0</v>
      </c>
      <c r="CD287" s="218">
        <v>0</v>
      </c>
      <c r="CE287" s="218">
        <v>0</v>
      </c>
      <c r="CF287" s="218">
        <v>1356442.5504000001</v>
      </c>
      <c r="CG287" s="219">
        <v>1356442.5504000001</v>
      </c>
      <c r="CH287" s="220">
        <v>27541440.000000004</v>
      </c>
      <c r="CI287" s="220">
        <v>27541440.000000004</v>
      </c>
      <c r="CJ287" s="220">
        <v>32622240</v>
      </c>
      <c r="CK287" s="221" t="s">
        <v>530</v>
      </c>
      <c r="CL287" s="222">
        <v>7.86</v>
      </c>
      <c r="CM287" s="223">
        <v>7.86</v>
      </c>
      <c r="CN287" s="224">
        <v>9.31</v>
      </c>
      <c r="CO287" s="253"/>
      <c r="CP287" s="253"/>
      <c r="CQ287" s="253"/>
      <c r="CR287" s="225"/>
      <c r="CS287" s="254">
        <v>189.02224131564569</v>
      </c>
      <c r="CT287" s="255">
        <v>137.84765744394255</v>
      </c>
      <c r="CU287" s="256">
        <v>1.0020433586477207</v>
      </c>
      <c r="CV287" s="257">
        <v>0.95522417494322898</v>
      </c>
      <c r="CW287" s="245" t="s">
        <v>609</v>
      </c>
      <c r="CX287" s="258"/>
      <c r="CY287" s="253"/>
      <c r="CZ287" s="253"/>
      <c r="DA287" s="259"/>
      <c r="DB287" s="260"/>
      <c r="DC287" s="261">
        <v>212946</v>
      </c>
      <c r="DD287" s="262">
        <v>0</v>
      </c>
      <c r="DE287" s="263">
        <v>0</v>
      </c>
      <c r="DF287" s="111">
        <v>70982</v>
      </c>
    </row>
    <row r="288" spans="1:110" ht="35.25" customHeight="1" x14ac:dyDescent="0.25">
      <c r="A288" s="237" t="s">
        <v>541</v>
      </c>
      <c r="B288" s="238" t="s">
        <v>18</v>
      </c>
      <c r="C288" s="238" t="s">
        <v>42</v>
      </c>
      <c r="D288" s="60" t="s">
        <v>399</v>
      </c>
      <c r="E288" s="60" t="s">
        <v>400</v>
      </c>
      <c r="F288" s="60" t="s">
        <v>973</v>
      </c>
      <c r="G288" s="61" t="s">
        <v>974</v>
      </c>
      <c r="H288" s="211" t="s">
        <v>533</v>
      </c>
      <c r="I288" s="60" t="s">
        <v>608</v>
      </c>
      <c r="J288" s="212">
        <v>11.592616055058496</v>
      </c>
      <c r="K288" s="212">
        <v>12.149053005033</v>
      </c>
      <c r="L288" s="213">
        <v>664.3</v>
      </c>
      <c r="M288" s="214"/>
      <c r="N288" s="214"/>
      <c r="O288" s="214"/>
      <c r="P288" s="214"/>
      <c r="Q288" s="214"/>
      <c r="R288" s="214"/>
      <c r="S288" s="214"/>
      <c r="T288" s="214"/>
      <c r="U288" s="214"/>
      <c r="V288" s="214"/>
      <c r="W288" s="214"/>
      <c r="X288" s="214"/>
      <c r="Y288" s="214"/>
      <c r="Z288" s="214"/>
      <c r="AA288" s="214"/>
      <c r="AB288" s="214"/>
      <c r="AC288" s="214">
        <v>34</v>
      </c>
      <c r="AD288" s="214">
        <v>34</v>
      </c>
      <c r="AE288" s="214"/>
      <c r="AF288" s="214"/>
      <c r="AG288" s="215"/>
      <c r="AH288" s="214"/>
      <c r="AI288" s="214">
        <f t="shared" si="15"/>
        <v>34</v>
      </c>
      <c r="AJ288" s="214">
        <f t="shared" si="15"/>
        <v>34</v>
      </c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>
        <v>933.55</v>
      </c>
      <c r="BB288" s="214">
        <v>933.55</v>
      </c>
      <c r="BC288" s="214"/>
      <c r="BD288" s="214"/>
      <c r="BE288" s="214"/>
      <c r="BF288" s="214"/>
      <c r="BG288" s="216">
        <f t="shared" si="16"/>
        <v>933.55</v>
      </c>
      <c r="BH288" s="72">
        <f t="shared" si="16"/>
        <v>933.55</v>
      </c>
      <c r="BI288" s="217">
        <f t="shared" si="14"/>
        <v>0.114265605875153</v>
      </c>
      <c r="BJ288" s="218">
        <v>0</v>
      </c>
      <c r="BK288" s="218">
        <v>0</v>
      </c>
      <c r="BL288" s="218">
        <v>0</v>
      </c>
      <c r="BM288" s="218">
        <v>0</v>
      </c>
      <c r="BN288" s="218">
        <v>0</v>
      </c>
      <c r="BO288" s="218">
        <v>0</v>
      </c>
      <c r="BP288" s="218">
        <v>0</v>
      </c>
      <c r="BQ288" s="218">
        <v>0</v>
      </c>
      <c r="BR288" s="218">
        <v>0</v>
      </c>
      <c r="BS288" s="218">
        <v>0</v>
      </c>
      <c r="BT288" s="218">
        <v>0</v>
      </c>
      <c r="BU288" s="218">
        <v>0</v>
      </c>
      <c r="BV288" s="218">
        <v>0</v>
      </c>
      <c r="BW288" s="218">
        <v>0</v>
      </c>
      <c r="BX288" s="218">
        <v>0</v>
      </c>
      <c r="BY288" s="218">
        <v>0</v>
      </c>
      <c r="BZ288" s="218">
        <v>1095838.3320000002</v>
      </c>
      <c r="CA288" s="218">
        <v>1095838.3320000002</v>
      </c>
      <c r="CB288" s="218">
        <v>0</v>
      </c>
      <c r="CC288" s="218">
        <v>0</v>
      </c>
      <c r="CD288" s="218">
        <v>0</v>
      </c>
      <c r="CE288" s="218">
        <v>0</v>
      </c>
      <c r="CF288" s="218">
        <v>1095838.3320000002</v>
      </c>
      <c r="CG288" s="219">
        <v>1095838.3320000002</v>
      </c>
      <c r="CH288" s="220">
        <v>26980800</v>
      </c>
      <c r="CI288" s="220">
        <v>26980800</v>
      </c>
      <c r="CJ288" s="220">
        <v>28627680</v>
      </c>
      <c r="CK288" s="221" t="s">
        <v>530</v>
      </c>
      <c r="CL288" s="222">
        <v>7.7</v>
      </c>
      <c r="CM288" s="223">
        <v>7.7</v>
      </c>
      <c r="CN288" s="224">
        <v>8.17</v>
      </c>
      <c r="CO288" s="253"/>
      <c r="CP288" s="253"/>
      <c r="CQ288" s="253"/>
      <c r="CR288" s="225"/>
      <c r="CS288" s="254">
        <v>185.68828419233773</v>
      </c>
      <c r="CT288" s="255">
        <v>185.27558179494849</v>
      </c>
      <c r="CU288" s="256">
        <v>1.215141308560195</v>
      </c>
      <c r="CV288" s="257">
        <v>1.2146392375171424</v>
      </c>
      <c r="CW288" s="245" t="s">
        <v>566</v>
      </c>
      <c r="CX288" s="258"/>
      <c r="CY288" s="253"/>
      <c r="CZ288" s="253"/>
      <c r="DA288" s="259"/>
      <c r="DB288" s="260"/>
      <c r="DC288" s="261">
        <v>254267</v>
      </c>
      <c r="DD288" s="262">
        <v>0</v>
      </c>
      <c r="DE288" s="263">
        <v>0</v>
      </c>
      <c r="DF288" s="111">
        <v>84755.666666666672</v>
      </c>
    </row>
    <row r="289" spans="1:110" ht="35.25" customHeight="1" x14ac:dyDescent="0.25">
      <c r="A289" s="237" t="s">
        <v>541</v>
      </c>
      <c r="B289" s="238" t="s">
        <v>18</v>
      </c>
      <c r="C289" s="238" t="s">
        <v>42</v>
      </c>
      <c r="D289" s="60" t="s">
        <v>122</v>
      </c>
      <c r="E289" s="60" t="s">
        <v>123</v>
      </c>
      <c r="F289" s="60" t="s">
        <v>975</v>
      </c>
      <c r="G289" s="61" t="s">
        <v>123</v>
      </c>
      <c r="H289" s="211" t="s">
        <v>543</v>
      </c>
      <c r="I289" s="60" t="s">
        <v>608</v>
      </c>
      <c r="J289" s="212">
        <v>12.668219606558768</v>
      </c>
      <c r="K289" s="212">
        <v>4.9465908988020004</v>
      </c>
      <c r="L289" s="213">
        <v>203</v>
      </c>
      <c r="M289" s="214"/>
      <c r="N289" s="214"/>
      <c r="O289" s="214"/>
      <c r="P289" s="214"/>
      <c r="Q289" s="214"/>
      <c r="R289" s="214"/>
      <c r="S289" s="214"/>
      <c r="T289" s="214"/>
      <c r="U289" s="214"/>
      <c r="V289" s="214"/>
      <c r="W289" s="214"/>
      <c r="X289" s="214"/>
      <c r="Y289" s="214"/>
      <c r="Z289" s="214"/>
      <c r="AA289" s="214"/>
      <c r="AB289" s="214"/>
      <c r="AC289" s="214">
        <v>2</v>
      </c>
      <c r="AD289" s="214">
        <v>2</v>
      </c>
      <c r="AE289" s="214"/>
      <c r="AF289" s="214"/>
      <c r="AG289" s="215"/>
      <c r="AH289" s="214"/>
      <c r="AI289" s="214">
        <f t="shared" si="15"/>
        <v>2</v>
      </c>
      <c r="AJ289" s="214">
        <f t="shared" si="15"/>
        <v>2</v>
      </c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>
        <v>84</v>
      </c>
      <c r="BB289" s="214">
        <v>84</v>
      </c>
      <c r="BC289" s="214"/>
      <c r="BD289" s="214"/>
      <c r="BE289" s="214"/>
      <c r="BF289" s="214"/>
      <c r="BG289" s="216">
        <f t="shared" si="16"/>
        <v>84</v>
      </c>
      <c r="BH289" s="72">
        <f t="shared" si="16"/>
        <v>84</v>
      </c>
      <c r="BI289" s="217">
        <f t="shared" si="14"/>
        <v>1.5759849906191371E-2</v>
      </c>
      <c r="BJ289" s="218">
        <v>0</v>
      </c>
      <c r="BK289" s="218">
        <v>0</v>
      </c>
      <c r="BL289" s="218">
        <v>0</v>
      </c>
      <c r="BM289" s="218">
        <v>0</v>
      </c>
      <c r="BN289" s="218">
        <v>0</v>
      </c>
      <c r="BO289" s="218">
        <v>0</v>
      </c>
      <c r="BP289" s="218">
        <v>0</v>
      </c>
      <c r="BQ289" s="218">
        <v>0</v>
      </c>
      <c r="BR289" s="218">
        <v>0</v>
      </c>
      <c r="BS289" s="218">
        <v>0</v>
      </c>
      <c r="BT289" s="218">
        <v>0</v>
      </c>
      <c r="BU289" s="218">
        <v>0</v>
      </c>
      <c r="BV289" s="218">
        <v>0</v>
      </c>
      <c r="BW289" s="218">
        <v>0</v>
      </c>
      <c r="BX289" s="218">
        <v>0</v>
      </c>
      <c r="BY289" s="218">
        <v>0</v>
      </c>
      <c r="BZ289" s="218">
        <v>98602.560000000012</v>
      </c>
      <c r="CA289" s="218">
        <v>98602.560000000012</v>
      </c>
      <c r="CB289" s="218">
        <v>0</v>
      </c>
      <c r="CC289" s="218">
        <v>0</v>
      </c>
      <c r="CD289" s="218">
        <v>0</v>
      </c>
      <c r="CE289" s="218">
        <v>0</v>
      </c>
      <c r="CF289" s="218">
        <v>98602.560000000012</v>
      </c>
      <c r="CG289" s="219">
        <v>98602.560000000012</v>
      </c>
      <c r="CH289" s="220">
        <v>16328640.000000002</v>
      </c>
      <c r="CI289" s="220">
        <v>16328640.000000002</v>
      </c>
      <c r="CJ289" s="220">
        <v>18676320</v>
      </c>
      <c r="CK289" s="221" t="s">
        <v>530</v>
      </c>
      <c r="CL289" s="222">
        <v>4.66</v>
      </c>
      <c r="CM289" s="223">
        <v>4.66</v>
      </c>
      <c r="CN289" s="224">
        <v>5.33</v>
      </c>
      <c r="CO289" s="253"/>
      <c r="CP289" s="253"/>
      <c r="CQ289" s="253"/>
      <c r="CR289" s="225"/>
      <c r="CS289" s="254">
        <v>374.03159209073124</v>
      </c>
      <c r="CT289" s="255">
        <v>374.03159209073124</v>
      </c>
      <c r="CU289" s="256">
        <v>1.6749289950139072</v>
      </c>
      <c r="CV289" s="257">
        <v>1.6749289950139072</v>
      </c>
      <c r="CW289" s="245" t="s">
        <v>548</v>
      </c>
      <c r="CX289" s="258"/>
      <c r="CY289" s="253"/>
      <c r="CZ289" s="253"/>
      <c r="DA289" s="259"/>
      <c r="DB289" s="260"/>
      <c r="DC289" s="261">
        <v>112371</v>
      </c>
      <c r="DD289" s="262">
        <v>21734</v>
      </c>
      <c r="DE289" s="263">
        <v>12771</v>
      </c>
      <c r="DF289" s="111">
        <v>48958.666666666664</v>
      </c>
    </row>
    <row r="290" spans="1:110" ht="35.25" customHeight="1" x14ac:dyDescent="0.25">
      <c r="A290" s="237" t="s">
        <v>541</v>
      </c>
      <c r="B290" s="238" t="s">
        <v>18</v>
      </c>
      <c r="C290" s="238" t="s">
        <v>42</v>
      </c>
      <c r="D290" s="60" t="s">
        <v>122</v>
      </c>
      <c r="E290" s="60" t="s">
        <v>123</v>
      </c>
      <c r="F290" s="60" t="s">
        <v>976</v>
      </c>
      <c r="G290" s="61" t="s">
        <v>977</v>
      </c>
      <c r="H290" s="211" t="s">
        <v>533</v>
      </c>
      <c r="I290" s="60" t="s">
        <v>608</v>
      </c>
      <c r="J290" s="212">
        <v>13.982846169503546</v>
      </c>
      <c r="K290" s="212">
        <v>27.263825700866999</v>
      </c>
      <c r="L290" s="213">
        <v>1236.3</v>
      </c>
      <c r="M290" s="214"/>
      <c r="N290" s="214"/>
      <c r="O290" s="214"/>
      <c r="P290" s="214"/>
      <c r="Q290" s="214"/>
      <c r="R290" s="214"/>
      <c r="S290" s="214"/>
      <c r="T290" s="214"/>
      <c r="U290" s="214"/>
      <c r="V290" s="214"/>
      <c r="W290" s="214"/>
      <c r="X290" s="214"/>
      <c r="Y290" s="214"/>
      <c r="Z290" s="214"/>
      <c r="AA290" s="214"/>
      <c r="AB290" s="214"/>
      <c r="AC290" s="214">
        <v>55</v>
      </c>
      <c r="AD290" s="214">
        <v>55</v>
      </c>
      <c r="AE290" s="214"/>
      <c r="AF290" s="214"/>
      <c r="AG290" s="215"/>
      <c r="AH290" s="214"/>
      <c r="AI290" s="214">
        <f t="shared" si="15"/>
        <v>55</v>
      </c>
      <c r="AJ290" s="214">
        <f t="shared" si="15"/>
        <v>55</v>
      </c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>
        <v>1396.49</v>
      </c>
      <c r="BB290" s="214">
        <v>1396.49</v>
      </c>
      <c r="BC290" s="214"/>
      <c r="BD290" s="214"/>
      <c r="BE290" s="214"/>
      <c r="BF290" s="214"/>
      <c r="BG290" s="216">
        <f t="shared" si="16"/>
        <v>1396.49</v>
      </c>
      <c r="BH290" s="72">
        <f t="shared" si="16"/>
        <v>1396.49</v>
      </c>
      <c r="BI290" s="217">
        <f t="shared" si="14"/>
        <v>0.19395694444444445</v>
      </c>
      <c r="BJ290" s="218">
        <v>0</v>
      </c>
      <c r="BK290" s="218">
        <v>0</v>
      </c>
      <c r="BL290" s="218">
        <v>0</v>
      </c>
      <c r="BM290" s="218">
        <v>0</v>
      </c>
      <c r="BN290" s="218">
        <v>0</v>
      </c>
      <c r="BO290" s="218">
        <v>0</v>
      </c>
      <c r="BP290" s="218">
        <v>0</v>
      </c>
      <c r="BQ290" s="218">
        <v>0</v>
      </c>
      <c r="BR290" s="218">
        <v>0</v>
      </c>
      <c r="BS290" s="218">
        <v>0</v>
      </c>
      <c r="BT290" s="218">
        <v>0</v>
      </c>
      <c r="BU290" s="218">
        <v>0</v>
      </c>
      <c r="BV290" s="218">
        <v>0</v>
      </c>
      <c r="BW290" s="218">
        <v>0</v>
      </c>
      <c r="BX290" s="218">
        <v>0</v>
      </c>
      <c r="BY290" s="218">
        <v>0</v>
      </c>
      <c r="BZ290" s="218">
        <v>1639255.8216000001</v>
      </c>
      <c r="CA290" s="218">
        <v>1639255.8216000001</v>
      </c>
      <c r="CB290" s="218">
        <v>0</v>
      </c>
      <c r="CC290" s="218">
        <v>0</v>
      </c>
      <c r="CD290" s="218">
        <v>0</v>
      </c>
      <c r="CE290" s="218">
        <v>0</v>
      </c>
      <c r="CF290" s="218">
        <v>1639255.8216000001</v>
      </c>
      <c r="CG290" s="219">
        <v>1639255.8216000001</v>
      </c>
      <c r="CH290" s="220">
        <v>23021280.000000004</v>
      </c>
      <c r="CI290" s="220">
        <v>23021280.000000004</v>
      </c>
      <c r="CJ290" s="220">
        <v>25228800.000000004</v>
      </c>
      <c r="CK290" s="221" t="s">
        <v>530</v>
      </c>
      <c r="CL290" s="222">
        <v>6.57</v>
      </c>
      <c r="CM290" s="223">
        <v>6.57</v>
      </c>
      <c r="CN290" s="224">
        <v>7.2</v>
      </c>
      <c r="CO290" s="253"/>
      <c r="CP290" s="253"/>
      <c r="CQ290" s="253"/>
      <c r="CR290" s="225"/>
      <c r="CS290" s="254">
        <v>416.90262227636822</v>
      </c>
      <c r="CT290" s="255">
        <v>326.1197439480905</v>
      </c>
      <c r="CU290" s="256">
        <v>1.346476297998046</v>
      </c>
      <c r="CV290" s="257">
        <v>1.2259505143782279</v>
      </c>
      <c r="CW290" s="245" t="s">
        <v>900</v>
      </c>
      <c r="CX290" s="258"/>
      <c r="CY290" s="253"/>
      <c r="CZ290" s="253"/>
      <c r="DA290" s="259"/>
      <c r="DB290" s="260"/>
      <c r="DC290" s="261">
        <v>14298</v>
      </c>
      <c r="DD290" s="262">
        <v>613315</v>
      </c>
      <c r="DE290" s="263">
        <v>40635</v>
      </c>
      <c r="DF290" s="111">
        <v>222749.33333333334</v>
      </c>
    </row>
    <row r="291" spans="1:110" ht="35.25" customHeight="1" x14ac:dyDescent="0.25">
      <c r="A291" s="237" t="s">
        <v>541</v>
      </c>
      <c r="B291" s="238" t="s">
        <v>18</v>
      </c>
      <c r="C291" s="238" t="s">
        <v>42</v>
      </c>
      <c r="D291" s="60" t="s">
        <v>122</v>
      </c>
      <c r="E291" s="60" t="s">
        <v>123</v>
      </c>
      <c r="F291" s="60" t="s">
        <v>978</v>
      </c>
      <c r="G291" s="61" t="s">
        <v>977</v>
      </c>
      <c r="H291" s="211" t="s">
        <v>533</v>
      </c>
      <c r="I291" s="60" t="s">
        <v>608</v>
      </c>
      <c r="J291" s="212">
        <v>12.30968508939201</v>
      </c>
      <c r="K291" s="212">
        <v>13.435606032660001</v>
      </c>
      <c r="L291" s="213">
        <v>961</v>
      </c>
      <c r="M291" s="214"/>
      <c r="N291" s="214"/>
      <c r="O291" s="214"/>
      <c r="P291" s="214"/>
      <c r="Q291" s="214"/>
      <c r="R291" s="214"/>
      <c r="S291" s="214"/>
      <c r="T291" s="214"/>
      <c r="U291" s="214"/>
      <c r="V291" s="214"/>
      <c r="W291" s="214"/>
      <c r="X291" s="214"/>
      <c r="Y291" s="214"/>
      <c r="Z291" s="214"/>
      <c r="AA291" s="214"/>
      <c r="AB291" s="214"/>
      <c r="AC291" s="214">
        <v>19</v>
      </c>
      <c r="AD291" s="214">
        <v>19</v>
      </c>
      <c r="AE291" s="214"/>
      <c r="AF291" s="214"/>
      <c r="AG291" s="215"/>
      <c r="AH291" s="214"/>
      <c r="AI291" s="214">
        <f t="shared" si="15"/>
        <v>19</v>
      </c>
      <c r="AJ291" s="214">
        <f t="shared" si="15"/>
        <v>19</v>
      </c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>
        <v>207.4</v>
      </c>
      <c r="BB291" s="214">
        <v>207.4</v>
      </c>
      <c r="BC291" s="214"/>
      <c r="BD291" s="214"/>
      <c r="BE291" s="214"/>
      <c r="BF291" s="214"/>
      <c r="BG291" s="216">
        <f t="shared" si="16"/>
        <v>207.4</v>
      </c>
      <c r="BH291" s="72">
        <f t="shared" si="16"/>
        <v>207.4</v>
      </c>
      <c r="BI291" s="217">
        <f t="shared" si="14"/>
        <v>2.7470198675496691E-2</v>
      </c>
      <c r="BJ291" s="218">
        <v>0</v>
      </c>
      <c r="BK291" s="218">
        <v>0</v>
      </c>
      <c r="BL291" s="218">
        <v>0</v>
      </c>
      <c r="BM291" s="218">
        <v>0</v>
      </c>
      <c r="BN291" s="218">
        <v>0</v>
      </c>
      <c r="BO291" s="218">
        <v>0</v>
      </c>
      <c r="BP291" s="218">
        <v>0</v>
      </c>
      <c r="BQ291" s="218">
        <v>0</v>
      </c>
      <c r="BR291" s="218">
        <v>0</v>
      </c>
      <c r="BS291" s="218">
        <v>0</v>
      </c>
      <c r="BT291" s="218">
        <v>0</v>
      </c>
      <c r="BU291" s="218">
        <v>0</v>
      </c>
      <c r="BV291" s="218">
        <v>0</v>
      </c>
      <c r="BW291" s="218">
        <v>0</v>
      </c>
      <c r="BX291" s="218">
        <v>0</v>
      </c>
      <c r="BY291" s="218">
        <v>0</v>
      </c>
      <c r="BZ291" s="218">
        <v>243454.41600000003</v>
      </c>
      <c r="CA291" s="218">
        <v>243454.41600000003</v>
      </c>
      <c r="CB291" s="218">
        <v>0</v>
      </c>
      <c r="CC291" s="218">
        <v>0</v>
      </c>
      <c r="CD291" s="218">
        <v>0</v>
      </c>
      <c r="CE291" s="218">
        <v>0</v>
      </c>
      <c r="CF291" s="218">
        <v>243454.41600000003</v>
      </c>
      <c r="CG291" s="219">
        <v>243454.41600000003</v>
      </c>
      <c r="CH291" s="220">
        <v>29573760</v>
      </c>
      <c r="CI291" s="220">
        <v>29573760</v>
      </c>
      <c r="CJ291" s="220">
        <v>26455200</v>
      </c>
      <c r="CK291" s="221" t="s">
        <v>530</v>
      </c>
      <c r="CL291" s="222">
        <v>8.44</v>
      </c>
      <c r="CM291" s="223">
        <v>8.44</v>
      </c>
      <c r="CN291" s="224">
        <v>7.55</v>
      </c>
      <c r="CO291" s="253"/>
      <c r="CP291" s="253"/>
      <c r="CQ291" s="253"/>
      <c r="CR291" s="225"/>
      <c r="CS291" s="254">
        <v>193.66891196076742</v>
      </c>
      <c r="CT291" s="255">
        <v>193.63561331352494</v>
      </c>
      <c r="CU291" s="256">
        <v>0.96874511899408589</v>
      </c>
      <c r="CV291" s="257">
        <v>0.96839825808531022</v>
      </c>
      <c r="CW291" s="245" t="s">
        <v>579</v>
      </c>
      <c r="CX291" s="258"/>
      <c r="CY291" s="253"/>
      <c r="CZ291" s="253"/>
      <c r="DA291" s="259"/>
      <c r="DB291" s="260"/>
      <c r="DC291" s="261">
        <v>0</v>
      </c>
      <c r="DD291" s="262">
        <v>543900</v>
      </c>
      <c r="DE291" s="263">
        <v>0</v>
      </c>
      <c r="DF291" s="111">
        <v>181300</v>
      </c>
    </row>
    <row r="292" spans="1:110" ht="35.25" customHeight="1" x14ac:dyDescent="0.25">
      <c r="A292" s="237" t="s">
        <v>541</v>
      </c>
      <c r="B292" s="238" t="s">
        <v>18</v>
      </c>
      <c r="C292" s="238" t="s">
        <v>42</v>
      </c>
      <c r="D292" s="60" t="s">
        <v>122</v>
      </c>
      <c r="E292" s="60" t="s">
        <v>123</v>
      </c>
      <c r="F292" s="60" t="s">
        <v>979</v>
      </c>
      <c r="G292" s="61" t="s">
        <v>963</v>
      </c>
      <c r="H292" s="211" t="s">
        <v>533</v>
      </c>
      <c r="I292" s="60" t="s">
        <v>608</v>
      </c>
      <c r="J292" s="212">
        <v>12.668219606558768</v>
      </c>
      <c r="K292" s="212">
        <v>28.596401455671003</v>
      </c>
      <c r="L292" s="213">
        <v>1487.7</v>
      </c>
      <c r="M292" s="214"/>
      <c r="N292" s="214"/>
      <c r="O292" s="214"/>
      <c r="P292" s="214"/>
      <c r="Q292" s="214"/>
      <c r="R292" s="214"/>
      <c r="S292" s="214"/>
      <c r="T292" s="214"/>
      <c r="U292" s="214"/>
      <c r="V292" s="214"/>
      <c r="W292" s="214"/>
      <c r="X292" s="214"/>
      <c r="Y292" s="214">
        <v>1</v>
      </c>
      <c r="Z292" s="214">
        <v>1</v>
      </c>
      <c r="AA292" s="214"/>
      <c r="AB292" s="214"/>
      <c r="AC292" s="214">
        <v>96</v>
      </c>
      <c r="AD292" s="214">
        <v>96</v>
      </c>
      <c r="AE292" s="214"/>
      <c r="AF292" s="214"/>
      <c r="AG292" s="215"/>
      <c r="AH292" s="214"/>
      <c r="AI292" s="214">
        <f t="shared" si="15"/>
        <v>97</v>
      </c>
      <c r="AJ292" s="214">
        <f t="shared" si="15"/>
        <v>97</v>
      </c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>
        <v>1.2</v>
      </c>
      <c r="AX292" s="214">
        <v>1.2</v>
      </c>
      <c r="AY292" s="214"/>
      <c r="AZ292" s="214"/>
      <c r="BA292" s="214">
        <v>1332.72</v>
      </c>
      <c r="BB292" s="214">
        <v>1332.72</v>
      </c>
      <c r="BC292" s="214"/>
      <c r="BD292" s="214"/>
      <c r="BE292" s="214"/>
      <c r="BF292" s="214"/>
      <c r="BG292" s="216">
        <f t="shared" si="16"/>
        <v>1333.92</v>
      </c>
      <c r="BH292" s="72">
        <f t="shared" si="16"/>
        <v>1333.92</v>
      </c>
      <c r="BI292" s="217">
        <f t="shared" si="14"/>
        <v>0.1465846153846154</v>
      </c>
      <c r="BJ292" s="218">
        <v>0</v>
      </c>
      <c r="BK292" s="218">
        <v>0</v>
      </c>
      <c r="BL292" s="218">
        <v>0</v>
      </c>
      <c r="BM292" s="218">
        <v>0</v>
      </c>
      <c r="BN292" s="218">
        <v>0</v>
      </c>
      <c r="BO292" s="218">
        <v>0</v>
      </c>
      <c r="BP292" s="218">
        <v>0</v>
      </c>
      <c r="BQ292" s="218">
        <v>0</v>
      </c>
      <c r="BR292" s="218">
        <v>0</v>
      </c>
      <c r="BS292" s="218">
        <v>0</v>
      </c>
      <c r="BT292" s="218">
        <v>0</v>
      </c>
      <c r="BU292" s="218">
        <v>0</v>
      </c>
      <c r="BV292" s="218">
        <v>6054.9119999999994</v>
      </c>
      <c r="BW292" s="218">
        <v>6054.9119999999994</v>
      </c>
      <c r="BX292" s="218">
        <v>0</v>
      </c>
      <c r="BY292" s="218">
        <v>0</v>
      </c>
      <c r="BZ292" s="218">
        <v>1564400.0448000003</v>
      </c>
      <c r="CA292" s="218">
        <v>1564400.0448000003</v>
      </c>
      <c r="CB292" s="218">
        <v>0</v>
      </c>
      <c r="CC292" s="218">
        <v>0</v>
      </c>
      <c r="CD292" s="218">
        <v>0</v>
      </c>
      <c r="CE292" s="218">
        <v>0</v>
      </c>
      <c r="CF292" s="218">
        <v>1570454.9568000003</v>
      </c>
      <c r="CG292" s="219">
        <v>1570454.9568000003</v>
      </c>
      <c r="CH292" s="220">
        <v>40996799.999999993</v>
      </c>
      <c r="CI292" s="220">
        <v>40996799.999999993</v>
      </c>
      <c r="CJ292" s="220">
        <v>31886400</v>
      </c>
      <c r="CK292" s="221" t="s">
        <v>530</v>
      </c>
      <c r="CL292" s="222">
        <v>11.7</v>
      </c>
      <c r="CM292" s="223">
        <v>11.7</v>
      </c>
      <c r="CN292" s="224">
        <v>9.1</v>
      </c>
      <c r="CO292" s="253"/>
      <c r="CP292" s="253"/>
      <c r="CQ292" s="253"/>
      <c r="CR292" s="225"/>
      <c r="CS292" s="254">
        <v>222.90462475982073</v>
      </c>
      <c r="CT292" s="255">
        <v>204.3923527490123</v>
      </c>
      <c r="CU292" s="256">
        <v>3.3605464790180961</v>
      </c>
      <c r="CV292" s="257">
        <v>3.0856084020084129</v>
      </c>
      <c r="CW292" s="245" t="s">
        <v>639</v>
      </c>
      <c r="CX292" s="258"/>
      <c r="CY292" s="253"/>
      <c r="CZ292" s="253"/>
      <c r="DA292" s="259"/>
      <c r="DB292" s="260"/>
      <c r="DC292" s="261">
        <v>133278</v>
      </c>
      <c r="DD292" s="262">
        <v>299710</v>
      </c>
      <c r="DE292" s="263">
        <v>30591</v>
      </c>
      <c r="DF292" s="111">
        <v>154526.33333333334</v>
      </c>
    </row>
    <row r="293" spans="1:110" ht="35.25" customHeight="1" x14ac:dyDescent="0.25">
      <c r="A293" s="237" t="s">
        <v>541</v>
      </c>
      <c r="B293" s="238" t="s">
        <v>18</v>
      </c>
      <c r="C293" s="238" t="s">
        <v>42</v>
      </c>
      <c r="D293" s="60" t="s">
        <v>122</v>
      </c>
      <c r="E293" s="60" t="s">
        <v>123</v>
      </c>
      <c r="F293" s="60" t="s">
        <v>980</v>
      </c>
      <c r="G293" s="61" t="s">
        <v>123</v>
      </c>
      <c r="H293" s="211" t="s">
        <v>543</v>
      </c>
      <c r="I293" s="60" t="s">
        <v>608</v>
      </c>
      <c r="J293" s="212">
        <v>10.158477986391464</v>
      </c>
      <c r="K293" s="212">
        <v>10.094886342639001</v>
      </c>
      <c r="L293" s="213">
        <v>396.5</v>
      </c>
      <c r="M293" s="214"/>
      <c r="N293" s="214"/>
      <c r="O293" s="214"/>
      <c r="P293" s="214"/>
      <c r="Q293" s="214"/>
      <c r="R293" s="214"/>
      <c r="S293" s="214"/>
      <c r="T293" s="214"/>
      <c r="U293" s="214"/>
      <c r="V293" s="214"/>
      <c r="W293" s="214"/>
      <c r="X293" s="214"/>
      <c r="Y293" s="214"/>
      <c r="Z293" s="214"/>
      <c r="AA293" s="214"/>
      <c r="AB293" s="214"/>
      <c r="AC293" s="214">
        <v>10</v>
      </c>
      <c r="AD293" s="214">
        <v>10</v>
      </c>
      <c r="AE293" s="214"/>
      <c r="AF293" s="214"/>
      <c r="AG293" s="215"/>
      <c r="AH293" s="214"/>
      <c r="AI293" s="214">
        <f t="shared" si="15"/>
        <v>10</v>
      </c>
      <c r="AJ293" s="214">
        <f t="shared" si="15"/>
        <v>10</v>
      </c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>
        <v>86.15</v>
      </c>
      <c r="BB293" s="214">
        <v>86.15</v>
      </c>
      <c r="BC293" s="214"/>
      <c r="BD293" s="214"/>
      <c r="BE293" s="214"/>
      <c r="BF293" s="214"/>
      <c r="BG293" s="216">
        <f t="shared" si="16"/>
        <v>86.15</v>
      </c>
      <c r="BH293" s="72">
        <f t="shared" si="16"/>
        <v>86.15</v>
      </c>
      <c r="BI293" s="217">
        <f t="shared" si="14"/>
        <v>1.3315301391035549E-2</v>
      </c>
      <c r="BJ293" s="218">
        <v>0</v>
      </c>
      <c r="BK293" s="218">
        <v>0</v>
      </c>
      <c r="BL293" s="218">
        <v>0</v>
      </c>
      <c r="BM293" s="218">
        <v>0</v>
      </c>
      <c r="BN293" s="218">
        <v>0</v>
      </c>
      <c r="BO293" s="218">
        <v>0</v>
      </c>
      <c r="BP293" s="218">
        <v>0</v>
      </c>
      <c r="BQ293" s="218">
        <v>0</v>
      </c>
      <c r="BR293" s="218">
        <v>0</v>
      </c>
      <c r="BS293" s="218">
        <v>0</v>
      </c>
      <c r="BT293" s="218">
        <v>0</v>
      </c>
      <c r="BU293" s="218">
        <v>0</v>
      </c>
      <c r="BV293" s="218">
        <v>0</v>
      </c>
      <c r="BW293" s="218">
        <v>0</v>
      </c>
      <c r="BX293" s="218">
        <v>0</v>
      </c>
      <c r="BY293" s="218">
        <v>0</v>
      </c>
      <c r="BZ293" s="218">
        <v>101126.31600000001</v>
      </c>
      <c r="CA293" s="218">
        <v>101126.31600000001</v>
      </c>
      <c r="CB293" s="218">
        <v>0</v>
      </c>
      <c r="CC293" s="218">
        <v>0</v>
      </c>
      <c r="CD293" s="218">
        <v>0</v>
      </c>
      <c r="CE293" s="218">
        <v>0</v>
      </c>
      <c r="CF293" s="218">
        <v>101126.31600000001</v>
      </c>
      <c r="CG293" s="219">
        <v>101126.31600000001</v>
      </c>
      <c r="CH293" s="220">
        <v>23616960.000000004</v>
      </c>
      <c r="CI293" s="220">
        <v>23616960.000000004</v>
      </c>
      <c r="CJ293" s="220">
        <v>22670880</v>
      </c>
      <c r="CK293" s="221" t="s">
        <v>530</v>
      </c>
      <c r="CL293" s="222">
        <v>6.74</v>
      </c>
      <c r="CM293" s="223">
        <v>6.74</v>
      </c>
      <c r="CN293" s="224">
        <v>6.47</v>
      </c>
      <c r="CO293" s="253"/>
      <c r="CP293" s="253"/>
      <c r="CQ293" s="253"/>
      <c r="CR293" s="225"/>
      <c r="CS293" s="254">
        <v>271.05907524320872</v>
      </c>
      <c r="CT293" s="255">
        <v>270.58072299436469</v>
      </c>
      <c r="CU293" s="256">
        <v>3.5519552544355784</v>
      </c>
      <c r="CV293" s="257">
        <v>3.5511145650702987</v>
      </c>
      <c r="CW293" s="245" t="s">
        <v>868</v>
      </c>
      <c r="CX293" s="258"/>
      <c r="CY293" s="253"/>
      <c r="CZ293" s="253"/>
      <c r="DA293" s="259"/>
      <c r="DB293" s="260"/>
      <c r="DC293" s="261">
        <v>162170</v>
      </c>
      <c r="DD293" s="262">
        <v>128185</v>
      </c>
      <c r="DE293" s="263">
        <v>11284</v>
      </c>
      <c r="DF293" s="111">
        <v>100546.33333333333</v>
      </c>
    </row>
    <row r="294" spans="1:110" ht="35.25" customHeight="1" x14ac:dyDescent="0.25">
      <c r="A294" s="237" t="s">
        <v>541</v>
      </c>
      <c r="B294" s="238" t="s">
        <v>18</v>
      </c>
      <c r="C294" s="238" t="s">
        <v>42</v>
      </c>
      <c r="D294" s="60" t="s">
        <v>252</v>
      </c>
      <c r="E294" s="60" t="s">
        <v>253</v>
      </c>
      <c r="F294" s="60" t="s">
        <v>981</v>
      </c>
      <c r="G294" s="61" t="s">
        <v>982</v>
      </c>
      <c r="H294" s="211" t="s">
        <v>533</v>
      </c>
      <c r="I294" s="60" t="s">
        <v>608</v>
      </c>
      <c r="J294" s="212">
        <v>9.94335727609141</v>
      </c>
      <c r="K294" s="212">
        <v>11.972537853885001</v>
      </c>
      <c r="L294" s="213">
        <v>335.8</v>
      </c>
      <c r="M294" s="214">
        <v>1</v>
      </c>
      <c r="N294" s="214">
        <v>1</v>
      </c>
      <c r="O294" s="214"/>
      <c r="P294" s="214"/>
      <c r="Q294" s="214"/>
      <c r="R294" s="214"/>
      <c r="S294" s="214"/>
      <c r="T294" s="214"/>
      <c r="U294" s="214"/>
      <c r="V294" s="214"/>
      <c r="W294" s="214"/>
      <c r="X294" s="214"/>
      <c r="Y294" s="214"/>
      <c r="Z294" s="214"/>
      <c r="AA294" s="214"/>
      <c r="AB294" s="214"/>
      <c r="AC294" s="214">
        <v>27</v>
      </c>
      <c r="AD294" s="214">
        <v>27</v>
      </c>
      <c r="AE294" s="214"/>
      <c r="AF294" s="214"/>
      <c r="AG294" s="215"/>
      <c r="AH294" s="214"/>
      <c r="AI294" s="214">
        <f t="shared" si="15"/>
        <v>28</v>
      </c>
      <c r="AJ294" s="214">
        <f t="shared" si="15"/>
        <v>28</v>
      </c>
      <c r="AK294" s="214">
        <v>1200</v>
      </c>
      <c r="AL294" s="214">
        <v>1200</v>
      </c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>
        <v>695.59</v>
      </c>
      <c r="BB294" s="214">
        <v>695.59</v>
      </c>
      <c r="BC294" s="214"/>
      <c r="BD294" s="214"/>
      <c r="BE294" s="214"/>
      <c r="BF294" s="214"/>
      <c r="BG294" s="216">
        <f t="shared" si="16"/>
        <v>1895.5900000000001</v>
      </c>
      <c r="BH294" s="72">
        <f t="shared" si="16"/>
        <v>1895.5900000000001</v>
      </c>
      <c r="BI294" s="217">
        <f t="shared" si="14"/>
        <v>0.25073941798941801</v>
      </c>
      <c r="BJ294" s="218">
        <v>7705296</v>
      </c>
      <c r="BK294" s="218">
        <v>7705296</v>
      </c>
      <c r="BL294" s="218">
        <v>0</v>
      </c>
      <c r="BM294" s="218">
        <v>0</v>
      </c>
      <c r="BN294" s="218">
        <v>0</v>
      </c>
      <c r="BO294" s="218">
        <v>0</v>
      </c>
      <c r="BP294" s="218">
        <v>0</v>
      </c>
      <c r="BQ294" s="218">
        <v>0</v>
      </c>
      <c r="BR294" s="218">
        <v>0</v>
      </c>
      <c r="BS294" s="218">
        <v>0</v>
      </c>
      <c r="BT294" s="218">
        <v>0</v>
      </c>
      <c r="BU294" s="218">
        <v>0</v>
      </c>
      <c r="BV294" s="218">
        <v>0</v>
      </c>
      <c r="BW294" s="218">
        <v>0</v>
      </c>
      <c r="BX294" s="218">
        <v>0</v>
      </c>
      <c r="BY294" s="218">
        <v>0</v>
      </c>
      <c r="BZ294" s="218">
        <v>816511.36560000014</v>
      </c>
      <c r="CA294" s="218">
        <v>816511.36560000014</v>
      </c>
      <c r="CB294" s="218">
        <v>0</v>
      </c>
      <c r="CC294" s="218">
        <v>0</v>
      </c>
      <c r="CD294" s="218">
        <v>0</v>
      </c>
      <c r="CE294" s="218">
        <v>0</v>
      </c>
      <c r="CF294" s="218">
        <v>8521807.3656000011</v>
      </c>
      <c r="CG294" s="219">
        <v>8521807.3656000011</v>
      </c>
      <c r="CH294" s="220">
        <v>28802492.269873202</v>
      </c>
      <c r="CI294" s="220">
        <v>28802492.269873202</v>
      </c>
      <c r="CJ294" s="220">
        <v>30973946.167886395</v>
      </c>
      <c r="CK294" s="221" t="s">
        <v>530</v>
      </c>
      <c r="CL294" s="222">
        <v>7.03</v>
      </c>
      <c r="CM294" s="223">
        <v>7.03</v>
      </c>
      <c r="CN294" s="224">
        <v>7.56</v>
      </c>
      <c r="CO294" s="253"/>
      <c r="CP294" s="253"/>
      <c r="CQ294" s="253"/>
      <c r="CR294" s="225"/>
      <c r="CS294" s="254">
        <v>204.95113856888847</v>
      </c>
      <c r="CT294" s="255">
        <v>132.21150094168567</v>
      </c>
      <c r="CU294" s="256">
        <v>0.68845282089634718</v>
      </c>
      <c r="CV294" s="257">
        <v>0.62590628329396447</v>
      </c>
      <c r="CW294" s="245" t="s">
        <v>774</v>
      </c>
      <c r="CX294" s="258"/>
      <c r="CY294" s="253"/>
      <c r="CZ294" s="253"/>
      <c r="DA294" s="259"/>
      <c r="DB294" s="260"/>
      <c r="DC294" s="261">
        <v>70114</v>
      </c>
      <c r="DD294" s="262">
        <v>0</v>
      </c>
      <c r="DE294" s="263">
        <v>7759</v>
      </c>
      <c r="DF294" s="111">
        <v>25957.666666666668</v>
      </c>
    </row>
    <row r="295" spans="1:110" ht="35.25" customHeight="1" x14ac:dyDescent="0.25">
      <c r="A295" s="237" t="s">
        <v>541</v>
      </c>
      <c r="B295" s="238" t="s">
        <v>18</v>
      </c>
      <c r="C295" s="238" t="s">
        <v>42</v>
      </c>
      <c r="D295" s="60" t="s">
        <v>252</v>
      </c>
      <c r="E295" s="60" t="s">
        <v>253</v>
      </c>
      <c r="F295" s="60" t="s">
        <v>983</v>
      </c>
      <c r="G295" s="61" t="s">
        <v>984</v>
      </c>
      <c r="H295" s="211" t="s">
        <v>533</v>
      </c>
      <c r="I295" s="60" t="s">
        <v>608</v>
      </c>
      <c r="J295" s="212">
        <v>9.7043342646469064</v>
      </c>
      <c r="K295" s="212">
        <v>6.1195075630290008</v>
      </c>
      <c r="L295" s="213">
        <v>401.4</v>
      </c>
      <c r="M295" s="214"/>
      <c r="N295" s="214"/>
      <c r="O295" s="214"/>
      <c r="P295" s="214"/>
      <c r="Q295" s="214"/>
      <c r="R295" s="214"/>
      <c r="S295" s="214"/>
      <c r="T295" s="214"/>
      <c r="U295" s="214"/>
      <c r="V295" s="214"/>
      <c r="W295" s="214"/>
      <c r="X295" s="214"/>
      <c r="Y295" s="214"/>
      <c r="Z295" s="214"/>
      <c r="AA295" s="214"/>
      <c r="AB295" s="214"/>
      <c r="AC295" s="214">
        <v>2</v>
      </c>
      <c r="AD295" s="214">
        <v>2</v>
      </c>
      <c r="AE295" s="214"/>
      <c r="AF295" s="214"/>
      <c r="AG295" s="215"/>
      <c r="AH295" s="214"/>
      <c r="AI295" s="214">
        <f t="shared" si="15"/>
        <v>2</v>
      </c>
      <c r="AJ295" s="214">
        <f t="shared" si="15"/>
        <v>2</v>
      </c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>
        <v>433</v>
      </c>
      <c r="BB295" s="214">
        <v>433</v>
      </c>
      <c r="BC295" s="214"/>
      <c r="BD295" s="214"/>
      <c r="BE295" s="214"/>
      <c r="BF295" s="214"/>
      <c r="BG295" s="216">
        <f t="shared" si="16"/>
        <v>433</v>
      </c>
      <c r="BH295" s="72">
        <f t="shared" si="16"/>
        <v>433</v>
      </c>
      <c r="BI295" s="217">
        <f t="shared" si="14"/>
        <v>6.4053254437869828E-2</v>
      </c>
      <c r="BJ295" s="218">
        <v>0</v>
      </c>
      <c r="BK295" s="218">
        <v>0</v>
      </c>
      <c r="BL295" s="218">
        <v>0</v>
      </c>
      <c r="BM295" s="218">
        <v>0</v>
      </c>
      <c r="BN295" s="218">
        <v>0</v>
      </c>
      <c r="BO295" s="218">
        <v>0</v>
      </c>
      <c r="BP295" s="218">
        <v>0</v>
      </c>
      <c r="BQ295" s="218">
        <v>0</v>
      </c>
      <c r="BR295" s="218">
        <v>0</v>
      </c>
      <c r="BS295" s="218">
        <v>0</v>
      </c>
      <c r="BT295" s="218">
        <v>0</v>
      </c>
      <c r="BU295" s="218">
        <v>0</v>
      </c>
      <c r="BV295" s="218">
        <v>0</v>
      </c>
      <c r="BW295" s="218">
        <v>0</v>
      </c>
      <c r="BX295" s="218">
        <v>0</v>
      </c>
      <c r="BY295" s="218">
        <v>0</v>
      </c>
      <c r="BZ295" s="218">
        <v>508272.72000000003</v>
      </c>
      <c r="CA295" s="218">
        <v>508272.72000000003</v>
      </c>
      <c r="CB295" s="218">
        <v>0</v>
      </c>
      <c r="CC295" s="218">
        <v>0</v>
      </c>
      <c r="CD295" s="218">
        <v>0</v>
      </c>
      <c r="CE295" s="218">
        <v>0</v>
      </c>
      <c r="CF295" s="218">
        <v>508272.72000000003</v>
      </c>
      <c r="CG295" s="219">
        <v>508272.72000000003</v>
      </c>
      <c r="CH295" s="220">
        <v>13610517.75072</v>
      </c>
      <c r="CI295" s="220">
        <v>13610517.75072</v>
      </c>
      <c r="CJ295" s="220">
        <v>13940469.696192</v>
      </c>
      <c r="CK295" s="221" t="s">
        <v>530</v>
      </c>
      <c r="CL295" s="222">
        <v>6.6</v>
      </c>
      <c r="CM295" s="223">
        <v>6.6</v>
      </c>
      <c r="CN295" s="224">
        <v>6.76</v>
      </c>
      <c r="CO295" s="253"/>
      <c r="CP295" s="253"/>
      <c r="CQ295" s="253"/>
      <c r="CR295" s="225"/>
      <c r="CS295" s="254">
        <v>162.66554205390341</v>
      </c>
      <c r="CT295" s="255">
        <v>162.66554205390341</v>
      </c>
      <c r="CU295" s="256">
        <v>1.6280963004928388</v>
      </c>
      <c r="CV295" s="257">
        <v>1.6280963004928388</v>
      </c>
      <c r="CW295" s="245" t="s">
        <v>985</v>
      </c>
      <c r="CX295" s="258"/>
      <c r="CY295" s="253"/>
      <c r="CZ295" s="253"/>
      <c r="DA295" s="259"/>
      <c r="DB295" s="260"/>
      <c r="DC295" s="261">
        <v>98946</v>
      </c>
      <c r="DD295" s="262">
        <v>96534</v>
      </c>
      <c r="DE295" s="263">
        <v>0</v>
      </c>
      <c r="DF295" s="111">
        <v>65160</v>
      </c>
    </row>
    <row r="296" spans="1:110" ht="35.25" customHeight="1" x14ac:dyDescent="0.25">
      <c r="A296" s="237" t="s">
        <v>541</v>
      </c>
      <c r="B296" s="238" t="s">
        <v>18</v>
      </c>
      <c r="C296" s="238" t="s">
        <v>42</v>
      </c>
      <c r="D296" s="60" t="s">
        <v>252</v>
      </c>
      <c r="E296" s="60" t="s">
        <v>253</v>
      </c>
      <c r="F296" s="60" t="s">
        <v>986</v>
      </c>
      <c r="G296" s="61" t="s">
        <v>253</v>
      </c>
      <c r="H296" s="211" t="s">
        <v>533</v>
      </c>
      <c r="I296" s="60" t="s">
        <v>608</v>
      </c>
      <c r="J296" s="212">
        <v>8.7004376165799844</v>
      </c>
      <c r="K296" s="212">
        <v>18.442613598003003</v>
      </c>
      <c r="L296" s="213">
        <v>659.5</v>
      </c>
      <c r="M296" s="214"/>
      <c r="N296" s="214"/>
      <c r="O296" s="214"/>
      <c r="P296" s="214"/>
      <c r="Q296" s="214"/>
      <c r="R296" s="214"/>
      <c r="S296" s="214"/>
      <c r="T296" s="214"/>
      <c r="U296" s="214"/>
      <c r="V296" s="214"/>
      <c r="W296" s="214"/>
      <c r="X296" s="214"/>
      <c r="Y296" s="214"/>
      <c r="Z296" s="214"/>
      <c r="AA296" s="214"/>
      <c r="AB296" s="214"/>
      <c r="AC296" s="214">
        <v>32</v>
      </c>
      <c r="AD296" s="214">
        <v>32</v>
      </c>
      <c r="AE296" s="214"/>
      <c r="AF296" s="214"/>
      <c r="AG296" s="215"/>
      <c r="AH296" s="214"/>
      <c r="AI296" s="214">
        <f t="shared" si="15"/>
        <v>32</v>
      </c>
      <c r="AJ296" s="214">
        <f t="shared" si="15"/>
        <v>32</v>
      </c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>
        <v>224.32</v>
      </c>
      <c r="BB296" s="214">
        <v>224.32</v>
      </c>
      <c r="BC296" s="214"/>
      <c r="BD296" s="214"/>
      <c r="BE296" s="214"/>
      <c r="BF296" s="214"/>
      <c r="BG296" s="216">
        <f t="shared" si="16"/>
        <v>224.32</v>
      </c>
      <c r="BH296" s="72">
        <f t="shared" si="16"/>
        <v>224.32</v>
      </c>
      <c r="BI296" s="217">
        <f t="shared" si="14"/>
        <v>4.6061601642710469E-2</v>
      </c>
      <c r="BJ296" s="218">
        <v>0</v>
      </c>
      <c r="BK296" s="218">
        <v>0</v>
      </c>
      <c r="BL296" s="218">
        <v>0</v>
      </c>
      <c r="BM296" s="218">
        <v>0</v>
      </c>
      <c r="BN296" s="218">
        <v>0</v>
      </c>
      <c r="BO296" s="218">
        <v>0</v>
      </c>
      <c r="BP296" s="218">
        <v>0</v>
      </c>
      <c r="BQ296" s="218">
        <v>0</v>
      </c>
      <c r="BR296" s="218">
        <v>0</v>
      </c>
      <c r="BS296" s="218">
        <v>0</v>
      </c>
      <c r="BT296" s="218">
        <v>0</v>
      </c>
      <c r="BU296" s="218">
        <v>0</v>
      </c>
      <c r="BV296" s="218">
        <v>0</v>
      </c>
      <c r="BW296" s="218">
        <v>0</v>
      </c>
      <c r="BX296" s="218">
        <v>0</v>
      </c>
      <c r="BY296" s="218">
        <v>0</v>
      </c>
      <c r="BZ296" s="218">
        <v>263315.78880000004</v>
      </c>
      <c r="CA296" s="218">
        <v>263315.78880000004</v>
      </c>
      <c r="CB296" s="218">
        <v>0</v>
      </c>
      <c r="CC296" s="218">
        <v>0</v>
      </c>
      <c r="CD296" s="218">
        <v>0</v>
      </c>
      <c r="CE296" s="218">
        <v>0</v>
      </c>
      <c r="CF296" s="218">
        <v>263315.78880000004</v>
      </c>
      <c r="CG296" s="219">
        <v>263315.78880000004</v>
      </c>
      <c r="CH296" s="220">
        <v>13424007.006561602</v>
      </c>
      <c r="CI296" s="220">
        <v>13424007.006561602</v>
      </c>
      <c r="CJ296" s="220">
        <v>10279074.547477201</v>
      </c>
      <c r="CK296" s="221" t="s">
        <v>530</v>
      </c>
      <c r="CL296" s="222">
        <v>6.36</v>
      </c>
      <c r="CM296" s="223">
        <v>6.36</v>
      </c>
      <c r="CN296" s="224">
        <v>4.87</v>
      </c>
      <c r="CO296" s="253"/>
      <c r="CP296" s="253"/>
      <c r="CQ296" s="253"/>
      <c r="CR296" s="225"/>
      <c r="CS296" s="254">
        <v>260.84990778113007</v>
      </c>
      <c r="CT296" s="255">
        <v>235.5629055100159</v>
      </c>
      <c r="CU296" s="256">
        <v>1.3429837696915083</v>
      </c>
      <c r="CV296" s="257">
        <v>1.3130182965204864</v>
      </c>
      <c r="CW296" s="245" t="s">
        <v>900</v>
      </c>
      <c r="CX296" s="258"/>
      <c r="CY296" s="253"/>
      <c r="CZ296" s="253"/>
      <c r="DA296" s="259"/>
      <c r="DB296" s="260"/>
      <c r="DC296" s="261">
        <v>0</v>
      </c>
      <c r="DD296" s="262">
        <v>0</v>
      </c>
      <c r="DE296" s="263">
        <v>0</v>
      </c>
      <c r="DF296" s="111">
        <v>0</v>
      </c>
    </row>
    <row r="297" spans="1:110" ht="35.25" customHeight="1" x14ac:dyDescent="0.25">
      <c r="A297" s="237" t="s">
        <v>541</v>
      </c>
      <c r="B297" s="238" t="s">
        <v>18</v>
      </c>
      <c r="C297" s="238" t="s">
        <v>42</v>
      </c>
      <c r="D297" s="60" t="s">
        <v>252</v>
      </c>
      <c r="E297" s="60" t="s">
        <v>253</v>
      </c>
      <c r="F297" s="60" t="s">
        <v>987</v>
      </c>
      <c r="G297" s="61" t="s">
        <v>977</v>
      </c>
      <c r="H297" s="211" t="s">
        <v>533</v>
      </c>
      <c r="I297" s="60" t="s">
        <v>608</v>
      </c>
      <c r="J297" s="212">
        <v>8.9394606280244897</v>
      </c>
      <c r="K297" s="212">
        <v>12.248863610886001</v>
      </c>
      <c r="L297" s="213">
        <v>394.8</v>
      </c>
      <c r="M297" s="214"/>
      <c r="N297" s="214"/>
      <c r="O297" s="214"/>
      <c r="P297" s="214"/>
      <c r="Q297" s="214"/>
      <c r="R297" s="214"/>
      <c r="S297" s="214"/>
      <c r="T297" s="214"/>
      <c r="U297" s="214"/>
      <c r="V297" s="214"/>
      <c r="W297" s="214"/>
      <c r="X297" s="214"/>
      <c r="Y297" s="214"/>
      <c r="Z297" s="214"/>
      <c r="AA297" s="214"/>
      <c r="AB297" s="214"/>
      <c r="AC297" s="214">
        <v>13</v>
      </c>
      <c r="AD297" s="214">
        <v>13</v>
      </c>
      <c r="AE297" s="214"/>
      <c r="AF297" s="214"/>
      <c r="AG297" s="215"/>
      <c r="AH297" s="214"/>
      <c r="AI297" s="214">
        <f t="shared" si="15"/>
        <v>13</v>
      </c>
      <c r="AJ297" s="214">
        <f t="shared" si="15"/>
        <v>13</v>
      </c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>
        <v>112.74</v>
      </c>
      <c r="BB297" s="214">
        <v>112.74</v>
      </c>
      <c r="BC297" s="214"/>
      <c r="BD297" s="214"/>
      <c r="BE297" s="214"/>
      <c r="BF297" s="214"/>
      <c r="BG297" s="216">
        <f t="shared" si="16"/>
        <v>112.74</v>
      </c>
      <c r="BH297" s="72">
        <f t="shared" si="16"/>
        <v>112.74</v>
      </c>
      <c r="BI297" s="217">
        <f t="shared" si="14"/>
        <v>2.928311688311688E-2</v>
      </c>
      <c r="BJ297" s="218">
        <v>0</v>
      </c>
      <c r="BK297" s="218">
        <v>0</v>
      </c>
      <c r="BL297" s="218">
        <v>0</v>
      </c>
      <c r="BM297" s="218">
        <v>0</v>
      </c>
      <c r="BN297" s="218">
        <v>0</v>
      </c>
      <c r="BO297" s="218">
        <v>0</v>
      </c>
      <c r="BP297" s="218">
        <v>0</v>
      </c>
      <c r="BQ297" s="218">
        <v>0</v>
      </c>
      <c r="BR297" s="218">
        <v>0</v>
      </c>
      <c r="BS297" s="218">
        <v>0</v>
      </c>
      <c r="BT297" s="218">
        <v>0</v>
      </c>
      <c r="BU297" s="218">
        <v>0</v>
      </c>
      <c r="BV297" s="218">
        <v>0</v>
      </c>
      <c r="BW297" s="218">
        <v>0</v>
      </c>
      <c r="BX297" s="218">
        <v>0</v>
      </c>
      <c r="BY297" s="218">
        <v>0</v>
      </c>
      <c r="BZ297" s="218">
        <v>132338.72159999999</v>
      </c>
      <c r="CA297" s="218">
        <v>132338.72159999999</v>
      </c>
      <c r="CB297" s="218">
        <v>0</v>
      </c>
      <c r="CC297" s="218">
        <v>0</v>
      </c>
      <c r="CD297" s="218">
        <v>0</v>
      </c>
      <c r="CE297" s="218">
        <v>0</v>
      </c>
      <c r="CF297" s="218">
        <v>132338.72159999999</v>
      </c>
      <c r="CG297" s="219">
        <v>132338.72159999999</v>
      </c>
      <c r="CH297" s="220">
        <v>18310425.961116001</v>
      </c>
      <c r="CI297" s="220">
        <v>18310425.961116001</v>
      </c>
      <c r="CJ297" s="220">
        <v>9928892.9507459998</v>
      </c>
      <c r="CK297" s="221" t="s">
        <v>530</v>
      </c>
      <c r="CL297" s="222">
        <v>7.1</v>
      </c>
      <c r="CM297" s="223">
        <v>7.1</v>
      </c>
      <c r="CN297" s="224">
        <v>3.85</v>
      </c>
      <c r="CO297" s="253"/>
      <c r="CP297" s="253"/>
      <c r="CQ297" s="253"/>
      <c r="CR297" s="225"/>
      <c r="CS297" s="254">
        <v>324.17511408968841</v>
      </c>
      <c r="CT297" s="255">
        <v>318.7958911167155</v>
      </c>
      <c r="CU297" s="256">
        <v>2.7491292795683617</v>
      </c>
      <c r="CV297" s="257">
        <v>2.7465954957845784</v>
      </c>
      <c r="CW297" s="245" t="s">
        <v>609</v>
      </c>
      <c r="CX297" s="258"/>
      <c r="CY297" s="253"/>
      <c r="CZ297" s="253"/>
      <c r="DA297" s="259"/>
      <c r="DB297" s="260"/>
      <c r="DC297" s="261">
        <v>233055</v>
      </c>
      <c r="DD297" s="262">
        <v>142768</v>
      </c>
      <c r="DE297" s="263">
        <v>26715</v>
      </c>
      <c r="DF297" s="111">
        <v>134179.33333333334</v>
      </c>
    </row>
    <row r="298" spans="1:110" ht="35.25" customHeight="1" x14ac:dyDescent="0.25">
      <c r="A298" s="237" t="s">
        <v>541</v>
      </c>
      <c r="B298" s="238" t="s">
        <v>18</v>
      </c>
      <c r="C298" s="238" t="s">
        <v>42</v>
      </c>
      <c r="D298" s="60" t="s">
        <v>252</v>
      </c>
      <c r="E298" s="60" t="s">
        <v>253</v>
      </c>
      <c r="F298" s="60" t="s">
        <v>988</v>
      </c>
      <c r="G298" s="61" t="s">
        <v>982</v>
      </c>
      <c r="H298" s="211" t="s">
        <v>533</v>
      </c>
      <c r="I298" s="60" t="s">
        <v>608</v>
      </c>
      <c r="J298" s="212">
        <v>10.397500997835971</v>
      </c>
      <c r="K298" s="212">
        <v>6.1234848357480001</v>
      </c>
      <c r="L298" s="213">
        <v>89.7</v>
      </c>
      <c r="M298" s="214"/>
      <c r="N298" s="214"/>
      <c r="O298" s="214"/>
      <c r="P298" s="214"/>
      <c r="Q298" s="214"/>
      <c r="R298" s="214"/>
      <c r="S298" s="214"/>
      <c r="T298" s="214"/>
      <c r="U298" s="214"/>
      <c r="V298" s="214"/>
      <c r="W298" s="214"/>
      <c r="X298" s="214"/>
      <c r="Y298" s="214"/>
      <c r="Z298" s="214"/>
      <c r="AA298" s="214"/>
      <c r="AB298" s="214"/>
      <c r="AC298" s="214">
        <v>3</v>
      </c>
      <c r="AD298" s="214">
        <v>3</v>
      </c>
      <c r="AE298" s="214"/>
      <c r="AF298" s="214"/>
      <c r="AG298" s="215"/>
      <c r="AH298" s="214"/>
      <c r="AI298" s="214">
        <f t="shared" si="15"/>
        <v>3</v>
      </c>
      <c r="AJ298" s="214">
        <f t="shared" si="15"/>
        <v>3</v>
      </c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>
        <v>29</v>
      </c>
      <c r="BB298" s="214">
        <v>29</v>
      </c>
      <c r="BC298" s="214"/>
      <c r="BD298" s="214"/>
      <c r="BE298" s="214"/>
      <c r="BF298" s="214"/>
      <c r="BG298" s="216">
        <f t="shared" si="16"/>
        <v>29</v>
      </c>
      <c r="BH298" s="72">
        <f t="shared" si="16"/>
        <v>29</v>
      </c>
      <c r="BI298" s="217">
        <f t="shared" si="14"/>
        <v>6.575963718820862E-3</v>
      </c>
      <c r="BJ298" s="218">
        <v>0</v>
      </c>
      <c r="BK298" s="218">
        <v>0</v>
      </c>
      <c r="BL298" s="218">
        <v>0</v>
      </c>
      <c r="BM298" s="218">
        <v>0</v>
      </c>
      <c r="BN298" s="218">
        <v>0</v>
      </c>
      <c r="BO298" s="218">
        <v>0</v>
      </c>
      <c r="BP298" s="218">
        <v>0</v>
      </c>
      <c r="BQ298" s="218">
        <v>0</v>
      </c>
      <c r="BR298" s="218">
        <v>0</v>
      </c>
      <c r="BS298" s="218">
        <v>0</v>
      </c>
      <c r="BT298" s="218">
        <v>0</v>
      </c>
      <c r="BU298" s="218">
        <v>0</v>
      </c>
      <c r="BV298" s="218">
        <v>0</v>
      </c>
      <c r="BW298" s="218">
        <v>0</v>
      </c>
      <c r="BX298" s="218">
        <v>0</v>
      </c>
      <c r="BY298" s="218">
        <v>0</v>
      </c>
      <c r="BZ298" s="218">
        <v>34041.360000000001</v>
      </c>
      <c r="CA298" s="218">
        <v>34041.360000000001</v>
      </c>
      <c r="CB298" s="218">
        <v>0</v>
      </c>
      <c r="CC298" s="218">
        <v>0</v>
      </c>
      <c r="CD298" s="218">
        <v>0</v>
      </c>
      <c r="CE298" s="218">
        <v>0</v>
      </c>
      <c r="CF298" s="218">
        <v>34041.360000000001</v>
      </c>
      <c r="CG298" s="219">
        <v>34041.360000000001</v>
      </c>
      <c r="CH298" s="220">
        <v>13910880.000000002</v>
      </c>
      <c r="CI298" s="220">
        <v>13910880.000000002</v>
      </c>
      <c r="CJ298" s="220">
        <v>15452640.000000002</v>
      </c>
      <c r="CK298" s="221" t="s">
        <v>530</v>
      </c>
      <c r="CL298" s="222">
        <v>3.97</v>
      </c>
      <c r="CM298" s="223">
        <v>3.97</v>
      </c>
      <c r="CN298" s="224">
        <v>4.41</v>
      </c>
      <c r="CO298" s="253"/>
      <c r="CP298" s="253"/>
      <c r="CQ298" s="253"/>
      <c r="CR298" s="225"/>
      <c r="CS298" s="254">
        <v>4.1525024892248412</v>
      </c>
      <c r="CT298" s="255">
        <v>1.7799352973805425</v>
      </c>
      <c r="CU298" s="256">
        <v>0.2229553042022249</v>
      </c>
      <c r="CV298" s="257">
        <v>0.19329821430417116</v>
      </c>
      <c r="CW298" s="245" t="s">
        <v>989</v>
      </c>
      <c r="CX298" s="258"/>
      <c r="CY298" s="253"/>
      <c r="CZ298" s="253"/>
      <c r="DA298" s="259"/>
      <c r="DB298" s="260"/>
      <c r="DC298" s="261">
        <v>0</v>
      </c>
      <c r="DD298" s="262">
        <v>0</v>
      </c>
      <c r="DE298" s="263">
        <v>408</v>
      </c>
      <c r="DF298" s="111">
        <v>136</v>
      </c>
    </row>
    <row r="299" spans="1:110" ht="35.25" customHeight="1" x14ac:dyDescent="0.25">
      <c r="A299" s="237" t="s">
        <v>541</v>
      </c>
      <c r="B299" s="238" t="s">
        <v>18</v>
      </c>
      <c r="C299" s="238" t="s">
        <v>42</v>
      </c>
      <c r="D299" s="60" t="s">
        <v>252</v>
      </c>
      <c r="E299" s="60" t="s">
        <v>253</v>
      </c>
      <c r="F299" s="60" t="s">
        <v>990</v>
      </c>
      <c r="G299" s="61" t="s">
        <v>948</v>
      </c>
      <c r="H299" s="211" t="s">
        <v>533</v>
      </c>
      <c r="I299" s="60" t="s">
        <v>608</v>
      </c>
      <c r="J299" s="212">
        <v>10.086771082958114</v>
      </c>
      <c r="K299" s="212">
        <v>3.6583333257240001</v>
      </c>
      <c r="L299" s="213">
        <v>65.900000000000006</v>
      </c>
      <c r="M299" s="214"/>
      <c r="N299" s="214"/>
      <c r="O299" s="214"/>
      <c r="P299" s="214"/>
      <c r="Q299" s="214"/>
      <c r="R299" s="214"/>
      <c r="S299" s="214"/>
      <c r="T299" s="214"/>
      <c r="U299" s="214"/>
      <c r="V299" s="214"/>
      <c r="W299" s="214"/>
      <c r="X299" s="214"/>
      <c r="Y299" s="214"/>
      <c r="Z299" s="214"/>
      <c r="AA299" s="214"/>
      <c r="AB299" s="214"/>
      <c r="AC299" s="214"/>
      <c r="AD299" s="214"/>
      <c r="AE299" s="214"/>
      <c r="AF299" s="214"/>
      <c r="AG299" s="215"/>
      <c r="AH299" s="214"/>
      <c r="AI299" s="214">
        <f t="shared" si="15"/>
        <v>0</v>
      </c>
      <c r="AJ299" s="214">
        <f t="shared" si="15"/>
        <v>0</v>
      </c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6">
        <f t="shared" si="16"/>
        <v>0</v>
      </c>
      <c r="BH299" s="72">
        <f t="shared" si="16"/>
        <v>0</v>
      </c>
      <c r="BI299" s="217">
        <f t="shared" si="14"/>
        <v>0</v>
      </c>
      <c r="BJ299" s="218">
        <v>0</v>
      </c>
      <c r="BK299" s="218">
        <v>0</v>
      </c>
      <c r="BL299" s="218">
        <v>0</v>
      </c>
      <c r="BM299" s="218">
        <v>0</v>
      </c>
      <c r="BN299" s="218">
        <v>0</v>
      </c>
      <c r="BO299" s="218">
        <v>0</v>
      </c>
      <c r="BP299" s="218">
        <v>0</v>
      </c>
      <c r="BQ299" s="218">
        <v>0</v>
      </c>
      <c r="BR299" s="218">
        <v>0</v>
      </c>
      <c r="BS299" s="218">
        <v>0</v>
      </c>
      <c r="BT299" s="218">
        <v>0</v>
      </c>
      <c r="BU299" s="218">
        <v>0</v>
      </c>
      <c r="BV299" s="218">
        <v>0</v>
      </c>
      <c r="BW299" s="218">
        <v>0</v>
      </c>
      <c r="BX299" s="218">
        <v>0</v>
      </c>
      <c r="BY299" s="218">
        <v>0</v>
      </c>
      <c r="BZ299" s="218">
        <v>0</v>
      </c>
      <c r="CA299" s="218">
        <v>0</v>
      </c>
      <c r="CB299" s="218">
        <v>0</v>
      </c>
      <c r="CC299" s="218">
        <v>0</v>
      </c>
      <c r="CD299" s="218">
        <v>0</v>
      </c>
      <c r="CE299" s="218">
        <v>0</v>
      </c>
      <c r="CF299" s="218">
        <v>0</v>
      </c>
      <c r="CG299" s="219">
        <v>0</v>
      </c>
      <c r="CH299" s="220">
        <v>15838079.999999998</v>
      </c>
      <c r="CI299" s="220">
        <v>15838079.999999998</v>
      </c>
      <c r="CJ299" s="220">
        <v>15838079.999999998</v>
      </c>
      <c r="CK299" s="221" t="s">
        <v>530</v>
      </c>
      <c r="CL299" s="222">
        <v>4.5199999999999996</v>
      </c>
      <c r="CM299" s="223">
        <v>4.5199999999999996</v>
      </c>
      <c r="CN299" s="224">
        <v>4.5199999999999996</v>
      </c>
      <c r="CO299" s="253"/>
      <c r="CP299" s="253"/>
      <c r="CQ299" s="253"/>
      <c r="CR299" s="225"/>
      <c r="CS299" s="254">
        <v>3.6485087701633181</v>
      </c>
      <c r="CT299" s="255">
        <v>3.6485087701633181</v>
      </c>
      <c r="CU299" s="256">
        <v>4.6438568580461949E-2</v>
      </c>
      <c r="CV299" s="257">
        <v>4.6438568580461949E-2</v>
      </c>
      <c r="CW299" s="245" t="s">
        <v>991</v>
      </c>
      <c r="CX299" s="258"/>
      <c r="CY299" s="253"/>
      <c r="CZ299" s="253"/>
      <c r="DA299" s="259"/>
      <c r="DB299" s="260"/>
      <c r="DC299" s="261">
        <v>0</v>
      </c>
      <c r="DD299" s="262">
        <v>0</v>
      </c>
      <c r="DE299" s="263">
        <v>0</v>
      </c>
      <c r="DF299" s="111">
        <v>0</v>
      </c>
    </row>
    <row r="300" spans="1:110" ht="35.25" customHeight="1" x14ac:dyDescent="0.25">
      <c r="A300" s="237" t="s">
        <v>541</v>
      </c>
      <c r="B300" s="238" t="s">
        <v>18</v>
      </c>
      <c r="C300" s="238" t="s">
        <v>42</v>
      </c>
      <c r="D300" s="60" t="s">
        <v>252</v>
      </c>
      <c r="E300" s="60" t="s">
        <v>253</v>
      </c>
      <c r="F300" s="60" t="s">
        <v>992</v>
      </c>
      <c r="G300" s="61" t="s">
        <v>948</v>
      </c>
      <c r="H300" s="211" t="s">
        <v>533</v>
      </c>
      <c r="I300" s="60" t="s">
        <v>608</v>
      </c>
      <c r="J300" s="212">
        <v>10.158477986391464</v>
      </c>
      <c r="K300" s="212">
        <v>3.6532196893709998</v>
      </c>
      <c r="L300" s="213">
        <v>385.5</v>
      </c>
      <c r="M300" s="214"/>
      <c r="N300" s="214"/>
      <c r="O300" s="214"/>
      <c r="P300" s="214"/>
      <c r="Q300" s="214"/>
      <c r="R300" s="214"/>
      <c r="S300" s="214"/>
      <c r="T300" s="214"/>
      <c r="U300" s="214"/>
      <c r="V300" s="214"/>
      <c r="W300" s="214"/>
      <c r="X300" s="214"/>
      <c r="Y300" s="214"/>
      <c r="Z300" s="214"/>
      <c r="AA300" s="214"/>
      <c r="AB300" s="214"/>
      <c r="AC300" s="214">
        <v>1</v>
      </c>
      <c r="AD300" s="214">
        <v>1</v>
      </c>
      <c r="AE300" s="214"/>
      <c r="AF300" s="214"/>
      <c r="AG300" s="215"/>
      <c r="AH300" s="214"/>
      <c r="AI300" s="214">
        <f t="shared" si="15"/>
        <v>1</v>
      </c>
      <c r="AJ300" s="214">
        <f t="shared" si="15"/>
        <v>1</v>
      </c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>
        <v>16.8</v>
      </c>
      <c r="BB300" s="214">
        <v>16.8</v>
      </c>
      <c r="BC300" s="214"/>
      <c r="BD300" s="214"/>
      <c r="BE300" s="214"/>
      <c r="BF300" s="214"/>
      <c r="BG300" s="216">
        <f t="shared" si="16"/>
        <v>16.8</v>
      </c>
      <c r="BH300" s="72">
        <f t="shared" si="16"/>
        <v>16.8</v>
      </c>
      <c r="BI300" s="217">
        <f t="shared" si="14"/>
        <v>2.9787234042553197E-3</v>
      </c>
      <c r="BJ300" s="218">
        <v>0</v>
      </c>
      <c r="BK300" s="218">
        <v>0</v>
      </c>
      <c r="BL300" s="218">
        <v>0</v>
      </c>
      <c r="BM300" s="218">
        <v>0</v>
      </c>
      <c r="BN300" s="218">
        <v>0</v>
      </c>
      <c r="BO300" s="218">
        <v>0</v>
      </c>
      <c r="BP300" s="218">
        <v>0</v>
      </c>
      <c r="BQ300" s="218">
        <v>0</v>
      </c>
      <c r="BR300" s="218">
        <v>0</v>
      </c>
      <c r="BS300" s="218">
        <v>0</v>
      </c>
      <c r="BT300" s="218">
        <v>0</v>
      </c>
      <c r="BU300" s="218">
        <v>0</v>
      </c>
      <c r="BV300" s="218">
        <v>0</v>
      </c>
      <c r="BW300" s="218">
        <v>0</v>
      </c>
      <c r="BX300" s="218">
        <v>0</v>
      </c>
      <c r="BY300" s="218">
        <v>0</v>
      </c>
      <c r="BZ300" s="218">
        <v>19720.512000000002</v>
      </c>
      <c r="CA300" s="218">
        <v>19720.512000000002</v>
      </c>
      <c r="CB300" s="218">
        <v>0</v>
      </c>
      <c r="CC300" s="218">
        <v>0</v>
      </c>
      <c r="CD300" s="218">
        <v>0</v>
      </c>
      <c r="CE300" s="218">
        <v>0</v>
      </c>
      <c r="CF300" s="218">
        <v>19720.512000000002</v>
      </c>
      <c r="CG300" s="219">
        <v>19720.512000000002</v>
      </c>
      <c r="CH300" s="220">
        <v>21094079.999999996</v>
      </c>
      <c r="CI300" s="220">
        <v>21094079.999999996</v>
      </c>
      <c r="CJ300" s="220">
        <v>19762559.999999996</v>
      </c>
      <c r="CK300" s="221" t="s">
        <v>530</v>
      </c>
      <c r="CL300" s="222">
        <v>6.02</v>
      </c>
      <c r="CM300" s="223">
        <v>6.02</v>
      </c>
      <c r="CN300" s="224">
        <v>5.64</v>
      </c>
      <c r="CO300" s="253"/>
      <c r="CP300" s="253"/>
      <c r="CQ300" s="253"/>
      <c r="CR300" s="225"/>
      <c r="CS300" s="254">
        <v>44.812093361322802</v>
      </c>
      <c r="CT300" s="255">
        <v>44.812093361322802</v>
      </c>
      <c r="CU300" s="256">
        <v>0.84246092294488528</v>
      </c>
      <c r="CV300" s="257">
        <v>0.84246092294488528</v>
      </c>
      <c r="CW300" s="245" t="s">
        <v>616</v>
      </c>
      <c r="CX300" s="258"/>
      <c r="CY300" s="253"/>
      <c r="CZ300" s="253"/>
      <c r="DA300" s="259"/>
      <c r="DB300" s="260"/>
      <c r="DC300" s="261">
        <v>3464</v>
      </c>
      <c r="DD300" s="262">
        <v>0</v>
      </c>
      <c r="DE300" s="263">
        <v>34796</v>
      </c>
      <c r="DF300" s="111">
        <v>12753.333333333334</v>
      </c>
    </row>
    <row r="301" spans="1:110" ht="35.25" customHeight="1" x14ac:dyDescent="0.25">
      <c r="A301" s="237" t="s">
        <v>541</v>
      </c>
      <c r="B301" s="238" t="s">
        <v>18</v>
      </c>
      <c r="C301" s="238" t="s">
        <v>42</v>
      </c>
      <c r="D301" s="60" t="s">
        <v>252</v>
      </c>
      <c r="E301" s="60" t="s">
        <v>253</v>
      </c>
      <c r="F301" s="60" t="s">
        <v>993</v>
      </c>
      <c r="G301" s="61" t="s">
        <v>948</v>
      </c>
      <c r="H301" s="211" t="s">
        <v>533</v>
      </c>
      <c r="I301" s="60" t="s">
        <v>608</v>
      </c>
      <c r="J301" s="212">
        <v>9.9194549749469605</v>
      </c>
      <c r="K301" s="212">
        <v>5.7176136244710003</v>
      </c>
      <c r="L301" s="213">
        <v>287.2</v>
      </c>
      <c r="M301" s="214"/>
      <c r="N301" s="214"/>
      <c r="O301" s="214"/>
      <c r="P301" s="214"/>
      <c r="Q301" s="214"/>
      <c r="R301" s="214"/>
      <c r="S301" s="214"/>
      <c r="T301" s="214"/>
      <c r="U301" s="214"/>
      <c r="V301" s="214"/>
      <c r="W301" s="214"/>
      <c r="X301" s="214"/>
      <c r="Y301" s="214"/>
      <c r="Z301" s="214"/>
      <c r="AA301" s="214"/>
      <c r="AB301" s="214"/>
      <c r="AC301" s="214">
        <v>18</v>
      </c>
      <c r="AD301" s="214">
        <v>18</v>
      </c>
      <c r="AE301" s="214"/>
      <c r="AF301" s="214"/>
      <c r="AG301" s="215"/>
      <c r="AH301" s="214"/>
      <c r="AI301" s="214">
        <f t="shared" si="15"/>
        <v>18</v>
      </c>
      <c r="AJ301" s="214">
        <f t="shared" si="15"/>
        <v>18</v>
      </c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>
        <v>152.19</v>
      </c>
      <c r="BB301" s="214">
        <v>152.19</v>
      </c>
      <c r="BC301" s="214"/>
      <c r="BD301" s="214"/>
      <c r="BE301" s="214"/>
      <c r="BF301" s="214"/>
      <c r="BG301" s="216">
        <f t="shared" si="16"/>
        <v>152.19</v>
      </c>
      <c r="BH301" s="72">
        <f t="shared" si="16"/>
        <v>152.19</v>
      </c>
      <c r="BI301" s="217">
        <f t="shared" si="14"/>
        <v>1.9612113402061856E-2</v>
      </c>
      <c r="BJ301" s="218">
        <v>0</v>
      </c>
      <c r="BK301" s="218">
        <v>0</v>
      </c>
      <c r="BL301" s="218">
        <v>0</v>
      </c>
      <c r="BM301" s="218">
        <v>0</v>
      </c>
      <c r="BN301" s="218">
        <v>0</v>
      </c>
      <c r="BO301" s="218">
        <v>0</v>
      </c>
      <c r="BP301" s="218">
        <v>0</v>
      </c>
      <c r="BQ301" s="218">
        <v>0</v>
      </c>
      <c r="BR301" s="218">
        <v>0</v>
      </c>
      <c r="BS301" s="218">
        <v>0</v>
      </c>
      <c r="BT301" s="218">
        <v>0</v>
      </c>
      <c r="BU301" s="218">
        <v>0</v>
      </c>
      <c r="BV301" s="218">
        <v>0</v>
      </c>
      <c r="BW301" s="218">
        <v>0</v>
      </c>
      <c r="BX301" s="218">
        <v>0</v>
      </c>
      <c r="BY301" s="218">
        <v>0</v>
      </c>
      <c r="BZ301" s="218">
        <v>178646.7096</v>
      </c>
      <c r="CA301" s="218">
        <v>178646.7096</v>
      </c>
      <c r="CB301" s="218">
        <v>0</v>
      </c>
      <c r="CC301" s="218">
        <v>0</v>
      </c>
      <c r="CD301" s="218">
        <v>0</v>
      </c>
      <c r="CE301" s="218">
        <v>0</v>
      </c>
      <c r="CF301" s="218">
        <v>178646.7096</v>
      </c>
      <c r="CG301" s="219">
        <v>178646.7096</v>
      </c>
      <c r="CH301" s="220">
        <v>17660160</v>
      </c>
      <c r="CI301" s="220">
        <v>17660160</v>
      </c>
      <c r="CJ301" s="220">
        <v>27191040</v>
      </c>
      <c r="CK301" s="221" t="s">
        <v>530</v>
      </c>
      <c r="CL301" s="222">
        <v>5.04</v>
      </c>
      <c r="CM301" s="223">
        <v>5.04</v>
      </c>
      <c r="CN301" s="224">
        <v>7.76</v>
      </c>
      <c r="CO301" s="253"/>
      <c r="CP301" s="253"/>
      <c r="CQ301" s="253"/>
      <c r="CR301" s="225"/>
      <c r="CS301" s="254">
        <v>155.66406965506607</v>
      </c>
      <c r="CT301" s="255">
        <v>75.296106799581565</v>
      </c>
      <c r="CU301" s="256">
        <v>0.52066035271719013</v>
      </c>
      <c r="CV301" s="257">
        <v>0.46842587796385304</v>
      </c>
      <c r="CW301" s="245" t="s">
        <v>628</v>
      </c>
      <c r="CX301" s="258"/>
      <c r="CY301" s="253"/>
      <c r="CZ301" s="253"/>
      <c r="DA301" s="259"/>
      <c r="DB301" s="260"/>
      <c r="DC301" s="261">
        <v>0</v>
      </c>
      <c r="DD301" s="262">
        <v>45156</v>
      </c>
      <c r="DE301" s="263">
        <v>0</v>
      </c>
      <c r="DF301" s="111">
        <v>15052</v>
      </c>
    </row>
    <row r="302" spans="1:110" ht="35.25" customHeight="1" x14ac:dyDescent="0.25">
      <c r="A302" s="237" t="s">
        <v>541</v>
      </c>
      <c r="B302" s="238" t="s">
        <v>18</v>
      </c>
      <c r="C302" s="238" t="s">
        <v>42</v>
      </c>
      <c r="D302" s="60" t="s">
        <v>245</v>
      </c>
      <c r="E302" s="60" t="s">
        <v>205</v>
      </c>
      <c r="F302" s="60" t="s">
        <v>994</v>
      </c>
      <c r="G302" s="61" t="s">
        <v>974</v>
      </c>
      <c r="H302" s="211" t="s">
        <v>594</v>
      </c>
      <c r="I302" s="60" t="s">
        <v>608</v>
      </c>
      <c r="J302" s="212">
        <v>12.477001197403164</v>
      </c>
      <c r="K302" s="212">
        <v>6.6231060468300003</v>
      </c>
      <c r="L302" s="213">
        <v>129.9</v>
      </c>
      <c r="M302" s="214"/>
      <c r="N302" s="214"/>
      <c r="O302" s="214"/>
      <c r="P302" s="214"/>
      <c r="Q302" s="214"/>
      <c r="R302" s="214"/>
      <c r="S302" s="214"/>
      <c r="T302" s="214"/>
      <c r="U302" s="214"/>
      <c r="V302" s="214"/>
      <c r="W302" s="214"/>
      <c r="X302" s="214"/>
      <c r="Y302" s="214"/>
      <c r="Z302" s="214"/>
      <c r="AA302" s="214"/>
      <c r="AB302" s="214"/>
      <c r="AC302" s="214">
        <v>2</v>
      </c>
      <c r="AD302" s="214">
        <v>2</v>
      </c>
      <c r="AE302" s="214"/>
      <c r="AF302" s="214"/>
      <c r="AG302" s="215"/>
      <c r="AH302" s="214"/>
      <c r="AI302" s="214">
        <f t="shared" si="15"/>
        <v>2</v>
      </c>
      <c r="AJ302" s="214">
        <f t="shared" si="15"/>
        <v>2</v>
      </c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>
        <v>737.5</v>
      </c>
      <c r="BB302" s="214">
        <v>737.5</v>
      </c>
      <c r="BC302" s="214"/>
      <c r="BD302" s="214"/>
      <c r="BE302" s="214"/>
      <c r="BF302" s="214"/>
      <c r="BG302" s="216">
        <f t="shared" si="16"/>
        <v>737.5</v>
      </c>
      <c r="BH302" s="72">
        <f t="shared" si="16"/>
        <v>737.5</v>
      </c>
      <c r="BI302" s="217">
        <f t="shared" si="14"/>
        <v>8.8217703349282306E-2</v>
      </c>
      <c r="BJ302" s="218">
        <v>0</v>
      </c>
      <c r="BK302" s="218">
        <v>0</v>
      </c>
      <c r="BL302" s="218">
        <v>0</v>
      </c>
      <c r="BM302" s="218">
        <v>0</v>
      </c>
      <c r="BN302" s="218">
        <v>0</v>
      </c>
      <c r="BO302" s="218">
        <v>0</v>
      </c>
      <c r="BP302" s="218">
        <v>0</v>
      </c>
      <c r="BQ302" s="218">
        <v>0</v>
      </c>
      <c r="BR302" s="218">
        <v>0</v>
      </c>
      <c r="BS302" s="218">
        <v>0</v>
      </c>
      <c r="BT302" s="218">
        <v>0</v>
      </c>
      <c r="BU302" s="218">
        <v>0</v>
      </c>
      <c r="BV302" s="218">
        <v>0</v>
      </c>
      <c r="BW302" s="218">
        <v>0</v>
      </c>
      <c r="BX302" s="218">
        <v>0</v>
      </c>
      <c r="BY302" s="218">
        <v>0</v>
      </c>
      <c r="BZ302" s="218">
        <v>865707</v>
      </c>
      <c r="CA302" s="218">
        <v>865707</v>
      </c>
      <c r="CB302" s="218">
        <v>0</v>
      </c>
      <c r="CC302" s="218">
        <v>0</v>
      </c>
      <c r="CD302" s="218">
        <v>0</v>
      </c>
      <c r="CE302" s="218">
        <v>0</v>
      </c>
      <c r="CF302" s="218">
        <v>865707</v>
      </c>
      <c r="CG302" s="219">
        <v>865707</v>
      </c>
      <c r="CH302" s="220">
        <v>28067040</v>
      </c>
      <c r="CI302" s="220">
        <v>28067040</v>
      </c>
      <c r="CJ302" s="220">
        <v>29293440</v>
      </c>
      <c r="CK302" s="221" t="s">
        <v>530</v>
      </c>
      <c r="CL302" s="222">
        <v>8.01</v>
      </c>
      <c r="CM302" s="223">
        <v>8.01</v>
      </c>
      <c r="CN302" s="224">
        <v>8.36</v>
      </c>
      <c r="CO302" s="253"/>
      <c r="CP302" s="253"/>
      <c r="CQ302" s="253"/>
      <c r="CR302" s="225"/>
      <c r="CS302" s="254">
        <v>45.524487627773347</v>
      </c>
      <c r="CT302" s="255">
        <v>45.524487627773347</v>
      </c>
      <c r="CU302" s="256">
        <v>0.34696432217717033</v>
      </c>
      <c r="CV302" s="257">
        <v>0.34696432217717033</v>
      </c>
      <c r="CW302" s="245" t="s">
        <v>877</v>
      </c>
      <c r="CX302" s="258"/>
      <c r="CY302" s="253"/>
      <c r="CZ302" s="253"/>
      <c r="DA302" s="259"/>
      <c r="DB302" s="260"/>
      <c r="DC302" s="261">
        <v>0</v>
      </c>
      <c r="DD302" s="262">
        <v>16414</v>
      </c>
      <c r="DE302" s="263">
        <v>0</v>
      </c>
      <c r="DF302" s="111">
        <v>5471.333333333333</v>
      </c>
    </row>
    <row r="303" spans="1:110" ht="35.25" customHeight="1" x14ac:dyDescent="0.25">
      <c r="A303" s="237" t="s">
        <v>541</v>
      </c>
      <c r="B303" s="238" t="s">
        <v>18</v>
      </c>
      <c r="C303" s="238" t="s">
        <v>42</v>
      </c>
      <c r="D303" s="60" t="s">
        <v>245</v>
      </c>
      <c r="E303" s="60" t="s">
        <v>205</v>
      </c>
      <c r="F303" s="60" t="s">
        <v>995</v>
      </c>
      <c r="G303" s="61" t="s">
        <v>996</v>
      </c>
      <c r="H303" s="211" t="s">
        <v>533</v>
      </c>
      <c r="I303" s="60" t="s">
        <v>608</v>
      </c>
      <c r="J303" s="212">
        <v>8.6526330142910837</v>
      </c>
      <c r="K303" s="212">
        <v>64.654355926125007</v>
      </c>
      <c r="L303" s="213">
        <v>1625.6</v>
      </c>
      <c r="M303" s="214"/>
      <c r="N303" s="214"/>
      <c r="O303" s="214"/>
      <c r="P303" s="214"/>
      <c r="Q303" s="214"/>
      <c r="R303" s="214"/>
      <c r="S303" s="214"/>
      <c r="T303" s="214"/>
      <c r="U303" s="214"/>
      <c r="V303" s="214"/>
      <c r="W303" s="214"/>
      <c r="X303" s="214"/>
      <c r="Y303" s="214"/>
      <c r="Z303" s="214"/>
      <c r="AA303" s="214"/>
      <c r="AB303" s="214"/>
      <c r="AC303" s="214">
        <v>76</v>
      </c>
      <c r="AD303" s="214">
        <v>76</v>
      </c>
      <c r="AE303" s="214"/>
      <c r="AF303" s="214"/>
      <c r="AG303" s="215">
        <v>1</v>
      </c>
      <c r="AH303" s="214">
        <v>1</v>
      </c>
      <c r="AI303" s="214">
        <f t="shared" si="15"/>
        <v>77</v>
      </c>
      <c r="AJ303" s="214">
        <f t="shared" si="15"/>
        <v>77</v>
      </c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>
        <v>3514.58</v>
      </c>
      <c r="BB303" s="214">
        <v>3514.58</v>
      </c>
      <c r="BC303" s="214"/>
      <c r="BD303" s="214"/>
      <c r="BE303" s="214">
        <v>6</v>
      </c>
      <c r="BF303" s="214">
        <v>6</v>
      </c>
      <c r="BG303" s="216">
        <f t="shared" si="16"/>
        <v>3520.58</v>
      </c>
      <c r="BH303" s="72">
        <f t="shared" si="16"/>
        <v>3520.58</v>
      </c>
      <c r="BI303" s="217">
        <f t="shared" si="14"/>
        <v>0.42061887694145761</v>
      </c>
      <c r="BJ303" s="218">
        <v>0</v>
      </c>
      <c r="BK303" s="218">
        <v>0</v>
      </c>
      <c r="BL303" s="218">
        <v>0</v>
      </c>
      <c r="BM303" s="218">
        <v>0</v>
      </c>
      <c r="BN303" s="218">
        <v>0</v>
      </c>
      <c r="BO303" s="218">
        <v>0</v>
      </c>
      <c r="BP303" s="218">
        <v>0</v>
      </c>
      <c r="BQ303" s="218">
        <v>0</v>
      </c>
      <c r="BR303" s="218">
        <v>0</v>
      </c>
      <c r="BS303" s="218">
        <v>0</v>
      </c>
      <c r="BT303" s="218">
        <v>0</v>
      </c>
      <c r="BU303" s="218">
        <v>0</v>
      </c>
      <c r="BV303" s="218">
        <v>0</v>
      </c>
      <c r="BW303" s="218">
        <v>0</v>
      </c>
      <c r="BX303" s="218">
        <v>0</v>
      </c>
      <c r="BY303" s="218">
        <v>0</v>
      </c>
      <c r="BZ303" s="218">
        <v>4125554.5872000004</v>
      </c>
      <c r="CA303" s="218">
        <v>4125554.5872000004</v>
      </c>
      <c r="CB303" s="218">
        <v>0</v>
      </c>
      <c r="CC303" s="218">
        <v>0</v>
      </c>
      <c r="CD303" s="218">
        <v>19657.439999999999</v>
      </c>
      <c r="CE303" s="218">
        <v>19657.439999999999</v>
      </c>
      <c r="CF303" s="218">
        <v>4145212.0272000004</v>
      </c>
      <c r="CG303" s="219">
        <v>4145212.0272000004</v>
      </c>
      <c r="CH303" s="220">
        <v>29468640.000000004</v>
      </c>
      <c r="CI303" s="220">
        <v>29468640.000000004</v>
      </c>
      <c r="CJ303" s="220">
        <v>29328480</v>
      </c>
      <c r="CK303" s="221" t="s">
        <v>530</v>
      </c>
      <c r="CL303" s="222">
        <v>8.41</v>
      </c>
      <c r="CM303" s="223">
        <v>8.41</v>
      </c>
      <c r="CN303" s="224">
        <v>8.3699999999999992</v>
      </c>
      <c r="CO303" s="253"/>
      <c r="CP303" s="253"/>
      <c r="CQ303" s="253"/>
      <c r="CR303" s="225"/>
      <c r="CS303" s="254">
        <v>270.0872768121792</v>
      </c>
      <c r="CT303" s="255">
        <v>261.38376429223291</v>
      </c>
      <c r="CU303" s="256">
        <v>1.6831995791853813</v>
      </c>
      <c r="CV303" s="257">
        <v>1.6772636044749361</v>
      </c>
      <c r="CW303" s="245" t="s">
        <v>639</v>
      </c>
      <c r="CX303" s="258"/>
      <c r="CY303" s="253"/>
      <c r="CZ303" s="253"/>
      <c r="DA303" s="259"/>
      <c r="DB303" s="260"/>
      <c r="DC303" s="261">
        <v>753044</v>
      </c>
      <c r="DD303" s="262">
        <v>174818</v>
      </c>
      <c r="DE303" s="263">
        <v>171529</v>
      </c>
      <c r="DF303" s="111">
        <v>366463.66666666669</v>
      </c>
    </row>
    <row r="304" spans="1:110" ht="35.25" customHeight="1" x14ac:dyDescent="0.25">
      <c r="A304" s="237" t="s">
        <v>541</v>
      </c>
      <c r="B304" s="238" t="s">
        <v>18</v>
      </c>
      <c r="C304" s="238" t="s">
        <v>42</v>
      </c>
      <c r="D304" s="60" t="s">
        <v>245</v>
      </c>
      <c r="E304" s="60" t="s">
        <v>205</v>
      </c>
      <c r="F304" s="60" t="s">
        <v>997</v>
      </c>
      <c r="G304" s="61" t="s">
        <v>974</v>
      </c>
      <c r="H304" s="211" t="s">
        <v>533</v>
      </c>
      <c r="I304" s="60" t="s">
        <v>608</v>
      </c>
      <c r="J304" s="212">
        <v>12.022857475658604</v>
      </c>
      <c r="K304" s="212">
        <v>15.885416633625001</v>
      </c>
      <c r="L304" s="213">
        <v>677.7</v>
      </c>
      <c r="M304" s="214"/>
      <c r="N304" s="214"/>
      <c r="O304" s="214"/>
      <c r="P304" s="214"/>
      <c r="Q304" s="214"/>
      <c r="R304" s="214"/>
      <c r="S304" s="214"/>
      <c r="T304" s="214"/>
      <c r="U304" s="214"/>
      <c r="V304" s="214"/>
      <c r="W304" s="214"/>
      <c r="X304" s="214"/>
      <c r="Y304" s="214">
        <v>1</v>
      </c>
      <c r="Z304" s="214">
        <v>1</v>
      </c>
      <c r="AA304" s="214"/>
      <c r="AB304" s="214"/>
      <c r="AC304" s="214">
        <v>23</v>
      </c>
      <c r="AD304" s="214">
        <v>23</v>
      </c>
      <c r="AE304" s="214"/>
      <c r="AF304" s="214"/>
      <c r="AG304" s="215"/>
      <c r="AH304" s="214"/>
      <c r="AI304" s="214">
        <f t="shared" si="15"/>
        <v>24</v>
      </c>
      <c r="AJ304" s="214">
        <f t="shared" si="15"/>
        <v>24</v>
      </c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>
        <v>150</v>
      </c>
      <c r="AX304" s="214">
        <v>150</v>
      </c>
      <c r="AY304" s="214"/>
      <c r="AZ304" s="214"/>
      <c r="BA304" s="214">
        <v>278.99</v>
      </c>
      <c r="BB304" s="214">
        <v>278.99</v>
      </c>
      <c r="BC304" s="214"/>
      <c r="BD304" s="214"/>
      <c r="BE304" s="214"/>
      <c r="BF304" s="214"/>
      <c r="BG304" s="216">
        <f t="shared" si="16"/>
        <v>428.99</v>
      </c>
      <c r="BH304" s="72">
        <f t="shared" si="16"/>
        <v>428.99</v>
      </c>
      <c r="BI304" s="217">
        <f t="shared" si="14"/>
        <v>4.2643141153081508E-2</v>
      </c>
      <c r="BJ304" s="218">
        <v>0</v>
      </c>
      <c r="BK304" s="218">
        <v>0</v>
      </c>
      <c r="BL304" s="218">
        <v>0</v>
      </c>
      <c r="BM304" s="218">
        <v>0</v>
      </c>
      <c r="BN304" s="218">
        <v>0</v>
      </c>
      <c r="BO304" s="218">
        <v>0</v>
      </c>
      <c r="BP304" s="218">
        <v>0</v>
      </c>
      <c r="BQ304" s="218">
        <v>0</v>
      </c>
      <c r="BR304" s="218">
        <v>0</v>
      </c>
      <c r="BS304" s="218">
        <v>0</v>
      </c>
      <c r="BT304" s="218">
        <v>0</v>
      </c>
      <c r="BU304" s="218">
        <v>0</v>
      </c>
      <c r="BV304" s="218">
        <v>756864</v>
      </c>
      <c r="BW304" s="218">
        <v>756864</v>
      </c>
      <c r="BX304" s="218">
        <v>0</v>
      </c>
      <c r="BY304" s="218">
        <v>0</v>
      </c>
      <c r="BZ304" s="218">
        <v>327489.62160000001</v>
      </c>
      <c r="CA304" s="218">
        <v>327489.62160000001</v>
      </c>
      <c r="CB304" s="218">
        <v>0</v>
      </c>
      <c r="CC304" s="218">
        <v>0</v>
      </c>
      <c r="CD304" s="218">
        <v>0</v>
      </c>
      <c r="CE304" s="218">
        <v>0</v>
      </c>
      <c r="CF304" s="218">
        <v>1084353.6216</v>
      </c>
      <c r="CG304" s="219">
        <v>1084353.6216</v>
      </c>
      <c r="CH304" s="220">
        <v>31676159.999999996</v>
      </c>
      <c r="CI304" s="220">
        <v>31676159.999999996</v>
      </c>
      <c r="CJ304" s="220">
        <v>35250240</v>
      </c>
      <c r="CK304" s="221" t="s">
        <v>530</v>
      </c>
      <c r="CL304" s="222">
        <v>9.0399999999999991</v>
      </c>
      <c r="CM304" s="223">
        <v>9.0399999999999991</v>
      </c>
      <c r="CN304" s="224">
        <v>10.06</v>
      </c>
      <c r="CO304" s="253"/>
      <c r="CP304" s="253"/>
      <c r="CQ304" s="253"/>
      <c r="CR304" s="225"/>
      <c r="CS304" s="254">
        <v>71.61719521532315</v>
      </c>
      <c r="CT304" s="255">
        <v>60.442576425357601</v>
      </c>
      <c r="CU304" s="256">
        <v>0.25771122575017896</v>
      </c>
      <c r="CV304" s="257">
        <v>0.25180861876542737</v>
      </c>
      <c r="CW304" s="245" t="s">
        <v>609</v>
      </c>
      <c r="CX304" s="258"/>
      <c r="CY304" s="253"/>
      <c r="CZ304" s="253"/>
      <c r="DA304" s="259"/>
      <c r="DB304" s="260"/>
      <c r="DC304" s="261">
        <v>8540</v>
      </c>
      <c r="DD304" s="262">
        <v>0</v>
      </c>
      <c r="DE304" s="263">
        <v>14976</v>
      </c>
      <c r="DF304" s="111">
        <v>7838.666666666667</v>
      </c>
    </row>
    <row r="305" spans="1:110" ht="35.25" customHeight="1" x14ac:dyDescent="0.25">
      <c r="A305" s="237" t="s">
        <v>541</v>
      </c>
      <c r="B305" s="238" t="s">
        <v>18</v>
      </c>
      <c r="C305" s="238" t="s">
        <v>42</v>
      </c>
      <c r="D305" s="60" t="s">
        <v>390</v>
      </c>
      <c r="E305" s="60" t="s">
        <v>391</v>
      </c>
      <c r="F305" s="60" t="s">
        <v>998</v>
      </c>
      <c r="G305" s="61" t="s">
        <v>999</v>
      </c>
      <c r="H305" s="211" t="s">
        <v>533</v>
      </c>
      <c r="I305" s="60" t="s">
        <v>608</v>
      </c>
      <c r="J305" s="212">
        <v>12.668219606558768</v>
      </c>
      <c r="K305" s="212">
        <v>56.037689277381006</v>
      </c>
      <c r="L305" s="213">
        <v>3273.3</v>
      </c>
      <c r="M305" s="214"/>
      <c r="N305" s="214"/>
      <c r="O305" s="214"/>
      <c r="P305" s="214"/>
      <c r="Q305" s="214"/>
      <c r="R305" s="214"/>
      <c r="S305" s="214">
        <v>1</v>
      </c>
      <c r="T305" s="214">
        <v>1</v>
      </c>
      <c r="U305" s="214"/>
      <c r="V305" s="214"/>
      <c r="W305" s="214"/>
      <c r="X305" s="214"/>
      <c r="Y305" s="214"/>
      <c r="Z305" s="214"/>
      <c r="AA305" s="214"/>
      <c r="AB305" s="214"/>
      <c r="AC305" s="214">
        <v>139</v>
      </c>
      <c r="AD305" s="214">
        <v>139</v>
      </c>
      <c r="AE305" s="214"/>
      <c r="AF305" s="214"/>
      <c r="AG305" s="215"/>
      <c r="AH305" s="214"/>
      <c r="AI305" s="214">
        <f t="shared" si="15"/>
        <v>140</v>
      </c>
      <c r="AJ305" s="214">
        <f t="shared" si="15"/>
        <v>140</v>
      </c>
      <c r="AK305" s="214"/>
      <c r="AL305" s="214"/>
      <c r="AM305" s="214"/>
      <c r="AN305" s="214"/>
      <c r="AO305" s="214"/>
      <c r="AP305" s="214"/>
      <c r="AQ305" s="214">
        <v>49</v>
      </c>
      <c r="AR305" s="214">
        <v>49</v>
      </c>
      <c r="AS305" s="214"/>
      <c r="AT305" s="214"/>
      <c r="AU305" s="214"/>
      <c r="AV305" s="214"/>
      <c r="AW305" s="214"/>
      <c r="AX305" s="214"/>
      <c r="AY305" s="214"/>
      <c r="AZ305" s="214"/>
      <c r="BA305" s="214">
        <v>2868.99</v>
      </c>
      <c r="BB305" s="214">
        <v>2868.99</v>
      </c>
      <c r="BC305" s="214"/>
      <c r="BD305" s="214"/>
      <c r="BE305" s="214"/>
      <c r="BF305" s="214"/>
      <c r="BG305" s="216">
        <f t="shared" si="16"/>
        <v>2917.99</v>
      </c>
      <c r="BH305" s="72">
        <f t="shared" si="16"/>
        <v>2917.99</v>
      </c>
      <c r="BI305" s="217">
        <f t="shared" si="14"/>
        <v>0.29866837256908901</v>
      </c>
      <c r="BJ305" s="218">
        <v>0</v>
      </c>
      <c r="BK305" s="218">
        <v>0</v>
      </c>
      <c r="BL305" s="218">
        <v>0</v>
      </c>
      <c r="BM305" s="218">
        <v>0</v>
      </c>
      <c r="BN305" s="218">
        <v>0</v>
      </c>
      <c r="BO305" s="218">
        <v>0</v>
      </c>
      <c r="BP305" s="218">
        <v>160535.76</v>
      </c>
      <c r="BQ305" s="218">
        <v>160535.76</v>
      </c>
      <c r="BR305" s="218">
        <v>0</v>
      </c>
      <c r="BS305" s="218">
        <v>0</v>
      </c>
      <c r="BT305" s="218">
        <v>0</v>
      </c>
      <c r="BU305" s="218">
        <v>0</v>
      </c>
      <c r="BV305" s="218">
        <v>0</v>
      </c>
      <c r="BW305" s="218">
        <v>0</v>
      </c>
      <c r="BX305" s="218">
        <v>0</v>
      </c>
      <c r="BY305" s="218">
        <v>0</v>
      </c>
      <c r="BZ305" s="218">
        <v>3367735.2215999998</v>
      </c>
      <c r="CA305" s="218">
        <v>3367735.2215999998</v>
      </c>
      <c r="CB305" s="218">
        <v>0</v>
      </c>
      <c r="CC305" s="218">
        <v>0</v>
      </c>
      <c r="CD305" s="218">
        <v>0</v>
      </c>
      <c r="CE305" s="218">
        <v>0</v>
      </c>
      <c r="CF305" s="218">
        <v>3528270.9815999996</v>
      </c>
      <c r="CG305" s="219">
        <v>3528270.9815999996</v>
      </c>
      <c r="CH305" s="220">
        <v>33077759.999999996</v>
      </c>
      <c r="CI305" s="220">
        <v>33077759.999999996</v>
      </c>
      <c r="CJ305" s="220">
        <v>34234080</v>
      </c>
      <c r="CK305" s="221" t="s">
        <v>530</v>
      </c>
      <c r="CL305" s="222">
        <v>9.44</v>
      </c>
      <c r="CM305" s="223">
        <v>9.44</v>
      </c>
      <c r="CN305" s="224">
        <v>9.77</v>
      </c>
      <c r="CO305" s="253"/>
      <c r="CP305" s="253"/>
      <c r="CQ305" s="253"/>
      <c r="CR305" s="225"/>
      <c r="CS305" s="254">
        <v>76.895175265667078</v>
      </c>
      <c r="CT305" s="255">
        <v>65.060840167784306</v>
      </c>
      <c r="CU305" s="256">
        <v>0.45861601619391074</v>
      </c>
      <c r="CV305" s="257">
        <v>0.44898051227528263</v>
      </c>
      <c r="CW305" s="245" t="s">
        <v>774</v>
      </c>
      <c r="CX305" s="258"/>
      <c r="CY305" s="253"/>
      <c r="CZ305" s="253"/>
      <c r="DA305" s="259"/>
      <c r="DB305" s="260"/>
      <c r="DC305" s="261">
        <v>0</v>
      </c>
      <c r="DD305" s="262">
        <v>28730</v>
      </c>
      <c r="DE305" s="263">
        <v>105713</v>
      </c>
      <c r="DF305" s="111">
        <v>44814.333333333336</v>
      </c>
    </row>
    <row r="306" spans="1:110" ht="35.25" customHeight="1" x14ac:dyDescent="0.25">
      <c r="A306" s="237" t="s">
        <v>541</v>
      </c>
      <c r="B306" s="238" t="s">
        <v>18</v>
      </c>
      <c r="C306" s="238" t="s">
        <v>42</v>
      </c>
      <c r="D306" s="60" t="s">
        <v>390</v>
      </c>
      <c r="E306" s="60" t="s">
        <v>391</v>
      </c>
      <c r="F306" s="60" t="s">
        <v>1000</v>
      </c>
      <c r="G306" s="61" t="s">
        <v>1001</v>
      </c>
      <c r="H306" s="211" t="s">
        <v>543</v>
      </c>
      <c r="I306" s="60" t="s">
        <v>608</v>
      </c>
      <c r="J306" s="212">
        <v>12.668219606558768</v>
      </c>
      <c r="K306" s="212">
        <v>87.199999818623994</v>
      </c>
      <c r="L306" s="213">
        <v>3110.8</v>
      </c>
      <c r="M306" s="214"/>
      <c r="N306" s="214"/>
      <c r="O306" s="214"/>
      <c r="P306" s="214"/>
      <c r="Q306" s="214"/>
      <c r="R306" s="214"/>
      <c r="S306" s="214"/>
      <c r="T306" s="214"/>
      <c r="U306" s="214"/>
      <c r="V306" s="214"/>
      <c r="W306" s="214"/>
      <c r="X306" s="214"/>
      <c r="Y306" s="214"/>
      <c r="Z306" s="214"/>
      <c r="AA306" s="214"/>
      <c r="AB306" s="214"/>
      <c r="AC306" s="214">
        <v>132</v>
      </c>
      <c r="AD306" s="214">
        <v>132</v>
      </c>
      <c r="AE306" s="214"/>
      <c r="AF306" s="214"/>
      <c r="AG306" s="215"/>
      <c r="AH306" s="214"/>
      <c r="AI306" s="214">
        <f t="shared" si="15"/>
        <v>132</v>
      </c>
      <c r="AJ306" s="214">
        <f t="shared" si="15"/>
        <v>132</v>
      </c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>
        <v>2976.2950000000001</v>
      </c>
      <c r="BB306" s="214">
        <v>2976.2950000000001</v>
      </c>
      <c r="BC306" s="214"/>
      <c r="BD306" s="214"/>
      <c r="BE306" s="214"/>
      <c r="BF306" s="214"/>
      <c r="BG306" s="216">
        <f t="shared" si="16"/>
        <v>2976.2950000000001</v>
      </c>
      <c r="BH306" s="72">
        <f t="shared" si="16"/>
        <v>2976.2950000000001</v>
      </c>
      <c r="BI306" s="217">
        <f t="shared" si="14"/>
        <v>0.31629064824654624</v>
      </c>
      <c r="BJ306" s="218">
        <v>0</v>
      </c>
      <c r="BK306" s="218">
        <v>0</v>
      </c>
      <c r="BL306" s="218">
        <v>0</v>
      </c>
      <c r="BM306" s="218">
        <v>0</v>
      </c>
      <c r="BN306" s="218">
        <v>0</v>
      </c>
      <c r="BO306" s="218">
        <v>0</v>
      </c>
      <c r="BP306" s="218">
        <v>0</v>
      </c>
      <c r="BQ306" s="218">
        <v>0</v>
      </c>
      <c r="BR306" s="218">
        <v>0</v>
      </c>
      <c r="BS306" s="218">
        <v>0</v>
      </c>
      <c r="BT306" s="218">
        <v>0</v>
      </c>
      <c r="BU306" s="218">
        <v>0</v>
      </c>
      <c r="BV306" s="218">
        <v>0</v>
      </c>
      <c r="BW306" s="218">
        <v>0</v>
      </c>
      <c r="BX306" s="218">
        <v>0</v>
      </c>
      <c r="BY306" s="218">
        <v>0</v>
      </c>
      <c r="BZ306" s="218">
        <v>3493694.1228</v>
      </c>
      <c r="CA306" s="218">
        <v>3493694.1228</v>
      </c>
      <c r="CB306" s="218">
        <v>0</v>
      </c>
      <c r="CC306" s="218">
        <v>0</v>
      </c>
      <c r="CD306" s="218">
        <v>0</v>
      </c>
      <c r="CE306" s="218">
        <v>0</v>
      </c>
      <c r="CF306" s="218">
        <v>3493694.1228</v>
      </c>
      <c r="CG306" s="219">
        <v>3493694.1228</v>
      </c>
      <c r="CH306" s="220">
        <v>29048160</v>
      </c>
      <c r="CI306" s="220">
        <v>29048160</v>
      </c>
      <c r="CJ306" s="220">
        <v>32972640</v>
      </c>
      <c r="CK306" s="221" t="s">
        <v>530</v>
      </c>
      <c r="CL306" s="222">
        <v>8.2899999999999991</v>
      </c>
      <c r="CM306" s="223">
        <v>8.2899999999999991</v>
      </c>
      <c r="CN306" s="224">
        <v>9.41</v>
      </c>
      <c r="CO306" s="253"/>
      <c r="CP306" s="253"/>
      <c r="CQ306" s="253"/>
      <c r="CR306" s="225"/>
      <c r="CS306" s="254">
        <v>326.05707454351733</v>
      </c>
      <c r="CT306" s="255">
        <v>237.24593069138757</v>
      </c>
      <c r="CU306" s="256">
        <v>2.0330351792967503</v>
      </c>
      <c r="CV306" s="257">
        <v>1.8462685037007145</v>
      </c>
      <c r="CW306" s="245" t="s">
        <v>639</v>
      </c>
      <c r="CX306" s="258"/>
      <c r="CY306" s="253"/>
      <c r="CZ306" s="253"/>
      <c r="DA306" s="259"/>
      <c r="DB306" s="260"/>
      <c r="DC306" s="261">
        <v>56870</v>
      </c>
      <c r="DD306" s="262">
        <v>805235</v>
      </c>
      <c r="DE306" s="263">
        <v>706318</v>
      </c>
      <c r="DF306" s="111">
        <v>522807.66666666669</v>
      </c>
    </row>
    <row r="307" spans="1:110" ht="35.25" customHeight="1" x14ac:dyDescent="0.25">
      <c r="A307" s="237" t="s">
        <v>541</v>
      </c>
      <c r="B307" s="238" t="s">
        <v>18</v>
      </c>
      <c r="C307" s="238" t="s">
        <v>42</v>
      </c>
      <c r="D307" s="60" t="s">
        <v>390</v>
      </c>
      <c r="E307" s="60" t="s">
        <v>391</v>
      </c>
      <c r="F307" s="60" t="s">
        <v>1002</v>
      </c>
      <c r="G307" s="61" t="s">
        <v>1003</v>
      </c>
      <c r="H307" s="211" t="s">
        <v>533</v>
      </c>
      <c r="I307" s="60" t="s">
        <v>608</v>
      </c>
      <c r="J307" s="212">
        <v>12.668219606558768</v>
      </c>
      <c r="K307" s="212">
        <v>44.434280210607007</v>
      </c>
      <c r="L307" s="213">
        <v>2835</v>
      </c>
      <c r="M307" s="214"/>
      <c r="N307" s="214"/>
      <c r="O307" s="214"/>
      <c r="P307" s="214"/>
      <c r="Q307" s="214"/>
      <c r="R307" s="214"/>
      <c r="S307" s="214"/>
      <c r="T307" s="214"/>
      <c r="U307" s="214"/>
      <c r="V307" s="214"/>
      <c r="W307" s="214"/>
      <c r="X307" s="214"/>
      <c r="Y307" s="214"/>
      <c r="Z307" s="214"/>
      <c r="AA307" s="214"/>
      <c r="AB307" s="214"/>
      <c r="AC307" s="214">
        <v>146</v>
      </c>
      <c r="AD307" s="214">
        <v>146</v>
      </c>
      <c r="AE307" s="214"/>
      <c r="AF307" s="214"/>
      <c r="AG307" s="215"/>
      <c r="AH307" s="214"/>
      <c r="AI307" s="214">
        <f t="shared" si="15"/>
        <v>146</v>
      </c>
      <c r="AJ307" s="214">
        <f t="shared" si="15"/>
        <v>146</v>
      </c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>
        <v>2977.26</v>
      </c>
      <c r="BB307" s="214">
        <v>2977.26</v>
      </c>
      <c r="BC307" s="214"/>
      <c r="BD307" s="214"/>
      <c r="BE307" s="214"/>
      <c r="BF307" s="214"/>
      <c r="BG307" s="216">
        <f t="shared" si="16"/>
        <v>2977.26</v>
      </c>
      <c r="BH307" s="72">
        <f t="shared" si="16"/>
        <v>2977.26</v>
      </c>
      <c r="BI307" s="217">
        <f t="shared" si="14"/>
        <v>0.24363829787234043</v>
      </c>
      <c r="BJ307" s="218">
        <v>0</v>
      </c>
      <c r="BK307" s="218">
        <v>0</v>
      </c>
      <c r="BL307" s="218">
        <v>0</v>
      </c>
      <c r="BM307" s="218">
        <v>0</v>
      </c>
      <c r="BN307" s="218">
        <v>0</v>
      </c>
      <c r="BO307" s="218">
        <v>0</v>
      </c>
      <c r="BP307" s="218">
        <v>0</v>
      </c>
      <c r="BQ307" s="218">
        <v>0</v>
      </c>
      <c r="BR307" s="218">
        <v>0</v>
      </c>
      <c r="BS307" s="218">
        <v>0</v>
      </c>
      <c r="BT307" s="218">
        <v>0</v>
      </c>
      <c r="BU307" s="218">
        <v>0</v>
      </c>
      <c r="BV307" s="218">
        <v>0</v>
      </c>
      <c r="BW307" s="218">
        <v>0</v>
      </c>
      <c r="BX307" s="218">
        <v>0</v>
      </c>
      <c r="BY307" s="218">
        <v>0</v>
      </c>
      <c r="BZ307" s="218">
        <v>3494826.8784000003</v>
      </c>
      <c r="CA307" s="218">
        <v>3494826.8784000003</v>
      </c>
      <c r="CB307" s="218">
        <v>0</v>
      </c>
      <c r="CC307" s="218">
        <v>0</v>
      </c>
      <c r="CD307" s="218">
        <v>0</v>
      </c>
      <c r="CE307" s="218">
        <v>0</v>
      </c>
      <c r="CF307" s="218">
        <v>3494826.8784000003</v>
      </c>
      <c r="CG307" s="219">
        <v>3494826.8784000003</v>
      </c>
      <c r="CH307" s="220">
        <v>29889120</v>
      </c>
      <c r="CI307" s="220">
        <v>29889120</v>
      </c>
      <c r="CJ307" s="220">
        <v>42818880.000000007</v>
      </c>
      <c r="CK307" s="221" t="s">
        <v>530</v>
      </c>
      <c r="CL307" s="222">
        <v>8.5299999999999994</v>
      </c>
      <c r="CM307" s="223">
        <v>8.5299999999999994</v>
      </c>
      <c r="CN307" s="224">
        <v>12.22</v>
      </c>
      <c r="CO307" s="253"/>
      <c r="CP307" s="253"/>
      <c r="CQ307" s="253"/>
      <c r="CR307" s="225"/>
      <c r="CS307" s="254">
        <v>279.37136697762469</v>
      </c>
      <c r="CT307" s="255">
        <v>89.121631527889235</v>
      </c>
      <c r="CU307" s="256">
        <v>0.72746202991445152</v>
      </c>
      <c r="CV307" s="257">
        <v>0.53581006048470436</v>
      </c>
      <c r="CW307" s="245" t="s">
        <v>1004</v>
      </c>
      <c r="CX307" s="258"/>
      <c r="CY307" s="253"/>
      <c r="CZ307" s="253"/>
      <c r="DA307" s="259"/>
      <c r="DB307" s="260"/>
      <c r="DC307" s="261">
        <v>108552</v>
      </c>
      <c r="DD307" s="262">
        <v>384402</v>
      </c>
      <c r="DE307" s="263">
        <v>0</v>
      </c>
      <c r="DF307" s="111">
        <v>164318</v>
      </c>
    </row>
    <row r="308" spans="1:110" ht="35.25" customHeight="1" x14ac:dyDescent="0.25">
      <c r="A308" s="237" t="s">
        <v>541</v>
      </c>
      <c r="B308" s="238" t="s">
        <v>18</v>
      </c>
      <c r="C308" s="238" t="s">
        <v>42</v>
      </c>
      <c r="D308" s="60" t="s">
        <v>390</v>
      </c>
      <c r="E308" s="60" t="s">
        <v>391</v>
      </c>
      <c r="F308" s="60" t="s">
        <v>1005</v>
      </c>
      <c r="G308" s="61" t="s">
        <v>1001</v>
      </c>
      <c r="H308" s="211" t="s">
        <v>543</v>
      </c>
      <c r="I308" s="60" t="s">
        <v>608</v>
      </c>
      <c r="J308" s="212">
        <v>12.668219606558768</v>
      </c>
      <c r="K308" s="212">
        <v>49.630681714950001</v>
      </c>
      <c r="L308" s="213">
        <v>2244.5</v>
      </c>
      <c r="M308" s="214"/>
      <c r="N308" s="214"/>
      <c r="O308" s="214"/>
      <c r="P308" s="214"/>
      <c r="Q308" s="214"/>
      <c r="R308" s="214"/>
      <c r="S308" s="214"/>
      <c r="T308" s="214"/>
      <c r="U308" s="214"/>
      <c r="V308" s="214"/>
      <c r="W308" s="214"/>
      <c r="X308" s="214"/>
      <c r="Y308" s="214"/>
      <c r="Z308" s="214"/>
      <c r="AA308" s="214"/>
      <c r="AB308" s="214"/>
      <c r="AC308" s="214">
        <v>102</v>
      </c>
      <c r="AD308" s="214">
        <v>102</v>
      </c>
      <c r="AE308" s="214"/>
      <c r="AF308" s="214"/>
      <c r="AG308" s="215"/>
      <c r="AH308" s="214"/>
      <c r="AI308" s="214">
        <f t="shared" si="15"/>
        <v>102</v>
      </c>
      <c r="AJ308" s="214">
        <f t="shared" si="15"/>
        <v>102</v>
      </c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>
        <v>8106.18</v>
      </c>
      <c r="BB308" s="214">
        <v>8106.18</v>
      </c>
      <c r="BC308" s="214"/>
      <c r="BD308" s="214"/>
      <c r="BE308" s="214"/>
      <c r="BF308" s="214"/>
      <c r="BG308" s="216">
        <f t="shared" si="16"/>
        <v>8106.18</v>
      </c>
      <c r="BH308" s="72">
        <f t="shared" si="16"/>
        <v>8106.18</v>
      </c>
      <c r="BI308" s="217">
        <f t="shared" si="14"/>
        <v>1.1196381215469613</v>
      </c>
      <c r="BJ308" s="218">
        <v>0</v>
      </c>
      <c r="BK308" s="218">
        <v>0</v>
      </c>
      <c r="BL308" s="218">
        <v>0</v>
      </c>
      <c r="BM308" s="218">
        <v>0</v>
      </c>
      <c r="BN308" s="218">
        <v>0</v>
      </c>
      <c r="BO308" s="218">
        <v>0</v>
      </c>
      <c r="BP308" s="218">
        <v>0</v>
      </c>
      <c r="BQ308" s="218">
        <v>0</v>
      </c>
      <c r="BR308" s="218">
        <v>0</v>
      </c>
      <c r="BS308" s="218">
        <v>0</v>
      </c>
      <c r="BT308" s="218">
        <v>0</v>
      </c>
      <c r="BU308" s="218">
        <v>0</v>
      </c>
      <c r="BV308" s="218">
        <v>0</v>
      </c>
      <c r="BW308" s="218">
        <v>0</v>
      </c>
      <c r="BX308" s="218">
        <v>0</v>
      </c>
      <c r="BY308" s="218">
        <v>0</v>
      </c>
      <c r="BZ308" s="218">
        <v>9515358.3311999999</v>
      </c>
      <c r="CA308" s="218">
        <v>9515358.3311999999</v>
      </c>
      <c r="CB308" s="218">
        <v>0</v>
      </c>
      <c r="CC308" s="218">
        <v>0</v>
      </c>
      <c r="CD308" s="218">
        <v>0</v>
      </c>
      <c r="CE308" s="218">
        <v>0</v>
      </c>
      <c r="CF308" s="218">
        <v>9515358.3311999999</v>
      </c>
      <c r="CG308" s="219">
        <v>9515358.3311999999</v>
      </c>
      <c r="CH308" s="220">
        <v>23371680</v>
      </c>
      <c r="CI308" s="220">
        <v>23371680</v>
      </c>
      <c r="CJ308" s="220">
        <v>25368960.000000004</v>
      </c>
      <c r="CK308" s="221" t="s">
        <v>530</v>
      </c>
      <c r="CL308" s="222">
        <v>6.67</v>
      </c>
      <c r="CM308" s="223">
        <v>6.67</v>
      </c>
      <c r="CN308" s="224">
        <v>7.24</v>
      </c>
      <c r="CO308" s="253"/>
      <c r="CP308" s="253"/>
      <c r="CQ308" s="253"/>
      <c r="CR308" s="225"/>
      <c r="CS308" s="254">
        <v>218.34781621878491</v>
      </c>
      <c r="CT308" s="255">
        <v>100.07485267827849</v>
      </c>
      <c r="CU308" s="256">
        <v>0.73394404909506139</v>
      </c>
      <c r="CV308" s="257">
        <v>0.60206612528129433</v>
      </c>
      <c r="CW308" s="245" t="s">
        <v>609</v>
      </c>
      <c r="CX308" s="258"/>
      <c r="CY308" s="253"/>
      <c r="CZ308" s="253"/>
      <c r="DA308" s="259"/>
      <c r="DB308" s="260"/>
      <c r="DC308" s="261">
        <v>0</v>
      </c>
      <c r="DD308" s="262">
        <v>280373</v>
      </c>
      <c r="DE308" s="263">
        <v>17154</v>
      </c>
      <c r="DF308" s="111">
        <v>99175.666666666672</v>
      </c>
    </row>
    <row r="309" spans="1:110" ht="35.25" customHeight="1" x14ac:dyDescent="0.25">
      <c r="A309" s="237" t="s">
        <v>541</v>
      </c>
      <c r="B309" s="238" t="s">
        <v>18</v>
      </c>
      <c r="C309" s="238" t="s">
        <v>42</v>
      </c>
      <c r="D309" s="60" t="s">
        <v>356</v>
      </c>
      <c r="E309" s="60" t="s">
        <v>357</v>
      </c>
      <c r="F309" s="60" t="s">
        <v>1006</v>
      </c>
      <c r="G309" s="61" t="s">
        <v>1007</v>
      </c>
      <c r="H309" s="211" t="s">
        <v>533</v>
      </c>
      <c r="I309" s="60" t="s">
        <v>608</v>
      </c>
      <c r="J309" s="212">
        <v>11.783834464214101</v>
      </c>
      <c r="K309" s="212">
        <v>43.006628698424997</v>
      </c>
      <c r="L309" s="213">
        <v>2206.3000000000002</v>
      </c>
      <c r="M309" s="214"/>
      <c r="N309" s="214"/>
      <c r="O309" s="214"/>
      <c r="P309" s="214"/>
      <c r="Q309" s="214"/>
      <c r="R309" s="214"/>
      <c r="S309" s="214"/>
      <c r="T309" s="214"/>
      <c r="U309" s="214"/>
      <c r="V309" s="214"/>
      <c r="W309" s="214"/>
      <c r="X309" s="214"/>
      <c r="Y309" s="214"/>
      <c r="Z309" s="214"/>
      <c r="AA309" s="214"/>
      <c r="AB309" s="214"/>
      <c r="AC309" s="214">
        <v>79</v>
      </c>
      <c r="AD309" s="214">
        <v>79</v>
      </c>
      <c r="AE309" s="214"/>
      <c r="AF309" s="214"/>
      <c r="AG309" s="215"/>
      <c r="AH309" s="214"/>
      <c r="AI309" s="214">
        <f t="shared" si="15"/>
        <v>79</v>
      </c>
      <c r="AJ309" s="214">
        <f t="shared" si="15"/>
        <v>79</v>
      </c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>
        <v>3665.78</v>
      </c>
      <c r="BB309" s="214">
        <v>3665.78</v>
      </c>
      <c r="BC309" s="214"/>
      <c r="BD309" s="214"/>
      <c r="BE309" s="214"/>
      <c r="BF309" s="214"/>
      <c r="BG309" s="216">
        <f t="shared" si="16"/>
        <v>3665.78</v>
      </c>
      <c r="BH309" s="72">
        <f t="shared" si="16"/>
        <v>3665.78</v>
      </c>
      <c r="BI309" s="217">
        <f t="shared" si="14"/>
        <v>0.49337550471063263</v>
      </c>
      <c r="BJ309" s="218">
        <v>0</v>
      </c>
      <c r="BK309" s="218">
        <v>0</v>
      </c>
      <c r="BL309" s="218">
        <v>0</v>
      </c>
      <c r="BM309" s="218">
        <v>0</v>
      </c>
      <c r="BN309" s="218">
        <v>0</v>
      </c>
      <c r="BO309" s="218">
        <v>0</v>
      </c>
      <c r="BP309" s="218">
        <v>0</v>
      </c>
      <c r="BQ309" s="218">
        <v>0</v>
      </c>
      <c r="BR309" s="218">
        <v>0</v>
      </c>
      <c r="BS309" s="218">
        <v>0</v>
      </c>
      <c r="BT309" s="218">
        <v>0</v>
      </c>
      <c r="BU309" s="218">
        <v>0</v>
      </c>
      <c r="BV309" s="218">
        <v>0</v>
      </c>
      <c r="BW309" s="218">
        <v>0</v>
      </c>
      <c r="BX309" s="218">
        <v>0</v>
      </c>
      <c r="BY309" s="218">
        <v>0</v>
      </c>
      <c r="BZ309" s="218">
        <v>4303039.1952</v>
      </c>
      <c r="CA309" s="218">
        <v>4303039.1952</v>
      </c>
      <c r="CB309" s="218">
        <v>0</v>
      </c>
      <c r="CC309" s="218">
        <v>0</v>
      </c>
      <c r="CD309" s="218">
        <v>0</v>
      </c>
      <c r="CE309" s="218">
        <v>0</v>
      </c>
      <c r="CF309" s="218">
        <v>4303039.1952</v>
      </c>
      <c r="CG309" s="219">
        <v>4303039.1952</v>
      </c>
      <c r="CH309" s="220">
        <v>24747692.225536801</v>
      </c>
      <c r="CI309" s="220">
        <v>24747692.225536801</v>
      </c>
      <c r="CJ309" s="220">
        <v>29609557.686914399</v>
      </c>
      <c r="CK309" s="221" t="s">
        <v>530</v>
      </c>
      <c r="CL309" s="222">
        <v>6.21</v>
      </c>
      <c r="CM309" s="223">
        <v>6.21</v>
      </c>
      <c r="CN309" s="224">
        <v>7.43</v>
      </c>
      <c r="CO309" s="253"/>
      <c r="CP309" s="253"/>
      <c r="CQ309" s="253"/>
      <c r="CR309" s="225"/>
      <c r="CS309" s="254">
        <v>106.35631779287968</v>
      </c>
      <c r="CT309" s="255">
        <v>72.054006265458554</v>
      </c>
      <c r="CU309" s="256">
        <v>0.89681590865712124</v>
      </c>
      <c r="CV309" s="257">
        <v>0.88140572585005073</v>
      </c>
      <c r="CW309" s="245" t="s">
        <v>592</v>
      </c>
      <c r="CX309" s="258"/>
      <c r="CY309" s="253"/>
      <c r="CZ309" s="253"/>
      <c r="DA309" s="259"/>
      <c r="DB309" s="260"/>
      <c r="DC309" s="261">
        <v>146933</v>
      </c>
      <c r="DD309" s="262">
        <v>71562</v>
      </c>
      <c r="DE309" s="263">
        <v>0</v>
      </c>
      <c r="DF309" s="111">
        <v>72831.666666666672</v>
      </c>
    </row>
    <row r="310" spans="1:110" ht="35.25" customHeight="1" x14ac:dyDescent="0.25">
      <c r="A310" s="237" t="s">
        <v>541</v>
      </c>
      <c r="B310" s="238" t="s">
        <v>18</v>
      </c>
      <c r="C310" s="238" t="s">
        <v>42</v>
      </c>
      <c r="D310" s="60" t="s">
        <v>356</v>
      </c>
      <c r="E310" s="60" t="s">
        <v>357</v>
      </c>
      <c r="F310" s="60" t="s">
        <v>1008</v>
      </c>
      <c r="G310" s="61" t="s">
        <v>1009</v>
      </c>
      <c r="H310" s="211" t="s">
        <v>543</v>
      </c>
      <c r="I310" s="60" t="s">
        <v>608</v>
      </c>
      <c r="J310" s="212">
        <v>7.5292248605019108</v>
      </c>
      <c r="K310" s="212">
        <v>8.7619317999570008</v>
      </c>
      <c r="L310" s="213">
        <v>3</v>
      </c>
      <c r="M310" s="214"/>
      <c r="N310" s="214"/>
      <c r="O310" s="214"/>
      <c r="P310" s="214"/>
      <c r="Q310" s="214"/>
      <c r="R310" s="214"/>
      <c r="S310" s="214"/>
      <c r="T310" s="214"/>
      <c r="U310" s="214"/>
      <c r="V310" s="214"/>
      <c r="W310" s="214"/>
      <c r="X310" s="214"/>
      <c r="Y310" s="214"/>
      <c r="Z310" s="214"/>
      <c r="AA310" s="214"/>
      <c r="AB310" s="214"/>
      <c r="AC310" s="214"/>
      <c r="AD310" s="214"/>
      <c r="AE310" s="214"/>
      <c r="AF310" s="214"/>
      <c r="AG310" s="215"/>
      <c r="AH310" s="214"/>
      <c r="AI310" s="214">
        <f t="shared" si="15"/>
        <v>0</v>
      </c>
      <c r="AJ310" s="214">
        <f t="shared" si="15"/>
        <v>0</v>
      </c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6">
        <f t="shared" si="16"/>
        <v>0</v>
      </c>
      <c r="BH310" s="72">
        <f t="shared" si="16"/>
        <v>0</v>
      </c>
      <c r="BI310" s="217">
        <f t="shared" si="14"/>
        <v>0</v>
      </c>
      <c r="BJ310" s="218">
        <v>0</v>
      </c>
      <c r="BK310" s="218">
        <v>0</v>
      </c>
      <c r="BL310" s="218">
        <v>0</v>
      </c>
      <c r="BM310" s="218">
        <v>0</v>
      </c>
      <c r="BN310" s="218">
        <v>0</v>
      </c>
      <c r="BO310" s="218">
        <v>0</v>
      </c>
      <c r="BP310" s="218">
        <v>0</v>
      </c>
      <c r="BQ310" s="218">
        <v>0</v>
      </c>
      <c r="BR310" s="218">
        <v>0</v>
      </c>
      <c r="BS310" s="218">
        <v>0</v>
      </c>
      <c r="BT310" s="218">
        <v>0</v>
      </c>
      <c r="BU310" s="218">
        <v>0</v>
      </c>
      <c r="BV310" s="218">
        <v>0</v>
      </c>
      <c r="BW310" s="218">
        <v>0</v>
      </c>
      <c r="BX310" s="218">
        <v>0</v>
      </c>
      <c r="BY310" s="218">
        <v>0</v>
      </c>
      <c r="BZ310" s="218">
        <v>0</v>
      </c>
      <c r="CA310" s="218">
        <v>0</v>
      </c>
      <c r="CB310" s="218">
        <v>0</v>
      </c>
      <c r="CC310" s="218">
        <v>0</v>
      </c>
      <c r="CD310" s="218">
        <v>0</v>
      </c>
      <c r="CE310" s="218">
        <v>0</v>
      </c>
      <c r="CF310" s="218">
        <v>0</v>
      </c>
      <c r="CG310" s="219">
        <v>0</v>
      </c>
      <c r="CH310" s="220">
        <v>3363840</v>
      </c>
      <c r="CI310" s="220">
        <v>3363840</v>
      </c>
      <c r="CJ310" s="220">
        <v>7813920</v>
      </c>
      <c r="CK310" s="221" t="s">
        <v>530</v>
      </c>
      <c r="CL310" s="222">
        <v>0.96</v>
      </c>
      <c r="CM310" s="223">
        <v>0.96</v>
      </c>
      <c r="CN310" s="224">
        <v>2.23</v>
      </c>
      <c r="CO310" s="253"/>
      <c r="CP310" s="253"/>
      <c r="CQ310" s="253"/>
      <c r="CR310" s="225"/>
      <c r="CS310" s="254">
        <v>1455.6794946324073</v>
      </c>
      <c r="CT310" s="255">
        <v>1054.6794946324073</v>
      </c>
      <c r="CU310" s="256">
        <v>2.6801147153431768</v>
      </c>
      <c r="CV310" s="257">
        <v>2.3467813820098433</v>
      </c>
      <c r="CW310" s="245" t="s">
        <v>1010</v>
      </c>
      <c r="CX310" s="258"/>
      <c r="CY310" s="253"/>
      <c r="CZ310" s="253"/>
      <c r="DA310" s="259"/>
      <c r="DB310" s="260"/>
      <c r="DC310" s="261">
        <v>500</v>
      </c>
      <c r="DD310" s="262">
        <v>21410</v>
      </c>
      <c r="DE310" s="263">
        <v>564</v>
      </c>
      <c r="DF310" s="111">
        <v>7491.333333333333</v>
      </c>
    </row>
    <row r="311" spans="1:110" ht="35.25" customHeight="1" x14ac:dyDescent="0.25">
      <c r="A311" s="237" t="s">
        <v>541</v>
      </c>
      <c r="B311" s="238" t="s">
        <v>18</v>
      </c>
      <c r="C311" s="238" t="s">
        <v>42</v>
      </c>
      <c r="D311" s="60" t="s">
        <v>356</v>
      </c>
      <c r="E311" s="60" t="s">
        <v>357</v>
      </c>
      <c r="F311" s="60" t="s">
        <v>1011</v>
      </c>
      <c r="G311" s="61" t="s">
        <v>1012</v>
      </c>
      <c r="H311" s="211" t="s">
        <v>543</v>
      </c>
      <c r="I311" s="60" t="s">
        <v>608</v>
      </c>
      <c r="J311" s="212">
        <v>11.783834464214101</v>
      </c>
      <c r="K311" s="212">
        <v>78.560984685077997</v>
      </c>
      <c r="L311" s="213">
        <v>2636.3</v>
      </c>
      <c r="M311" s="214"/>
      <c r="N311" s="214"/>
      <c r="O311" s="214"/>
      <c r="P311" s="214"/>
      <c r="Q311" s="214"/>
      <c r="R311" s="214"/>
      <c r="S311" s="214"/>
      <c r="T311" s="214"/>
      <c r="U311" s="214"/>
      <c r="V311" s="214"/>
      <c r="W311" s="214"/>
      <c r="X311" s="214"/>
      <c r="Y311" s="214"/>
      <c r="Z311" s="214"/>
      <c r="AA311" s="214"/>
      <c r="AB311" s="214"/>
      <c r="AC311" s="214">
        <v>193</v>
      </c>
      <c r="AD311" s="214">
        <v>193</v>
      </c>
      <c r="AE311" s="214"/>
      <c r="AF311" s="214"/>
      <c r="AG311" s="215"/>
      <c r="AH311" s="214"/>
      <c r="AI311" s="214">
        <f t="shared" si="15"/>
        <v>193</v>
      </c>
      <c r="AJ311" s="214">
        <f t="shared" si="15"/>
        <v>193</v>
      </c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>
        <v>13454.405000000001</v>
      </c>
      <c r="BB311" s="214">
        <v>13454.405000000001</v>
      </c>
      <c r="BC311" s="214"/>
      <c r="BD311" s="214"/>
      <c r="BE311" s="214"/>
      <c r="BF311" s="214"/>
      <c r="BG311" s="216">
        <f t="shared" si="16"/>
        <v>13454.405000000001</v>
      </c>
      <c r="BH311" s="72">
        <f t="shared" si="16"/>
        <v>13454.405000000001</v>
      </c>
      <c r="BI311" s="217">
        <f t="shared" si="14"/>
        <v>1.2949379210779597</v>
      </c>
      <c r="BJ311" s="218">
        <v>0</v>
      </c>
      <c r="BK311" s="218">
        <v>0</v>
      </c>
      <c r="BL311" s="218">
        <v>0</v>
      </c>
      <c r="BM311" s="218">
        <v>0</v>
      </c>
      <c r="BN311" s="218">
        <v>0</v>
      </c>
      <c r="BO311" s="218">
        <v>0</v>
      </c>
      <c r="BP311" s="218">
        <v>0</v>
      </c>
      <c r="BQ311" s="218">
        <v>0</v>
      </c>
      <c r="BR311" s="218">
        <v>0</v>
      </c>
      <c r="BS311" s="218">
        <v>0</v>
      </c>
      <c r="BT311" s="218">
        <v>0</v>
      </c>
      <c r="BU311" s="218">
        <v>0</v>
      </c>
      <c r="BV311" s="218">
        <v>0</v>
      </c>
      <c r="BW311" s="218">
        <v>0</v>
      </c>
      <c r="BX311" s="218">
        <v>0</v>
      </c>
      <c r="BY311" s="218">
        <v>0</v>
      </c>
      <c r="BZ311" s="218">
        <v>15793318.765200002</v>
      </c>
      <c r="CA311" s="218">
        <v>15793318.765200002</v>
      </c>
      <c r="CB311" s="218">
        <v>0</v>
      </c>
      <c r="CC311" s="218">
        <v>0</v>
      </c>
      <c r="CD311" s="218">
        <v>0</v>
      </c>
      <c r="CE311" s="218">
        <v>0</v>
      </c>
      <c r="CF311" s="218">
        <v>15793318.765200002</v>
      </c>
      <c r="CG311" s="219">
        <v>15793318.765200002</v>
      </c>
      <c r="CH311" s="220">
        <v>24702640.438881602</v>
      </c>
      <c r="CI311" s="220">
        <v>24702640.438881602</v>
      </c>
      <c r="CJ311" s="220">
        <v>29033985.764703605</v>
      </c>
      <c r="CK311" s="221" t="s">
        <v>530</v>
      </c>
      <c r="CL311" s="222">
        <v>8.84</v>
      </c>
      <c r="CM311" s="223">
        <v>8.84</v>
      </c>
      <c r="CN311" s="224">
        <v>10.39</v>
      </c>
      <c r="CO311" s="253"/>
      <c r="CP311" s="253"/>
      <c r="CQ311" s="253"/>
      <c r="CR311" s="225"/>
      <c r="CS311" s="254">
        <v>363.51284795515102</v>
      </c>
      <c r="CT311" s="255">
        <v>112.08754224021006</v>
      </c>
      <c r="CU311" s="256">
        <v>0.83642955426706533</v>
      </c>
      <c r="CV311" s="257">
        <v>0.68279998989218227</v>
      </c>
      <c r="CW311" s="245" t="s">
        <v>639</v>
      </c>
      <c r="CX311" s="258"/>
      <c r="CY311" s="253"/>
      <c r="CZ311" s="253"/>
      <c r="DA311" s="259"/>
      <c r="DB311" s="260"/>
      <c r="DC311" s="261">
        <v>0</v>
      </c>
      <c r="DD311" s="262">
        <v>0</v>
      </c>
      <c r="DE311" s="263">
        <v>1332</v>
      </c>
      <c r="DF311" s="111">
        <v>444</v>
      </c>
    </row>
    <row r="312" spans="1:110" ht="35.25" customHeight="1" x14ac:dyDescent="0.25">
      <c r="A312" s="237" t="s">
        <v>541</v>
      </c>
      <c r="B312" s="238" t="s">
        <v>18</v>
      </c>
      <c r="C312" s="238" t="s">
        <v>42</v>
      </c>
      <c r="D312" s="60" t="s">
        <v>356</v>
      </c>
      <c r="E312" s="60" t="s">
        <v>357</v>
      </c>
      <c r="F312" s="60" t="s">
        <v>1013</v>
      </c>
      <c r="G312" s="61" t="s">
        <v>1014</v>
      </c>
      <c r="H312" s="211" t="s">
        <v>533</v>
      </c>
      <c r="I312" s="60" t="s">
        <v>608</v>
      </c>
      <c r="J312" s="212">
        <v>11.783834464214101</v>
      </c>
      <c r="K312" s="212">
        <v>12.555113610249002</v>
      </c>
      <c r="L312" s="213">
        <v>592</v>
      </c>
      <c r="M312" s="214"/>
      <c r="N312" s="214"/>
      <c r="O312" s="214"/>
      <c r="P312" s="214"/>
      <c r="Q312" s="214"/>
      <c r="R312" s="214"/>
      <c r="S312" s="214"/>
      <c r="T312" s="214"/>
      <c r="U312" s="214"/>
      <c r="V312" s="214"/>
      <c r="W312" s="214"/>
      <c r="X312" s="214"/>
      <c r="Y312" s="214"/>
      <c r="Z312" s="214"/>
      <c r="AA312" s="214"/>
      <c r="AB312" s="214"/>
      <c r="AC312" s="214">
        <v>21</v>
      </c>
      <c r="AD312" s="214">
        <v>21</v>
      </c>
      <c r="AE312" s="214"/>
      <c r="AF312" s="214"/>
      <c r="AG312" s="215"/>
      <c r="AH312" s="214"/>
      <c r="AI312" s="214">
        <f t="shared" si="15"/>
        <v>21</v>
      </c>
      <c r="AJ312" s="214">
        <f t="shared" si="15"/>
        <v>21</v>
      </c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>
        <v>3167.58</v>
      </c>
      <c r="BB312" s="214">
        <v>3167.58</v>
      </c>
      <c r="BC312" s="214"/>
      <c r="BD312" s="214"/>
      <c r="BE312" s="214"/>
      <c r="BF312" s="214"/>
      <c r="BG312" s="216">
        <f t="shared" si="16"/>
        <v>3167.58</v>
      </c>
      <c r="BH312" s="72">
        <f t="shared" si="16"/>
        <v>3167.58</v>
      </c>
      <c r="BI312" s="217">
        <f t="shared" si="14"/>
        <v>1.1863595505617979</v>
      </c>
      <c r="BJ312" s="218">
        <v>0</v>
      </c>
      <c r="BK312" s="218">
        <v>0</v>
      </c>
      <c r="BL312" s="218">
        <v>0</v>
      </c>
      <c r="BM312" s="218">
        <v>0</v>
      </c>
      <c r="BN312" s="218">
        <v>0</v>
      </c>
      <c r="BO312" s="218">
        <v>0</v>
      </c>
      <c r="BP312" s="218">
        <v>0</v>
      </c>
      <c r="BQ312" s="218">
        <v>0</v>
      </c>
      <c r="BR312" s="218">
        <v>0</v>
      </c>
      <c r="BS312" s="218">
        <v>0</v>
      </c>
      <c r="BT312" s="218">
        <v>0</v>
      </c>
      <c r="BU312" s="218">
        <v>0</v>
      </c>
      <c r="BV312" s="218">
        <v>0</v>
      </c>
      <c r="BW312" s="218">
        <v>0</v>
      </c>
      <c r="BX312" s="218">
        <v>0</v>
      </c>
      <c r="BY312" s="218">
        <v>0</v>
      </c>
      <c r="BZ312" s="218">
        <v>3718232.1072000004</v>
      </c>
      <c r="CA312" s="218">
        <v>3718232.1072000004</v>
      </c>
      <c r="CB312" s="218">
        <v>0</v>
      </c>
      <c r="CC312" s="218">
        <v>0</v>
      </c>
      <c r="CD312" s="218">
        <v>0</v>
      </c>
      <c r="CE312" s="218">
        <v>0</v>
      </c>
      <c r="CF312" s="218">
        <v>3718232.1072000004</v>
      </c>
      <c r="CG312" s="219">
        <v>3718232.1072000004</v>
      </c>
      <c r="CH312" s="220">
        <v>2270355.5475396002</v>
      </c>
      <c r="CI312" s="220">
        <v>2270355.5475396002</v>
      </c>
      <c r="CJ312" s="220">
        <v>2536338.6242388003</v>
      </c>
      <c r="CK312" s="221" t="s">
        <v>530</v>
      </c>
      <c r="CL312" s="222">
        <v>2.39</v>
      </c>
      <c r="CM312" s="223">
        <v>2.39</v>
      </c>
      <c r="CN312" s="224">
        <v>2.67</v>
      </c>
      <c r="CO312" s="253"/>
      <c r="CP312" s="253"/>
      <c r="CQ312" s="253"/>
      <c r="CR312" s="225"/>
      <c r="CS312" s="254">
        <v>26.14145924783875</v>
      </c>
      <c r="CT312" s="255">
        <v>26.14145924783875</v>
      </c>
      <c r="CU312" s="256">
        <v>0.17263134498671315</v>
      </c>
      <c r="CV312" s="257">
        <v>0.17263134498671315</v>
      </c>
      <c r="CW312" s="245" t="s">
        <v>1015</v>
      </c>
      <c r="CX312" s="258"/>
      <c r="CY312" s="253"/>
      <c r="CZ312" s="253"/>
      <c r="DA312" s="259"/>
      <c r="DB312" s="260"/>
      <c r="DC312" s="261">
        <v>0</v>
      </c>
      <c r="DD312" s="262">
        <v>0</v>
      </c>
      <c r="DE312" s="263">
        <v>0</v>
      </c>
      <c r="DF312" s="111">
        <v>0</v>
      </c>
    </row>
    <row r="313" spans="1:110" ht="35.25" customHeight="1" x14ac:dyDescent="0.25">
      <c r="A313" s="237" t="s">
        <v>541</v>
      </c>
      <c r="B313" s="238" t="s">
        <v>18</v>
      </c>
      <c r="C313" s="238" t="s">
        <v>42</v>
      </c>
      <c r="D313" s="60" t="s">
        <v>356</v>
      </c>
      <c r="E313" s="60" t="s">
        <v>357</v>
      </c>
      <c r="F313" s="60" t="s">
        <v>1016</v>
      </c>
      <c r="G313" s="61" t="s">
        <v>1017</v>
      </c>
      <c r="H313" s="211" t="s">
        <v>533</v>
      </c>
      <c r="I313" s="60" t="s">
        <v>608</v>
      </c>
      <c r="J313" s="212">
        <v>10.158477986391464</v>
      </c>
      <c r="K313" s="212">
        <v>20.162499958062</v>
      </c>
      <c r="L313" s="213">
        <v>1757.3</v>
      </c>
      <c r="M313" s="214"/>
      <c r="N313" s="214"/>
      <c r="O313" s="214"/>
      <c r="P313" s="214"/>
      <c r="Q313" s="214"/>
      <c r="R313" s="214"/>
      <c r="S313" s="214"/>
      <c r="T313" s="214"/>
      <c r="U313" s="214"/>
      <c r="V313" s="214"/>
      <c r="W313" s="214"/>
      <c r="X313" s="214"/>
      <c r="Y313" s="214"/>
      <c r="Z313" s="214"/>
      <c r="AA313" s="214"/>
      <c r="AB313" s="214"/>
      <c r="AC313" s="214">
        <v>43</v>
      </c>
      <c r="AD313" s="214">
        <v>43</v>
      </c>
      <c r="AE313" s="214"/>
      <c r="AF313" s="214"/>
      <c r="AG313" s="215"/>
      <c r="AH313" s="214"/>
      <c r="AI313" s="214">
        <f t="shared" si="15"/>
        <v>43</v>
      </c>
      <c r="AJ313" s="214">
        <f t="shared" si="15"/>
        <v>43</v>
      </c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>
        <v>265.39</v>
      </c>
      <c r="BB313" s="214">
        <v>265.39</v>
      </c>
      <c r="BC313" s="214"/>
      <c r="BD313" s="214"/>
      <c r="BE313" s="214"/>
      <c r="BF313" s="214"/>
      <c r="BG313" s="216">
        <f t="shared" si="16"/>
        <v>265.39</v>
      </c>
      <c r="BH313" s="72">
        <f t="shared" si="16"/>
        <v>265.39</v>
      </c>
      <c r="BI313" s="217">
        <f t="shared" si="14"/>
        <v>5.2972055888223547E-2</v>
      </c>
      <c r="BJ313" s="218">
        <v>0</v>
      </c>
      <c r="BK313" s="218">
        <v>0</v>
      </c>
      <c r="BL313" s="218">
        <v>0</v>
      </c>
      <c r="BM313" s="218">
        <v>0</v>
      </c>
      <c r="BN313" s="218">
        <v>0</v>
      </c>
      <c r="BO313" s="218">
        <v>0</v>
      </c>
      <c r="BP313" s="218">
        <v>0</v>
      </c>
      <c r="BQ313" s="218">
        <v>0</v>
      </c>
      <c r="BR313" s="218">
        <v>0</v>
      </c>
      <c r="BS313" s="218">
        <v>0</v>
      </c>
      <c r="BT313" s="218">
        <v>0</v>
      </c>
      <c r="BU313" s="218">
        <v>0</v>
      </c>
      <c r="BV313" s="218">
        <v>0</v>
      </c>
      <c r="BW313" s="218">
        <v>0</v>
      </c>
      <c r="BX313" s="218">
        <v>0</v>
      </c>
      <c r="BY313" s="218">
        <v>0</v>
      </c>
      <c r="BZ313" s="218">
        <v>311525.39760000003</v>
      </c>
      <c r="CA313" s="218">
        <v>311525.39760000003</v>
      </c>
      <c r="CB313" s="218">
        <v>0</v>
      </c>
      <c r="CC313" s="218">
        <v>0</v>
      </c>
      <c r="CD313" s="218">
        <v>0</v>
      </c>
      <c r="CE313" s="218">
        <v>0</v>
      </c>
      <c r="CF313" s="218">
        <v>311525.39760000003</v>
      </c>
      <c r="CG313" s="219">
        <v>311525.39760000003</v>
      </c>
      <c r="CH313" s="220">
        <v>16083360</v>
      </c>
      <c r="CI313" s="220">
        <v>16083360</v>
      </c>
      <c r="CJ313" s="220">
        <v>17555040</v>
      </c>
      <c r="CK313" s="221" t="s">
        <v>530</v>
      </c>
      <c r="CL313" s="222">
        <v>4.59</v>
      </c>
      <c r="CM313" s="223">
        <v>4.59</v>
      </c>
      <c r="CN313" s="224">
        <v>5.01</v>
      </c>
      <c r="CO313" s="253"/>
      <c r="CP313" s="253"/>
      <c r="CQ313" s="253"/>
      <c r="CR313" s="225"/>
      <c r="CS313" s="254">
        <v>71.825778551612231</v>
      </c>
      <c r="CT313" s="255">
        <v>39.419291449942968</v>
      </c>
      <c r="CU313" s="256">
        <v>0.36865362248531253</v>
      </c>
      <c r="CV313" s="257">
        <v>0.31061113386619255</v>
      </c>
      <c r="CW313" s="245" t="s">
        <v>888</v>
      </c>
      <c r="CX313" s="258"/>
      <c r="CY313" s="253"/>
      <c r="CZ313" s="253"/>
      <c r="DA313" s="259"/>
      <c r="DB313" s="260"/>
      <c r="DC313" s="261">
        <v>0</v>
      </c>
      <c r="DD313" s="262">
        <v>168521</v>
      </c>
      <c r="DE313" s="263">
        <v>0</v>
      </c>
      <c r="DF313" s="111">
        <v>56173.666666666664</v>
      </c>
    </row>
    <row r="314" spans="1:110" ht="35.25" customHeight="1" x14ac:dyDescent="0.25">
      <c r="A314" s="237" t="s">
        <v>541</v>
      </c>
      <c r="B314" s="238" t="s">
        <v>18</v>
      </c>
      <c r="C314" s="238" t="s">
        <v>42</v>
      </c>
      <c r="D314" s="60" t="s">
        <v>356</v>
      </c>
      <c r="E314" s="60" t="s">
        <v>357</v>
      </c>
      <c r="F314" s="60" t="s">
        <v>1018</v>
      </c>
      <c r="G314" s="61" t="s">
        <v>1019</v>
      </c>
      <c r="H314" s="211" t="s">
        <v>533</v>
      </c>
      <c r="I314" s="60" t="s">
        <v>608</v>
      </c>
      <c r="J314" s="212">
        <v>11.783834464214101</v>
      </c>
      <c r="K314" s="212">
        <v>71.602461972279002</v>
      </c>
      <c r="L314" s="213">
        <v>2593.8000000000002</v>
      </c>
      <c r="M314" s="214"/>
      <c r="N314" s="214"/>
      <c r="O314" s="214"/>
      <c r="P314" s="214"/>
      <c r="Q314" s="214"/>
      <c r="R314" s="214"/>
      <c r="S314" s="214"/>
      <c r="T314" s="214"/>
      <c r="U314" s="214"/>
      <c r="V314" s="214"/>
      <c r="W314" s="214"/>
      <c r="X314" s="214"/>
      <c r="Y314" s="214"/>
      <c r="Z314" s="214"/>
      <c r="AA314" s="214"/>
      <c r="AB314" s="214"/>
      <c r="AC314" s="214">
        <v>156</v>
      </c>
      <c r="AD314" s="214">
        <v>156</v>
      </c>
      <c r="AE314" s="214"/>
      <c r="AF314" s="214"/>
      <c r="AG314" s="215"/>
      <c r="AH314" s="214"/>
      <c r="AI314" s="214">
        <f t="shared" si="15"/>
        <v>156</v>
      </c>
      <c r="AJ314" s="214">
        <f t="shared" si="15"/>
        <v>156</v>
      </c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>
        <v>2271.92</v>
      </c>
      <c r="BB314" s="214">
        <v>2271.92</v>
      </c>
      <c r="BC314" s="214"/>
      <c r="BD314" s="214"/>
      <c r="BE314" s="214"/>
      <c r="BF314" s="214"/>
      <c r="BG314" s="216">
        <f t="shared" si="16"/>
        <v>2271.92</v>
      </c>
      <c r="BH314" s="72">
        <f t="shared" si="16"/>
        <v>2271.92</v>
      </c>
      <c r="BI314" s="217">
        <f t="shared" si="14"/>
        <v>0.24721653971708382</v>
      </c>
      <c r="BJ314" s="218">
        <v>0</v>
      </c>
      <c r="BK314" s="218">
        <v>0</v>
      </c>
      <c r="BL314" s="218">
        <v>0</v>
      </c>
      <c r="BM314" s="218">
        <v>0</v>
      </c>
      <c r="BN314" s="218">
        <v>0</v>
      </c>
      <c r="BO314" s="218">
        <v>0</v>
      </c>
      <c r="BP314" s="218">
        <v>0</v>
      </c>
      <c r="BQ314" s="218">
        <v>0</v>
      </c>
      <c r="BR314" s="218">
        <v>0</v>
      </c>
      <c r="BS314" s="218">
        <v>0</v>
      </c>
      <c r="BT314" s="218">
        <v>0</v>
      </c>
      <c r="BU314" s="218">
        <v>0</v>
      </c>
      <c r="BV314" s="218">
        <v>0</v>
      </c>
      <c r="BW314" s="218">
        <v>0</v>
      </c>
      <c r="BX314" s="218">
        <v>0</v>
      </c>
      <c r="BY314" s="218">
        <v>0</v>
      </c>
      <c r="BZ314" s="218">
        <v>2666870.5728000002</v>
      </c>
      <c r="CA314" s="218">
        <v>2666870.5728000002</v>
      </c>
      <c r="CB314" s="218">
        <v>0</v>
      </c>
      <c r="CC314" s="218">
        <v>0</v>
      </c>
      <c r="CD314" s="218">
        <v>0</v>
      </c>
      <c r="CE314" s="218">
        <v>0</v>
      </c>
      <c r="CF314" s="218">
        <v>2666870.5728000002</v>
      </c>
      <c r="CG314" s="219">
        <v>2666870.5728000002</v>
      </c>
      <c r="CH314" s="220">
        <v>28137120</v>
      </c>
      <c r="CI314" s="220">
        <v>28137120</v>
      </c>
      <c r="CJ314" s="220">
        <v>32201760.000000004</v>
      </c>
      <c r="CK314" s="221" t="s">
        <v>530</v>
      </c>
      <c r="CL314" s="222">
        <v>8.0299999999999994</v>
      </c>
      <c r="CM314" s="223">
        <v>8.0299999999999994</v>
      </c>
      <c r="CN314" s="224">
        <v>9.19</v>
      </c>
      <c r="CO314" s="253"/>
      <c r="CP314" s="253"/>
      <c r="CQ314" s="253"/>
      <c r="CR314" s="225"/>
      <c r="CS314" s="254">
        <v>252.28709774305875</v>
      </c>
      <c r="CT314" s="255">
        <v>113.73622224105073</v>
      </c>
      <c r="CU314" s="256">
        <v>0.78176929741845536</v>
      </c>
      <c r="CV314" s="257">
        <v>0.66443596408512207</v>
      </c>
      <c r="CW314" s="245" t="s">
        <v>639</v>
      </c>
      <c r="CX314" s="258"/>
      <c r="CY314" s="253"/>
      <c r="CZ314" s="253"/>
      <c r="DA314" s="259"/>
      <c r="DB314" s="260"/>
      <c r="DC314" s="261">
        <v>0</v>
      </c>
      <c r="DD314" s="262">
        <v>127581</v>
      </c>
      <c r="DE314" s="263">
        <v>3880</v>
      </c>
      <c r="DF314" s="111">
        <v>43820.333333333336</v>
      </c>
    </row>
    <row r="315" spans="1:110" ht="35.25" customHeight="1" x14ac:dyDescent="0.25">
      <c r="A315" s="237" t="s">
        <v>541</v>
      </c>
      <c r="B315" s="238" t="s">
        <v>18</v>
      </c>
      <c r="C315" s="238" t="s">
        <v>42</v>
      </c>
      <c r="D315" s="60" t="s">
        <v>356</v>
      </c>
      <c r="E315" s="60" t="s">
        <v>357</v>
      </c>
      <c r="F315" s="60" t="s">
        <v>1020</v>
      </c>
      <c r="G315" s="61" t="s">
        <v>1021</v>
      </c>
      <c r="H315" s="211" t="s">
        <v>533</v>
      </c>
      <c r="I315" s="60" t="s">
        <v>608</v>
      </c>
      <c r="J315" s="212">
        <v>9.2023859406134445</v>
      </c>
      <c r="K315" s="212">
        <v>50.931818075880003</v>
      </c>
      <c r="L315" s="213">
        <v>2896.3</v>
      </c>
      <c r="M315" s="214"/>
      <c r="N315" s="214"/>
      <c r="O315" s="214"/>
      <c r="P315" s="214"/>
      <c r="Q315" s="214"/>
      <c r="R315" s="214"/>
      <c r="S315" s="214"/>
      <c r="T315" s="214"/>
      <c r="U315" s="214"/>
      <c r="V315" s="214"/>
      <c r="W315" s="214"/>
      <c r="X315" s="214"/>
      <c r="Y315" s="214"/>
      <c r="Z315" s="214"/>
      <c r="AA315" s="214"/>
      <c r="AB315" s="214"/>
      <c r="AC315" s="214">
        <v>89</v>
      </c>
      <c r="AD315" s="214">
        <v>89</v>
      </c>
      <c r="AE315" s="214"/>
      <c r="AF315" s="214"/>
      <c r="AG315" s="215"/>
      <c r="AH315" s="214"/>
      <c r="AI315" s="214">
        <f t="shared" si="15"/>
        <v>89</v>
      </c>
      <c r="AJ315" s="214">
        <f t="shared" si="15"/>
        <v>89</v>
      </c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>
        <v>611.29</v>
      </c>
      <c r="BB315" s="214">
        <v>611.29</v>
      </c>
      <c r="BC315" s="214"/>
      <c r="BD315" s="214"/>
      <c r="BE315" s="214"/>
      <c r="BF315" s="214"/>
      <c r="BG315" s="216">
        <f t="shared" si="16"/>
        <v>611.29</v>
      </c>
      <c r="BH315" s="72">
        <f t="shared" si="16"/>
        <v>611.29</v>
      </c>
      <c r="BI315" s="217">
        <f t="shared" si="14"/>
        <v>5.9813111545988257E-2</v>
      </c>
      <c r="BJ315" s="218">
        <v>0</v>
      </c>
      <c r="BK315" s="218">
        <v>0</v>
      </c>
      <c r="BL315" s="218">
        <v>0</v>
      </c>
      <c r="BM315" s="218">
        <v>0</v>
      </c>
      <c r="BN315" s="218">
        <v>0</v>
      </c>
      <c r="BO315" s="218">
        <v>0</v>
      </c>
      <c r="BP315" s="218">
        <v>0</v>
      </c>
      <c r="BQ315" s="218">
        <v>0</v>
      </c>
      <c r="BR315" s="218">
        <v>0</v>
      </c>
      <c r="BS315" s="218">
        <v>0</v>
      </c>
      <c r="BT315" s="218">
        <v>0</v>
      </c>
      <c r="BU315" s="218">
        <v>0</v>
      </c>
      <c r="BV315" s="218">
        <v>0</v>
      </c>
      <c r="BW315" s="218">
        <v>0</v>
      </c>
      <c r="BX315" s="218">
        <v>0</v>
      </c>
      <c r="BY315" s="218">
        <v>0</v>
      </c>
      <c r="BZ315" s="218">
        <v>717556.65359999996</v>
      </c>
      <c r="CA315" s="218">
        <v>717556.65359999996</v>
      </c>
      <c r="CB315" s="218">
        <v>0</v>
      </c>
      <c r="CC315" s="218">
        <v>0</v>
      </c>
      <c r="CD315" s="218">
        <v>0</v>
      </c>
      <c r="CE315" s="218">
        <v>0</v>
      </c>
      <c r="CF315" s="218">
        <v>717556.65359999996</v>
      </c>
      <c r="CG315" s="219">
        <v>717556.65359999996</v>
      </c>
      <c r="CH315" s="220">
        <v>30239520.000000004</v>
      </c>
      <c r="CI315" s="220">
        <v>30239520.000000004</v>
      </c>
      <c r="CJ315" s="220">
        <v>35810880</v>
      </c>
      <c r="CK315" s="221" t="s">
        <v>530</v>
      </c>
      <c r="CL315" s="222">
        <v>8.6300000000000008</v>
      </c>
      <c r="CM315" s="223">
        <v>8.6300000000000008</v>
      </c>
      <c r="CN315" s="224">
        <v>10.220000000000001</v>
      </c>
      <c r="CO315" s="253"/>
      <c r="CP315" s="253"/>
      <c r="CQ315" s="253"/>
      <c r="CR315" s="225"/>
      <c r="CS315" s="254">
        <v>886.03878496452398</v>
      </c>
      <c r="CT315" s="255">
        <v>576.31322544326838</v>
      </c>
      <c r="CU315" s="256">
        <v>2.9357348100171277</v>
      </c>
      <c r="CV315" s="257">
        <v>2.5921866067959027</v>
      </c>
      <c r="CW315" s="245" t="s">
        <v>592</v>
      </c>
      <c r="CX315" s="258"/>
      <c r="CY315" s="253"/>
      <c r="CZ315" s="253"/>
      <c r="DA315" s="259"/>
      <c r="DB315" s="260"/>
      <c r="DC315" s="261">
        <v>135888</v>
      </c>
      <c r="DD315" s="262">
        <v>3975327</v>
      </c>
      <c r="DE315" s="263">
        <v>195131</v>
      </c>
      <c r="DF315" s="111">
        <v>1435448.6666666667</v>
      </c>
    </row>
    <row r="316" spans="1:110" ht="35.25" customHeight="1" x14ac:dyDescent="0.25">
      <c r="A316" s="237" t="s">
        <v>541</v>
      </c>
      <c r="B316" s="238" t="s">
        <v>18</v>
      </c>
      <c r="C316" s="238" t="s">
        <v>42</v>
      </c>
      <c r="D316" s="60" t="s">
        <v>215</v>
      </c>
      <c r="E316" s="60" t="s">
        <v>216</v>
      </c>
      <c r="F316" s="60" t="s">
        <v>1022</v>
      </c>
      <c r="G316" s="61" t="s">
        <v>1023</v>
      </c>
      <c r="H316" s="211" t="s">
        <v>533</v>
      </c>
      <c r="I316" s="60" t="s">
        <v>608</v>
      </c>
      <c r="J316" s="212" t="s">
        <v>834</v>
      </c>
      <c r="K316" s="212">
        <v>59.291855937279003</v>
      </c>
      <c r="L316" s="213">
        <v>2203.8000000000002</v>
      </c>
      <c r="M316" s="214"/>
      <c r="N316" s="214"/>
      <c r="O316" s="214"/>
      <c r="P316" s="214"/>
      <c r="Q316" s="214"/>
      <c r="R316" s="214"/>
      <c r="S316" s="214"/>
      <c r="T316" s="214"/>
      <c r="U316" s="214"/>
      <c r="V316" s="214"/>
      <c r="W316" s="214"/>
      <c r="X316" s="214"/>
      <c r="Y316" s="214"/>
      <c r="Z316" s="214"/>
      <c r="AA316" s="214"/>
      <c r="AB316" s="214"/>
      <c r="AC316" s="214">
        <v>151</v>
      </c>
      <c r="AD316" s="214">
        <v>151</v>
      </c>
      <c r="AE316" s="214"/>
      <c r="AF316" s="214"/>
      <c r="AG316" s="215"/>
      <c r="AH316" s="214"/>
      <c r="AI316" s="214">
        <f t="shared" si="15"/>
        <v>151</v>
      </c>
      <c r="AJ316" s="214">
        <f t="shared" si="15"/>
        <v>151</v>
      </c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>
        <v>3508.73</v>
      </c>
      <c r="BB316" s="214">
        <v>3508.73</v>
      </c>
      <c r="BC316" s="214"/>
      <c r="BD316" s="214"/>
      <c r="BE316" s="214"/>
      <c r="BF316" s="214"/>
      <c r="BG316" s="216">
        <f t="shared" si="16"/>
        <v>3508.73</v>
      </c>
      <c r="BH316" s="72">
        <f t="shared" si="16"/>
        <v>3508.73</v>
      </c>
      <c r="BI316" s="217">
        <f t="shared" si="14"/>
        <v>0</v>
      </c>
      <c r="BJ316" s="218">
        <v>0</v>
      </c>
      <c r="BK316" s="218">
        <v>0</v>
      </c>
      <c r="BL316" s="218">
        <v>0</v>
      </c>
      <c r="BM316" s="218">
        <v>0</v>
      </c>
      <c r="BN316" s="218">
        <v>0</v>
      </c>
      <c r="BO316" s="218">
        <v>0</v>
      </c>
      <c r="BP316" s="218">
        <v>0</v>
      </c>
      <c r="BQ316" s="218">
        <v>0</v>
      </c>
      <c r="BR316" s="218">
        <v>0</v>
      </c>
      <c r="BS316" s="218">
        <v>0</v>
      </c>
      <c r="BT316" s="218">
        <v>0</v>
      </c>
      <c r="BU316" s="218">
        <v>0</v>
      </c>
      <c r="BV316" s="218">
        <v>0</v>
      </c>
      <c r="BW316" s="218">
        <v>0</v>
      </c>
      <c r="BX316" s="218">
        <v>0</v>
      </c>
      <c r="BY316" s="218">
        <v>0</v>
      </c>
      <c r="BZ316" s="218">
        <v>4118687.6232000003</v>
      </c>
      <c r="CA316" s="218">
        <v>4118687.6232000003</v>
      </c>
      <c r="CB316" s="218">
        <v>0</v>
      </c>
      <c r="CC316" s="218">
        <v>0</v>
      </c>
      <c r="CD316" s="218">
        <v>0</v>
      </c>
      <c r="CE316" s="218">
        <v>0</v>
      </c>
      <c r="CF316" s="218">
        <v>4118687.6232000003</v>
      </c>
      <c r="CG316" s="219">
        <v>4118687.6232000003</v>
      </c>
      <c r="CH316" s="220">
        <v>24528000.000000004</v>
      </c>
      <c r="CI316" s="220">
        <v>24528000.000000004</v>
      </c>
      <c r="CJ316" s="220">
        <v>0</v>
      </c>
      <c r="CK316" s="221" t="s">
        <v>530</v>
      </c>
      <c r="CL316" s="222">
        <v>7</v>
      </c>
      <c r="CM316" s="223">
        <v>7</v>
      </c>
      <c r="CN316" s="224">
        <v>0</v>
      </c>
      <c r="CO316" s="253"/>
      <c r="CP316" s="253"/>
      <c r="CQ316" s="253"/>
      <c r="CR316" s="225"/>
      <c r="CS316" s="254">
        <v>317.66079888054691</v>
      </c>
      <c r="CT316" s="255">
        <v>279.30282751824615</v>
      </c>
      <c r="CU316" s="256">
        <v>1.1932990417093434</v>
      </c>
      <c r="CV316" s="257">
        <v>1.1471656830298338</v>
      </c>
      <c r="CW316" s="245" t="s">
        <v>554</v>
      </c>
      <c r="CX316" s="258"/>
      <c r="CY316" s="253"/>
      <c r="CZ316" s="253"/>
      <c r="DA316" s="259"/>
      <c r="DB316" s="260"/>
      <c r="DC316" s="261">
        <v>0</v>
      </c>
      <c r="DD316" s="262">
        <v>138245</v>
      </c>
      <c r="DE316" s="263">
        <v>49848</v>
      </c>
      <c r="DF316" s="111">
        <v>62697.666666666664</v>
      </c>
    </row>
    <row r="317" spans="1:110" ht="35.25" customHeight="1" x14ac:dyDescent="0.25">
      <c r="A317" s="237" t="s">
        <v>541</v>
      </c>
      <c r="B317" s="238" t="s">
        <v>18</v>
      </c>
      <c r="C317" s="238" t="s">
        <v>42</v>
      </c>
      <c r="D317" s="60" t="s">
        <v>268</v>
      </c>
      <c r="E317" s="60" t="s">
        <v>269</v>
      </c>
      <c r="F317" s="60" t="s">
        <v>1024</v>
      </c>
      <c r="G317" s="61" t="s">
        <v>1025</v>
      </c>
      <c r="H317" s="211" t="s">
        <v>533</v>
      </c>
      <c r="I317" s="60" t="s">
        <v>608</v>
      </c>
      <c r="J317" s="212">
        <v>11.998955174514155</v>
      </c>
      <c r="K317" s="212">
        <v>5.7679924122450004</v>
      </c>
      <c r="L317" s="213">
        <v>187.7</v>
      </c>
      <c r="M317" s="214"/>
      <c r="N317" s="214"/>
      <c r="O317" s="214"/>
      <c r="P317" s="214"/>
      <c r="Q317" s="214"/>
      <c r="R317" s="214"/>
      <c r="S317" s="214"/>
      <c r="T317" s="214"/>
      <c r="U317" s="214">
        <v>1</v>
      </c>
      <c r="V317" s="214">
        <v>1</v>
      </c>
      <c r="W317" s="214"/>
      <c r="X317" s="214"/>
      <c r="Y317" s="214"/>
      <c r="Z317" s="214"/>
      <c r="AA317" s="214"/>
      <c r="AB317" s="214"/>
      <c r="AC317" s="214">
        <v>2</v>
      </c>
      <c r="AD317" s="214">
        <v>2</v>
      </c>
      <c r="AE317" s="214"/>
      <c r="AF317" s="214"/>
      <c r="AG317" s="215"/>
      <c r="AH317" s="214"/>
      <c r="AI317" s="214">
        <f t="shared" si="15"/>
        <v>3</v>
      </c>
      <c r="AJ317" s="214">
        <f t="shared" si="15"/>
        <v>3</v>
      </c>
      <c r="AK317" s="214"/>
      <c r="AL317" s="214"/>
      <c r="AM317" s="214"/>
      <c r="AN317" s="214"/>
      <c r="AO317" s="214"/>
      <c r="AP317" s="214"/>
      <c r="AQ317" s="214"/>
      <c r="AR317" s="214"/>
      <c r="AS317" s="214">
        <v>5600</v>
      </c>
      <c r="AT317" s="214">
        <v>5600</v>
      </c>
      <c r="AU317" s="214"/>
      <c r="AV317" s="214"/>
      <c r="AW317" s="214"/>
      <c r="AX317" s="214"/>
      <c r="AY317" s="214"/>
      <c r="AZ317" s="214"/>
      <c r="BA317" s="214">
        <v>1029</v>
      </c>
      <c r="BB317" s="214">
        <v>1029</v>
      </c>
      <c r="BC317" s="214"/>
      <c r="BD317" s="214"/>
      <c r="BE317" s="214"/>
      <c r="BF317" s="214"/>
      <c r="BG317" s="216">
        <f t="shared" si="16"/>
        <v>6629</v>
      </c>
      <c r="BH317" s="72">
        <f t="shared" si="16"/>
        <v>6629</v>
      </c>
      <c r="BI317" s="217">
        <f t="shared" si="14"/>
        <v>0.82862499999999994</v>
      </c>
      <c r="BJ317" s="218">
        <v>0</v>
      </c>
      <c r="BK317" s="218">
        <v>0</v>
      </c>
      <c r="BL317" s="218">
        <v>0</v>
      </c>
      <c r="BM317" s="218">
        <v>0</v>
      </c>
      <c r="BN317" s="218">
        <v>0</v>
      </c>
      <c r="BO317" s="218">
        <v>0</v>
      </c>
      <c r="BP317" s="218">
        <v>0</v>
      </c>
      <c r="BQ317" s="218">
        <v>0</v>
      </c>
      <c r="BR317" s="218">
        <v>35958048</v>
      </c>
      <c r="BS317" s="218">
        <v>35958048</v>
      </c>
      <c r="BT317" s="218">
        <v>0</v>
      </c>
      <c r="BU317" s="218">
        <v>0</v>
      </c>
      <c r="BV317" s="218">
        <v>0</v>
      </c>
      <c r="BW317" s="218">
        <v>0</v>
      </c>
      <c r="BX317" s="218">
        <v>0</v>
      </c>
      <c r="BY317" s="218">
        <v>0</v>
      </c>
      <c r="BZ317" s="218">
        <v>1207881.3600000001</v>
      </c>
      <c r="CA317" s="218">
        <v>1207881.3600000001</v>
      </c>
      <c r="CB317" s="218">
        <v>0</v>
      </c>
      <c r="CC317" s="218">
        <v>0</v>
      </c>
      <c r="CD317" s="218">
        <v>0</v>
      </c>
      <c r="CE317" s="218">
        <v>0</v>
      </c>
      <c r="CF317" s="218">
        <v>37165929.359999999</v>
      </c>
      <c r="CG317" s="219">
        <v>37165929.359999999</v>
      </c>
      <c r="CH317" s="220">
        <v>14997120</v>
      </c>
      <c r="CI317" s="220">
        <v>14997120</v>
      </c>
      <c r="CJ317" s="220">
        <v>28032000</v>
      </c>
      <c r="CK317" s="221" t="s">
        <v>530</v>
      </c>
      <c r="CL317" s="222">
        <v>4.28</v>
      </c>
      <c r="CM317" s="223">
        <v>4.28</v>
      </c>
      <c r="CN317" s="224">
        <v>8</v>
      </c>
      <c r="CO317" s="253"/>
      <c r="CP317" s="253"/>
      <c r="CQ317" s="253"/>
      <c r="CR317" s="225"/>
      <c r="CS317" s="254">
        <v>5.6095363565759415</v>
      </c>
      <c r="CT317" s="255">
        <v>5.6095363565759415</v>
      </c>
      <c r="CU317" s="256">
        <v>4.1805752259407858E-2</v>
      </c>
      <c r="CV317" s="257">
        <v>4.1805752259407858E-2</v>
      </c>
      <c r="CW317" s="245" t="s">
        <v>1026</v>
      </c>
      <c r="CX317" s="258"/>
      <c r="CY317" s="253"/>
      <c r="CZ317" s="253"/>
      <c r="DA317" s="259"/>
      <c r="DB317" s="260"/>
      <c r="DC317" s="261">
        <v>0</v>
      </c>
      <c r="DD317" s="262">
        <v>0</v>
      </c>
      <c r="DE317" s="263">
        <v>0</v>
      </c>
      <c r="DF317" s="111">
        <v>0</v>
      </c>
    </row>
    <row r="318" spans="1:110" ht="35.25" customHeight="1" x14ac:dyDescent="0.25">
      <c r="A318" s="237" t="s">
        <v>541</v>
      </c>
      <c r="B318" s="238" t="s">
        <v>18</v>
      </c>
      <c r="C318" s="238" t="s">
        <v>42</v>
      </c>
      <c r="D318" s="60" t="s">
        <v>100</v>
      </c>
      <c r="E318" s="60" t="s">
        <v>101</v>
      </c>
      <c r="F318" s="60" t="s">
        <v>1027</v>
      </c>
      <c r="G318" s="61" t="s">
        <v>1028</v>
      </c>
      <c r="H318" s="211" t="s">
        <v>533</v>
      </c>
      <c r="I318" s="60" t="s">
        <v>608</v>
      </c>
      <c r="J318" s="212">
        <v>12.668219606558768</v>
      </c>
      <c r="K318" s="212">
        <v>37.843560527346</v>
      </c>
      <c r="L318" s="213">
        <v>1906.5</v>
      </c>
      <c r="M318" s="214"/>
      <c r="N318" s="214"/>
      <c r="O318" s="214"/>
      <c r="P318" s="214"/>
      <c r="Q318" s="214"/>
      <c r="R318" s="214"/>
      <c r="S318" s="214"/>
      <c r="T318" s="214"/>
      <c r="U318" s="214"/>
      <c r="V318" s="214"/>
      <c r="W318" s="214"/>
      <c r="X318" s="214"/>
      <c r="Y318" s="214"/>
      <c r="Z318" s="214"/>
      <c r="AA318" s="214"/>
      <c r="AB318" s="214"/>
      <c r="AC318" s="214">
        <v>87</v>
      </c>
      <c r="AD318" s="214">
        <v>87</v>
      </c>
      <c r="AE318" s="214"/>
      <c r="AF318" s="214"/>
      <c r="AG318" s="215"/>
      <c r="AH318" s="214"/>
      <c r="AI318" s="214">
        <f t="shared" si="15"/>
        <v>87</v>
      </c>
      <c r="AJ318" s="214">
        <f t="shared" si="15"/>
        <v>87</v>
      </c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>
        <v>6719.22</v>
      </c>
      <c r="BB318" s="214">
        <v>6719.22</v>
      </c>
      <c r="BC318" s="214"/>
      <c r="BD318" s="214"/>
      <c r="BE318" s="214"/>
      <c r="BF318" s="214"/>
      <c r="BG318" s="216">
        <f t="shared" si="16"/>
        <v>6719.22</v>
      </c>
      <c r="BH318" s="72">
        <f t="shared" si="16"/>
        <v>6719.22</v>
      </c>
      <c r="BI318" s="217">
        <f t="shared" si="14"/>
        <v>0.81248125755743661</v>
      </c>
      <c r="BJ318" s="218">
        <v>0</v>
      </c>
      <c r="BK318" s="218">
        <v>0</v>
      </c>
      <c r="BL318" s="218">
        <v>0</v>
      </c>
      <c r="BM318" s="218">
        <v>0</v>
      </c>
      <c r="BN318" s="218">
        <v>0</v>
      </c>
      <c r="BO318" s="218">
        <v>0</v>
      </c>
      <c r="BP318" s="218">
        <v>0</v>
      </c>
      <c r="BQ318" s="218">
        <v>0</v>
      </c>
      <c r="BR318" s="218">
        <v>0</v>
      </c>
      <c r="BS318" s="218">
        <v>0</v>
      </c>
      <c r="BT318" s="218">
        <v>0</v>
      </c>
      <c r="BU318" s="218">
        <v>0</v>
      </c>
      <c r="BV318" s="218">
        <v>0</v>
      </c>
      <c r="BW318" s="218">
        <v>0</v>
      </c>
      <c r="BX318" s="218">
        <v>0</v>
      </c>
      <c r="BY318" s="218">
        <v>0</v>
      </c>
      <c r="BZ318" s="218">
        <v>7887289.2048000004</v>
      </c>
      <c r="CA318" s="218">
        <v>7887289.2048000004</v>
      </c>
      <c r="CB318" s="218">
        <v>0</v>
      </c>
      <c r="CC318" s="218">
        <v>0</v>
      </c>
      <c r="CD318" s="218">
        <v>0</v>
      </c>
      <c r="CE318" s="218">
        <v>0</v>
      </c>
      <c r="CF318" s="218">
        <v>7887289.2048000004</v>
      </c>
      <c r="CG318" s="219">
        <v>7887289.2048000004</v>
      </c>
      <c r="CH318" s="220">
        <v>26455200</v>
      </c>
      <c r="CI318" s="220">
        <v>26455200</v>
      </c>
      <c r="CJ318" s="220">
        <v>28978079.999999996</v>
      </c>
      <c r="CK318" s="221" t="s">
        <v>530</v>
      </c>
      <c r="CL318" s="222">
        <v>7.55</v>
      </c>
      <c r="CM318" s="223">
        <v>7.55</v>
      </c>
      <c r="CN318" s="224">
        <v>8.27</v>
      </c>
      <c r="CO318" s="253"/>
      <c r="CP318" s="253"/>
      <c r="CQ318" s="253"/>
      <c r="CR318" s="225"/>
      <c r="CS318" s="254">
        <v>69.711481451432221</v>
      </c>
      <c r="CT318" s="255">
        <v>63.272809576692588</v>
      </c>
      <c r="CU318" s="256">
        <v>0.85892070432574474</v>
      </c>
      <c r="CV318" s="257">
        <v>0.85174881339447384</v>
      </c>
      <c r="CW318" s="245" t="s">
        <v>592</v>
      </c>
      <c r="CX318" s="258"/>
      <c r="CY318" s="253"/>
      <c r="CZ318" s="253"/>
      <c r="DA318" s="259"/>
      <c r="DB318" s="260"/>
      <c r="DC318" s="261">
        <v>0</v>
      </c>
      <c r="DD318" s="262">
        <v>80052</v>
      </c>
      <c r="DE318" s="263">
        <v>32080</v>
      </c>
      <c r="DF318" s="111">
        <v>37377.333333333336</v>
      </c>
    </row>
    <row r="319" spans="1:110" ht="35.25" customHeight="1" x14ac:dyDescent="0.25">
      <c r="A319" s="237" t="s">
        <v>541</v>
      </c>
      <c r="B319" s="238" t="s">
        <v>18</v>
      </c>
      <c r="C319" s="238" t="s">
        <v>42</v>
      </c>
      <c r="D319" s="60" t="s">
        <v>100</v>
      </c>
      <c r="E319" s="60" t="s">
        <v>101</v>
      </c>
      <c r="F319" s="60" t="s">
        <v>1029</v>
      </c>
      <c r="G319" s="61" t="s">
        <v>101</v>
      </c>
      <c r="H319" s="211" t="s">
        <v>543</v>
      </c>
      <c r="I319" s="60" t="s">
        <v>608</v>
      </c>
      <c r="J319" s="212">
        <v>12.668219606558768</v>
      </c>
      <c r="K319" s="212">
        <v>18.527083294797002</v>
      </c>
      <c r="L319" s="213">
        <v>2182.8000000000002</v>
      </c>
      <c r="M319" s="214"/>
      <c r="N319" s="214"/>
      <c r="O319" s="214"/>
      <c r="P319" s="214"/>
      <c r="Q319" s="214"/>
      <c r="R319" s="214"/>
      <c r="S319" s="214"/>
      <c r="T319" s="214"/>
      <c r="U319" s="214"/>
      <c r="V319" s="214"/>
      <c r="W319" s="214"/>
      <c r="X319" s="214"/>
      <c r="Y319" s="214"/>
      <c r="Z319" s="214"/>
      <c r="AA319" s="214"/>
      <c r="AB319" s="214"/>
      <c r="AC319" s="214">
        <v>52</v>
      </c>
      <c r="AD319" s="214">
        <v>52</v>
      </c>
      <c r="AE319" s="214"/>
      <c r="AF319" s="214"/>
      <c r="AG319" s="215"/>
      <c r="AH319" s="214"/>
      <c r="AI319" s="214">
        <f t="shared" si="15"/>
        <v>52</v>
      </c>
      <c r="AJ319" s="214">
        <f t="shared" si="15"/>
        <v>52</v>
      </c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>
        <v>315.75</v>
      </c>
      <c r="BB319" s="214">
        <v>315.75</v>
      </c>
      <c r="BC319" s="214"/>
      <c r="BD319" s="214"/>
      <c r="BE319" s="214"/>
      <c r="BF319" s="214"/>
      <c r="BG319" s="216">
        <f t="shared" si="16"/>
        <v>315.75</v>
      </c>
      <c r="BH319" s="72">
        <f t="shared" si="16"/>
        <v>315.75</v>
      </c>
      <c r="BI319" s="217">
        <f t="shared" si="14"/>
        <v>3.5880681818181812E-2</v>
      </c>
      <c r="BJ319" s="218">
        <v>0</v>
      </c>
      <c r="BK319" s="218">
        <v>0</v>
      </c>
      <c r="BL319" s="218">
        <v>0</v>
      </c>
      <c r="BM319" s="218">
        <v>0</v>
      </c>
      <c r="BN319" s="218">
        <v>0</v>
      </c>
      <c r="BO319" s="218">
        <v>0</v>
      </c>
      <c r="BP319" s="218">
        <v>0</v>
      </c>
      <c r="BQ319" s="218">
        <v>0</v>
      </c>
      <c r="BR319" s="218">
        <v>0</v>
      </c>
      <c r="BS319" s="218">
        <v>0</v>
      </c>
      <c r="BT319" s="218">
        <v>0</v>
      </c>
      <c r="BU319" s="218">
        <v>0</v>
      </c>
      <c r="BV319" s="218">
        <v>0</v>
      </c>
      <c r="BW319" s="218">
        <v>0</v>
      </c>
      <c r="BX319" s="218">
        <v>0</v>
      </c>
      <c r="BY319" s="218">
        <v>0</v>
      </c>
      <c r="BZ319" s="218">
        <v>370639.98000000004</v>
      </c>
      <c r="CA319" s="218">
        <v>370639.98000000004</v>
      </c>
      <c r="CB319" s="218">
        <v>0</v>
      </c>
      <c r="CC319" s="218">
        <v>0</v>
      </c>
      <c r="CD319" s="218">
        <v>0</v>
      </c>
      <c r="CE319" s="218">
        <v>0</v>
      </c>
      <c r="CF319" s="218">
        <v>370639.98000000004</v>
      </c>
      <c r="CG319" s="219">
        <v>370639.98000000004</v>
      </c>
      <c r="CH319" s="220">
        <v>41032007.413236</v>
      </c>
      <c r="CI319" s="220">
        <v>41032007.413236</v>
      </c>
      <c r="CJ319" s="220">
        <v>38951635.947840005</v>
      </c>
      <c r="CK319" s="221" t="s">
        <v>530</v>
      </c>
      <c r="CL319" s="222">
        <v>9.27</v>
      </c>
      <c r="CM319" s="223">
        <v>9.27</v>
      </c>
      <c r="CN319" s="224">
        <v>8.8000000000000007</v>
      </c>
      <c r="CO319" s="253"/>
      <c r="CP319" s="253"/>
      <c r="CQ319" s="253"/>
      <c r="CR319" s="225"/>
      <c r="CS319" s="254">
        <v>74.118626827670937</v>
      </c>
      <c r="CT319" s="255">
        <v>70.861121671456729</v>
      </c>
      <c r="CU319" s="256">
        <v>0.97523824657511637</v>
      </c>
      <c r="CV319" s="257">
        <v>0.97355770269000441</v>
      </c>
      <c r="CW319" s="245" t="s">
        <v>796</v>
      </c>
      <c r="CX319" s="258"/>
      <c r="CY319" s="253"/>
      <c r="CZ319" s="253"/>
      <c r="DA319" s="259"/>
      <c r="DB319" s="260"/>
      <c r="DC319" s="261">
        <v>0</v>
      </c>
      <c r="DD319" s="262">
        <v>216262</v>
      </c>
      <c r="DE319" s="263">
        <v>51944</v>
      </c>
      <c r="DF319" s="111">
        <v>89402</v>
      </c>
    </row>
    <row r="320" spans="1:110" ht="35.25" customHeight="1" x14ac:dyDescent="0.25">
      <c r="A320" s="237" t="s">
        <v>541</v>
      </c>
      <c r="B320" s="238" t="s">
        <v>18</v>
      </c>
      <c r="C320" s="238" t="s">
        <v>42</v>
      </c>
      <c r="D320" s="60" t="s">
        <v>100</v>
      </c>
      <c r="E320" s="60" t="s">
        <v>101</v>
      </c>
      <c r="F320" s="60" t="s">
        <v>1030</v>
      </c>
      <c r="G320" s="61" t="s">
        <v>1031</v>
      </c>
      <c r="H320" s="211" t="s">
        <v>533</v>
      </c>
      <c r="I320" s="60" t="s">
        <v>608</v>
      </c>
      <c r="J320" s="212">
        <v>12.30968508939201</v>
      </c>
      <c r="K320" s="212">
        <v>58.865719574529003</v>
      </c>
      <c r="L320" s="213">
        <v>2772.1</v>
      </c>
      <c r="M320" s="214"/>
      <c r="N320" s="214"/>
      <c r="O320" s="214"/>
      <c r="P320" s="214"/>
      <c r="Q320" s="214"/>
      <c r="R320" s="214"/>
      <c r="S320" s="214"/>
      <c r="T320" s="214"/>
      <c r="U320" s="214"/>
      <c r="V320" s="214"/>
      <c r="W320" s="214"/>
      <c r="X320" s="214"/>
      <c r="Y320" s="214"/>
      <c r="Z320" s="214"/>
      <c r="AA320" s="214"/>
      <c r="AB320" s="214"/>
      <c r="AC320" s="214">
        <v>133</v>
      </c>
      <c r="AD320" s="214">
        <v>133</v>
      </c>
      <c r="AE320" s="214"/>
      <c r="AF320" s="214"/>
      <c r="AG320" s="215"/>
      <c r="AH320" s="214"/>
      <c r="AI320" s="214">
        <f t="shared" si="15"/>
        <v>133</v>
      </c>
      <c r="AJ320" s="214">
        <f t="shared" si="15"/>
        <v>133</v>
      </c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>
        <v>4021.84</v>
      </c>
      <c r="BB320" s="214">
        <v>4021.84</v>
      </c>
      <c r="BC320" s="214"/>
      <c r="BD320" s="214"/>
      <c r="BE320" s="214"/>
      <c r="BF320" s="214"/>
      <c r="BG320" s="216">
        <f t="shared" si="16"/>
        <v>4021.84</v>
      </c>
      <c r="BH320" s="72">
        <f t="shared" si="16"/>
        <v>4021.84</v>
      </c>
      <c r="BI320" s="217">
        <f t="shared" si="14"/>
        <v>0.51761132561132561</v>
      </c>
      <c r="BJ320" s="218">
        <v>0</v>
      </c>
      <c r="BK320" s="218">
        <v>0</v>
      </c>
      <c r="BL320" s="218">
        <v>0</v>
      </c>
      <c r="BM320" s="218">
        <v>0</v>
      </c>
      <c r="BN320" s="218">
        <v>0</v>
      </c>
      <c r="BO320" s="218">
        <v>0</v>
      </c>
      <c r="BP320" s="218">
        <v>0</v>
      </c>
      <c r="BQ320" s="218">
        <v>0</v>
      </c>
      <c r="BR320" s="218">
        <v>0</v>
      </c>
      <c r="BS320" s="218">
        <v>0</v>
      </c>
      <c r="BT320" s="218">
        <v>0</v>
      </c>
      <c r="BU320" s="218">
        <v>0</v>
      </c>
      <c r="BV320" s="218">
        <v>0</v>
      </c>
      <c r="BW320" s="218">
        <v>0</v>
      </c>
      <c r="BX320" s="218">
        <v>0</v>
      </c>
      <c r="BY320" s="218">
        <v>0</v>
      </c>
      <c r="BZ320" s="218">
        <v>4720996.6655999999</v>
      </c>
      <c r="CA320" s="218">
        <v>4720996.6655999999</v>
      </c>
      <c r="CB320" s="218">
        <v>0</v>
      </c>
      <c r="CC320" s="218">
        <v>0</v>
      </c>
      <c r="CD320" s="218">
        <v>0</v>
      </c>
      <c r="CE320" s="218">
        <v>0</v>
      </c>
      <c r="CF320" s="218">
        <v>4720996.6655999999</v>
      </c>
      <c r="CG320" s="219">
        <v>4720996.6655999999</v>
      </c>
      <c r="CH320" s="220">
        <v>13754026.694865601</v>
      </c>
      <c r="CI320" s="220">
        <v>13754026.694865601</v>
      </c>
      <c r="CJ320" s="220">
        <v>21078656.2956816</v>
      </c>
      <c r="CK320" s="221" t="s">
        <v>530</v>
      </c>
      <c r="CL320" s="222">
        <v>5.07</v>
      </c>
      <c r="CM320" s="223">
        <v>5.07</v>
      </c>
      <c r="CN320" s="224">
        <v>7.77</v>
      </c>
      <c r="CO320" s="253"/>
      <c r="CP320" s="253"/>
      <c r="CQ320" s="253"/>
      <c r="CR320" s="225"/>
      <c r="CS320" s="254">
        <v>305.54230236325981</v>
      </c>
      <c r="CT320" s="255">
        <v>187.2819613610184</v>
      </c>
      <c r="CU320" s="256">
        <v>2.2445272698406957</v>
      </c>
      <c r="CV320" s="257">
        <v>1.8879178700151418</v>
      </c>
      <c r="CW320" s="245" t="s">
        <v>900</v>
      </c>
      <c r="CX320" s="258"/>
      <c r="CY320" s="253"/>
      <c r="CZ320" s="253"/>
      <c r="DA320" s="259"/>
      <c r="DB320" s="260"/>
      <c r="DC320" s="261">
        <v>117678</v>
      </c>
      <c r="DD320" s="262">
        <v>305690</v>
      </c>
      <c r="DE320" s="263">
        <v>386300</v>
      </c>
      <c r="DF320" s="111">
        <v>269889.33333333331</v>
      </c>
    </row>
    <row r="321" spans="1:110" ht="35.25" customHeight="1" x14ac:dyDescent="0.25">
      <c r="A321" s="237" t="s">
        <v>541</v>
      </c>
      <c r="B321" s="238" t="s">
        <v>18</v>
      </c>
      <c r="C321" s="238" t="s">
        <v>42</v>
      </c>
      <c r="D321" s="60" t="s">
        <v>100</v>
      </c>
      <c r="E321" s="60" t="s">
        <v>101</v>
      </c>
      <c r="F321" s="60" t="s">
        <v>1032</v>
      </c>
      <c r="G321" s="61" t="s">
        <v>1033</v>
      </c>
      <c r="H321" s="211" t="s">
        <v>543</v>
      </c>
      <c r="I321" s="60" t="s">
        <v>608</v>
      </c>
      <c r="J321" s="212">
        <v>12.30968508939201</v>
      </c>
      <c r="K321" s="212">
        <v>17.393181782004</v>
      </c>
      <c r="L321" s="213">
        <v>2926.6</v>
      </c>
      <c r="M321" s="214"/>
      <c r="N321" s="214"/>
      <c r="O321" s="214"/>
      <c r="P321" s="214"/>
      <c r="Q321" s="214"/>
      <c r="R321" s="214"/>
      <c r="S321" s="214"/>
      <c r="T321" s="214"/>
      <c r="U321" s="214"/>
      <c r="V321" s="214"/>
      <c r="W321" s="214"/>
      <c r="X321" s="214"/>
      <c r="Y321" s="214">
        <v>2</v>
      </c>
      <c r="Z321" s="214">
        <v>2</v>
      </c>
      <c r="AA321" s="214"/>
      <c r="AB321" s="214"/>
      <c r="AC321" s="214">
        <v>76</v>
      </c>
      <c r="AD321" s="214">
        <v>76</v>
      </c>
      <c r="AE321" s="214"/>
      <c r="AF321" s="214"/>
      <c r="AG321" s="215"/>
      <c r="AH321" s="214"/>
      <c r="AI321" s="214">
        <f t="shared" si="15"/>
        <v>78</v>
      </c>
      <c r="AJ321" s="214">
        <f t="shared" si="15"/>
        <v>78</v>
      </c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>
        <v>1640</v>
      </c>
      <c r="AX321" s="214">
        <v>1640</v>
      </c>
      <c r="AY321" s="214"/>
      <c r="AZ321" s="214"/>
      <c r="BA321" s="214">
        <v>491.25</v>
      </c>
      <c r="BB321" s="214">
        <v>491.25</v>
      </c>
      <c r="BC321" s="214"/>
      <c r="BD321" s="214"/>
      <c r="BE321" s="214"/>
      <c r="BF321" s="214"/>
      <c r="BG321" s="216">
        <f t="shared" si="16"/>
        <v>2131.25</v>
      </c>
      <c r="BH321" s="72">
        <f t="shared" si="16"/>
        <v>2131.25</v>
      </c>
      <c r="BI321" s="217">
        <f t="shared" si="14"/>
        <v>0.25523952095808383</v>
      </c>
      <c r="BJ321" s="218">
        <v>0</v>
      </c>
      <c r="BK321" s="218">
        <v>0</v>
      </c>
      <c r="BL321" s="218">
        <v>0</v>
      </c>
      <c r="BM321" s="218">
        <v>0</v>
      </c>
      <c r="BN321" s="218">
        <v>0</v>
      </c>
      <c r="BO321" s="218">
        <v>0</v>
      </c>
      <c r="BP321" s="218">
        <v>0</v>
      </c>
      <c r="BQ321" s="218">
        <v>0</v>
      </c>
      <c r="BR321" s="218">
        <v>0</v>
      </c>
      <c r="BS321" s="218">
        <v>0</v>
      </c>
      <c r="BT321" s="218">
        <v>0</v>
      </c>
      <c r="BU321" s="218">
        <v>0</v>
      </c>
      <c r="BV321" s="218">
        <v>8275046.3999999994</v>
      </c>
      <c r="BW321" s="218">
        <v>8275046.3999999994</v>
      </c>
      <c r="BX321" s="218">
        <v>0</v>
      </c>
      <c r="BY321" s="218">
        <v>0</v>
      </c>
      <c r="BZ321" s="218">
        <v>576648.9</v>
      </c>
      <c r="CA321" s="218">
        <v>576648.9</v>
      </c>
      <c r="CB321" s="218">
        <v>0</v>
      </c>
      <c r="CC321" s="218">
        <v>0</v>
      </c>
      <c r="CD321" s="218">
        <v>0</v>
      </c>
      <c r="CE321" s="218">
        <v>0</v>
      </c>
      <c r="CF321" s="218">
        <v>8851695.2999999989</v>
      </c>
      <c r="CG321" s="219">
        <v>8851695.2999999989</v>
      </c>
      <c r="CH321" s="220">
        <v>24432199.955668803</v>
      </c>
      <c r="CI321" s="220">
        <v>24432199.955668803</v>
      </c>
      <c r="CJ321" s="220">
        <v>33334782.619254</v>
      </c>
      <c r="CK321" s="221" t="s">
        <v>530</v>
      </c>
      <c r="CL321" s="222">
        <v>6.12</v>
      </c>
      <c r="CM321" s="223">
        <v>6.12</v>
      </c>
      <c r="CN321" s="224">
        <v>8.35</v>
      </c>
      <c r="CO321" s="253"/>
      <c r="CP321" s="253"/>
      <c r="CQ321" s="253"/>
      <c r="CR321" s="225"/>
      <c r="CS321" s="254">
        <v>50.994988241825105</v>
      </c>
      <c r="CT321" s="255">
        <v>34.85944907499232</v>
      </c>
      <c r="CU321" s="256">
        <v>0.8473780724158676</v>
      </c>
      <c r="CV321" s="257">
        <v>0.8345075464897308</v>
      </c>
      <c r="CW321" s="245" t="s">
        <v>813</v>
      </c>
      <c r="CX321" s="258"/>
      <c r="CY321" s="253"/>
      <c r="CZ321" s="253"/>
      <c r="DA321" s="259"/>
      <c r="DB321" s="260"/>
      <c r="DC321" s="261">
        <v>0</v>
      </c>
      <c r="DD321" s="262">
        <v>112009</v>
      </c>
      <c r="DE321" s="263">
        <v>0</v>
      </c>
      <c r="DF321" s="111">
        <v>37336.333333333336</v>
      </c>
    </row>
    <row r="322" spans="1:110" ht="35.25" customHeight="1" x14ac:dyDescent="0.25">
      <c r="A322" s="237" t="s">
        <v>541</v>
      </c>
      <c r="B322" s="238" t="s">
        <v>18</v>
      </c>
      <c r="C322" s="238" t="s">
        <v>42</v>
      </c>
      <c r="D322" s="60" t="s">
        <v>100</v>
      </c>
      <c r="E322" s="60" t="s">
        <v>101</v>
      </c>
      <c r="F322" s="60" t="s">
        <v>1034</v>
      </c>
      <c r="G322" s="61" t="s">
        <v>101</v>
      </c>
      <c r="H322" s="211" t="s">
        <v>533</v>
      </c>
      <c r="I322" s="60" t="s">
        <v>608</v>
      </c>
      <c r="J322" s="212">
        <v>12.668219606558768</v>
      </c>
      <c r="K322" s="212">
        <v>32.709659022873005</v>
      </c>
      <c r="L322" s="213">
        <v>3106.3</v>
      </c>
      <c r="M322" s="214"/>
      <c r="N322" s="214"/>
      <c r="O322" s="214"/>
      <c r="P322" s="214"/>
      <c r="Q322" s="214"/>
      <c r="R322" s="214"/>
      <c r="S322" s="214"/>
      <c r="T322" s="214"/>
      <c r="U322" s="214"/>
      <c r="V322" s="214"/>
      <c r="W322" s="214"/>
      <c r="X322" s="214"/>
      <c r="Y322" s="214"/>
      <c r="Z322" s="214"/>
      <c r="AA322" s="214"/>
      <c r="AB322" s="214"/>
      <c r="AC322" s="214">
        <v>135</v>
      </c>
      <c r="AD322" s="214">
        <v>135</v>
      </c>
      <c r="AE322" s="214"/>
      <c r="AF322" s="214"/>
      <c r="AG322" s="215"/>
      <c r="AH322" s="214"/>
      <c r="AI322" s="214">
        <f t="shared" si="15"/>
        <v>135</v>
      </c>
      <c r="AJ322" s="214">
        <f t="shared" si="15"/>
        <v>135</v>
      </c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>
        <v>1276.9000000000001</v>
      </c>
      <c r="BB322" s="214">
        <v>1276.9000000000001</v>
      </c>
      <c r="BC322" s="214"/>
      <c r="BD322" s="214"/>
      <c r="BE322" s="214"/>
      <c r="BF322" s="214"/>
      <c r="BG322" s="216">
        <f t="shared" si="16"/>
        <v>1276.9000000000001</v>
      </c>
      <c r="BH322" s="72">
        <f t="shared" si="16"/>
        <v>1276.9000000000001</v>
      </c>
      <c r="BI322" s="217">
        <f t="shared" si="14"/>
        <v>0.1523747016706444</v>
      </c>
      <c r="BJ322" s="218">
        <v>0</v>
      </c>
      <c r="BK322" s="218">
        <v>0</v>
      </c>
      <c r="BL322" s="218">
        <v>0</v>
      </c>
      <c r="BM322" s="218">
        <v>0</v>
      </c>
      <c r="BN322" s="218">
        <v>0</v>
      </c>
      <c r="BO322" s="218">
        <v>0</v>
      </c>
      <c r="BP322" s="218">
        <v>0</v>
      </c>
      <c r="BQ322" s="218">
        <v>0</v>
      </c>
      <c r="BR322" s="218">
        <v>0</v>
      </c>
      <c r="BS322" s="218">
        <v>0</v>
      </c>
      <c r="BT322" s="218">
        <v>0</v>
      </c>
      <c r="BU322" s="218">
        <v>0</v>
      </c>
      <c r="BV322" s="218">
        <v>0</v>
      </c>
      <c r="BW322" s="218">
        <v>0</v>
      </c>
      <c r="BX322" s="218">
        <v>0</v>
      </c>
      <c r="BY322" s="218">
        <v>0</v>
      </c>
      <c r="BZ322" s="218">
        <v>1498876.2960000001</v>
      </c>
      <c r="CA322" s="218">
        <v>1498876.2960000001</v>
      </c>
      <c r="CB322" s="218">
        <v>0</v>
      </c>
      <c r="CC322" s="218">
        <v>0</v>
      </c>
      <c r="CD322" s="218">
        <v>0</v>
      </c>
      <c r="CE322" s="218">
        <v>0</v>
      </c>
      <c r="CF322" s="218">
        <v>1498876.2960000001</v>
      </c>
      <c r="CG322" s="219">
        <v>1498876.2960000001</v>
      </c>
      <c r="CH322" s="220">
        <v>28005383.751166802</v>
      </c>
      <c r="CI322" s="220">
        <v>28005383.751166802</v>
      </c>
      <c r="CJ322" s="220">
        <v>28866557.913256802</v>
      </c>
      <c r="CK322" s="221" t="s">
        <v>530</v>
      </c>
      <c r="CL322" s="222">
        <v>8.1300000000000008</v>
      </c>
      <c r="CM322" s="223">
        <v>8.1300000000000008</v>
      </c>
      <c r="CN322" s="224">
        <v>8.3800000000000008</v>
      </c>
      <c r="CO322" s="253"/>
      <c r="CP322" s="253"/>
      <c r="CQ322" s="253"/>
      <c r="CR322" s="225"/>
      <c r="CS322" s="254">
        <v>90.95484615913999</v>
      </c>
      <c r="CT322" s="255">
        <v>71.222926660977137</v>
      </c>
      <c r="CU322" s="256">
        <v>1.0130679777218941</v>
      </c>
      <c r="CV322" s="257">
        <v>1.00308636490681</v>
      </c>
      <c r="CW322" s="245" t="s">
        <v>616</v>
      </c>
      <c r="CX322" s="258"/>
      <c r="CY322" s="253"/>
      <c r="CZ322" s="253"/>
      <c r="DA322" s="259"/>
      <c r="DB322" s="260"/>
      <c r="DC322" s="261">
        <v>69142</v>
      </c>
      <c r="DD322" s="262">
        <v>0</v>
      </c>
      <c r="DE322" s="263">
        <v>0</v>
      </c>
      <c r="DF322" s="111">
        <v>23047.333333333332</v>
      </c>
    </row>
    <row r="323" spans="1:110" ht="35.25" customHeight="1" x14ac:dyDescent="0.25">
      <c r="A323" s="237" t="s">
        <v>541</v>
      </c>
      <c r="B323" s="238" t="s">
        <v>18</v>
      </c>
      <c r="C323" s="238" t="s">
        <v>42</v>
      </c>
      <c r="D323" s="60" t="s">
        <v>100</v>
      </c>
      <c r="E323" s="60" t="s">
        <v>101</v>
      </c>
      <c r="F323" s="60" t="s">
        <v>1035</v>
      </c>
      <c r="G323" s="61" t="s">
        <v>1033</v>
      </c>
      <c r="H323" s="211" t="s">
        <v>533</v>
      </c>
      <c r="I323" s="60" t="s">
        <v>608</v>
      </c>
      <c r="J323" s="212">
        <v>12.30968508939201</v>
      </c>
      <c r="K323" s="212">
        <v>24.464583282447002</v>
      </c>
      <c r="L323" s="213">
        <v>982.2</v>
      </c>
      <c r="M323" s="214"/>
      <c r="N323" s="214"/>
      <c r="O323" s="214"/>
      <c r="P323" s="214"/>
      <c r="Q323" s="214"/>
      <c r="R323" s="214"/>
      <c r="S323" s="214"/>
      <c r="T323" s="214"/>
      <c r="U323" s="214"/>
      <c r="V323" s="214"/>
      <c r="W323" s="214"/>
      <c r="X323" s="214"/>
      <c r="Y323" s="214"/>
      <c r="Z323" s="214"/>
      <c r="AA323" s="214"/>
      <c r="AB323" s="214"/>
      <c r="AC323" s="214">
        <v>53</v>
      </c>
      <c r="AD323" s="214">
        <v>53</v>
      </c>
      <c r="AE323" s="214"/>
      <c r="AF323" s="214"/>
      <c r="AG323" s="215"/>
      <c r="AH323" s="214"/>
      <c r="AI323" s="214">
        <f t="shared" si="15"/>
        <v>53</v>
      </c>
      <c r="AJ323" s="214">
        <f t="shared" si="15"/>
        <v>53</v>
      </c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>
        <v>757.42</v>
      </c>
      <c r="BB323" s="214">
        <v>757.42</v>
      </c>
      <c r="BC323" s="214"/>
      <c r="BD323" s="214"/>
      <c r="BE323" s="214"/>
      <c r="BF323" s="214"/>
      <c r="BG323" s="216">
        <f t="shared" si="16"/>
        <v>757.42</v>
      </c>
      <c r="BH323" s="72">
        <f t="shared" si="16"/>
        <v>757.42</v>
      </c>
      <c r="BI323" s="217">
        <f t="shared" si="14"/>
        <v>0.15552772073921969</v>
      </c>
      <c r="BJ323" s="218">
        <v>0</v>
      </c>
      <c r="BK323" s="218">
        <v>0</v>
      </c>
      <c r="BL323" s="218">
        <v>0</v>
      </c>
      <c r="BM323" s="218">
        <v>0</v>
      </c>
      <c r="BN323" s="218">
        <v>0</v>
      </c>
      <c r="BO323" s="218">
        <v>0</v>
      </c>
      <c r="BP323" s="218">
        <v>0</v>
      </c>
      <c r="BQ323" s="218">
        <v>0</v>
      </c>
      <c r="BR323" s="218">
        <v>0</v>
      </c>
      <c r="BS323" s="218">
        <v>0</v>
      </c>
      <c r="BT323" s="218">
        <v>0</v>
      </c>
      <c r="BU323" s="218">
        <v>0</v>
      </c>
      <c r="BV323" s="218">
        <v>0</v>
      </c>
      <c r="BW323" s="218">
        <v>0</v>
      </c>
      <c r="BX323" s="218">
        <v>0</v>
      </c>
      <c r="BY323" s="218">
        <v>0</v>
      </c>
      <c r="BZ323" s="218">
        <v>889089.89279999991</v>
      </c>
      <c r="CA323" s="218">
        <v>889089.89279999991</v>
      </c>
      <c r="CB323" s="218">
        <v>0</v>
      </c>
      <c r="CC323" s="218">
        <v>0</v>
      </c>
      <c r="CD323" s="218">
        <v>0</v>
      </c>
      <c r="CE323" s="218">
        <v>0</v>
      </c>
      <c r="CF323" s="218">
        <v>889089.89279999991</v>
      </c>
      <c r="CG323" s="219">
        <v>889089.89279999991</v>
      </c>
      <c r="CH323" s="220">
        <v>11806926.726732001</v>
      </c>
      <c r="CI323" s="220">
        <v>11806926.726732001</v>
      </c>
      <c r="CJ323" s="220">
        <v>9745717.4846076015</v>
      </c>
      <c r="CK323" s="221" t="s">
        <v>530</v>
      </c>
      <c r="CL323" s="222">
        <v>5.9</v>
      </c>
      <c r="CM323" s="223">
        <v>5.9</v>
      </c>
      <c r="CN323" s="224">
        <v>4.87</v>
      </c>
      <c r="CO323" s="253"/>
      <c r="CP323" s="253"/>
      <c r="CQ323" s="253"/>
      <c r="CR323" s="225"/>
      <c r="CS323" s="254">
        <v>96.338108769642943</v>
      </c>
      <c r="CT323" s="255">
        <v>88.60846624608007</v>
      </c>
      <c r="CU323" s="256">
        <v>0.80950767273140922</v>
      </c>
      <c r="CV323" s="257">
        <v>0.80713015723510273</v>
      </c>
      <c r="CW323" s="245" t="s">
        <v>548</v>
      </c>
      <c r="CX323" s="258"/>
      <c r="CY323" s="253"/>
      <c r="CZ323" s="253"/>
      <c r="DA323" s="259"/>
      <c r="DB323" s="260"/>
      <c r="DC323" s="261">
        <v>0</v>
      </c>
      <c r="DD323" s="262">
        <v>49580</v>
      </c>
      <c r="DE323" s="263">
        <v>0</v>
      </c>
      <c r="DF323" s="111">
        <v>16526.666666666668</v>
      </c>
    </row>
    <row r="324" spans="1:110" ht="35.25" customHeight="1" x14ac:dyDescent="0.25">
      <c r="A324" s="237" t="s">
        <v>541</v>
      </c>
      <c r="B324" s="238" t="s">
        <v>18</v>
      </c>
      <c r="C324" s="238" t="s">
        <v>42</v>
      </c>
      <c r="D324" s="60" t="s">
        <v>302</v>
      </c>
      <c r="E324" s="60" t="s">
        <v>101</v>
      </c>
      <c r="F324" s="60" t="s">
        <v>1036</v>
      </c>
      <c r="G324" s="61" t="s">
        <v>101</v>
      </c>
      <c r="H324" s="211" t="s">
        <v>533</v>
      </c>
      <c r="I324" s="60" t="s">
        <v>608</v>
      </c>
      <c r="J324" s="212">
        <v>12.668219606558768</v>
      </c>
      <c r="K324" s="212">
        <v>13.048106033466</v>
      </c>
      <c r="L324" s="213">
        <v>792.4</v>
      </c>
      <c r="M324" s="214"/>
      <c r="N324" s="214"/>
      <c r="O324" s="214"/>
      <c r="P324" s="214"/>
      <c r="Q324" s="214"/>
      <c r="R324" s="214"/>
      <c r="S324" s="214"/>
      <c r="T324" s="214"/>
      <c r="U324" s="214"/>
      <c r="V324" s="214"/>
      <c r="W324" s="214"/>
      <c r="X324" s="214"/>
      <c r="Y324" s="214">
        <v>1</v>
      </c>
      <c r="Z324" s="214">
        <v>1</v>
      </c>
      <c r="AA324" s="214"/>
      <c r="AB324" s="214"/>
      <c r="AC324" s="214">
        <v>25</v>
      </c>
      <c r="AD324" s="214">
        <v>25</v>
      </c>
      <c r="AE324" s="214"/>
      <c r="AF324" s="214"/>
      <c r="AG324" s="215"/>
      <c r="AH324" s="214"/>
      <c r="AI324" s="214">
        <f t="shared" si="15"/>
        <v>26</v>
      </c>
      <c r="AJ324" s="214">
        <f t="shared" si="15"/>
        <v>26</v>
      </c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>
        <v>1.2</v>
      </c>
      <c r="AX324" s="214">
        <v>1.2</v>
      </c>
      <c r="AY324" s="214"/>
      <c r="AZ324" s="214"/>
      <c r="BA324" s="214">
        <v>925.26</v>
      </c>
      <c r="BB324" s="214">
        <v>925.26</v>
      </c>
      <c r="BC324" s="214"/>
      <c r="BD324" s="214"/>
      <c r="BE324" s="214"/>
      <c r="BF324" s="214"/>
      <c r="BG324" s="216">
        <f t="shared" si="16"/>
        <v>926.46</v>
      </c>
      <c r="BH324" s="72">
        <f t="shared" si="16"/>
        <v>926.46</v>
      </c>
      <c r="BI324" s="217">
        <f t="shared" si="14"/>
        <v>0.14659177215189872</v>
      </c>
      <c r="BJ324" s="218">
        <v>0</v>
      </c>
      <c r="BK324" s="218">
        <v>0</v>
      </c>
      <c r="BL324" s="218">
        <v>0</v>
      </c>
      <c r="BM324" s="218">
        <v>0</v>
      </c>
      <c r="BN324" s="218">
        <v>0</v>
      </c>
      <c r="BO324" s="218">
        <v>0</v>
      </c>
      <c r="BP324" s="218">
        <v>0</v>
      </c>
      <c r="BQ324" s="218">
        <v>0</v>
      </c>
      <c r="BR324" s="218">
        <v>0</v>
      </c>
      <c r="BS324" s="218">
        <v>0</v>
      </c>
      <c r="BT324" s="218">
        <v>0</v>
      </c>
      <c r="BU324" s="218">
        <v>0</v>
      </c>
      <c r="BV324" s="218">
        <v>6054.9119999999994</v>
      </c>
      <c r="BW324" s="218">
        <v>6054.9119999999994</v>
      </c>
      <c r="BX324" s="218">
        <v>0</v>
      </c>
      <c r="BY324" s="218">
        <v>0</v>
      </c>
      <c r="BZ324" s="218">
        <v>1086107.1984000001</v>
      </c>
      <c r="CA324" s="218">
        <v>1086107.1984000001</v>
      </c>
      <c r="CB324" s="218">
        <v>0</v>
      </c>
      <c r="CC324" s="218">
        <v>0</v>
      </c>
      <c r="CD324" s="218">
        <v>0</v>
      </c>
      <c r="CE324" s="218">
        <v>0</v>
      </c>
      <c r="CF324" s="218">
        <v>1092162.1104000001</v>
      </c>
      <c r="CG324" s="219">
        <v>1092162.1104000001</v>
      </c>
      <c r="CH324" s="220">
        <v>26704147.334054396</v>
      </c>
      <c r="CI324" s="220">
        <v>26704147.334054396</v>
      </c>
      <c r="CJ324" s="220">
        <v>25114614.754646402</v>
      </c>
      <c r="CK324" s="221" t="s">
        <v>530</v>
      </c>
      <c r="CL324" s="222">
        <v>6.72</v>
      </c>
      <c r="CM324" s="223">
        <v>6.72</v>
      </c>
      <c r="CN324" s="224">
        <v>6.32</v>
      </c>
      <c r="CO324" s="253"/>
      <c r="CP324" s="253"/>
      <c r="CQ324" s="253"/>
      <c r="CR324" s="225"/>
      <c r="CS324" s="254">
        <v>19.360452149727436</v>
      </c>
      <c r="CT324" s="255">
        <v>19.360452149727436</v>
      </c>
      <c r="CU324" s="256">
        <v>0.10395807538784939</v>
      </c>
      <c r="CV324" s="257">
        <v>0.10395807538784939</v>
      </c>
      <c r="CW324" s="245" t="s">
        <v>639</v>
      </c>
      <c r="CX324" s="258"/>
      <c r="CY324" s="253"/>
      <c r="CZ324" s="253"/>
      <c r="DA324" s="259"/>
      <c r="DB324" s="260"/>
      <c r="DC324" s="261">
        <v>0</v>
      </c>
      <c r="DD324" s="262">
        <v>0</v>
      </c>
      <c r="DE324" s="263">
        <v>21279</v>
      </c>
      <c r="DF324" s="111">
        <v>7093</v>
      </c>
    </row>
    <row r="325" spans="1:110" ht="35.25" customHeight="1" x14ac:dyDescent="0.25">
      <c r="A325" s="237" t="s">
        <v>541</v>
      </c>
      <c r="B325" s="238" t="s">
        <v>18</v>
      </c>
      <c r="C325" s="238" t="s">
        <v>42</v>
      </c>
      <c r="D325" s="60" t="s">
        <v>302</v>
      </c>
      <c r="E325" s="60" t="s">
        <v>101</v>
      </c>
      <c r="F325" s="60" t="s">
        <v>1037</v>
      </c>
      <c r="G325" s="61" t="s">
        <v>101</v>
      </c>
      <c r="H325" s="211" t="s">
        <v>543</v>
      </c>
      <c r="I325" s="60" t="s">
        <v>608</v>
      </c>
      <c r="J325" s="212">
        <v>12.30968508939201</v>
      </c>
      <c r="K325" s="212">
        <v>6.751325743533001</v>
      </c>
      <c r="L325" s="213">
        <v>279.5</v>
      </c>
      <c r="M325" s="214"/>
      <c r="N325" s="214"/>
      <c r="O325" s="214"/>
      <c r="P325" s="214"/>
      <c r="Q325" s="214"/>
      <c r="R325" s="214"/>
      <c r="S325" s="214"/>
      <c r="T325" s="214"/>
      <c r="U325" s="214"/>
      <c r="V325" s="214"/>
      <c r="W325" s="214"/>
      <c r="X325" s="214"/>
      <c r="Y325" s="214"/>
      <c r="Z325" s="214"/>
      <c r="AA325" s="214"/>
      <c r="AB325" s="214"/>
      <c r="AC325" s="214">
        <v>19</v>
      </c>
      <c r="AD325" s="214">
        <v>19</v>
      </c>
      <c r="AE325" s="214"/>
      <c r="AF325" s="214"/>
      <c r="AG325" s="215"/>
      <c r="AH325" s="214"/>
      <c r="AI325" s="214">
        <f t="shared" si="15"/>
        <v>19</v>
      </c>
      <c r="AJ325" s="214">
        <f t="shared" si="15"/>
        <v>19</v>
      </c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>
        <v>168.62</v>
      </c>
      <c r="BB325" s="214">
        <v>168.62</v>
      </c>
      <c r="BC325" s="214"/>
      <c r="BD325" s="214"/>
      <c r="BE325" s="214"/>
      <c r="BF325" s="214"/>
      <c r="BG325" s="216">
        <f t="shared" si="16"/>
        <v>168.62</v>
      </c>
      <c r="BH325" s="72">
        <f t="shared" si="16"/>
        <v>168.62</v>
      </c>
      <c r="BI325" s="217">
        <f t="shared" si="14"/>
        <v>1.8468784227820369E-2</v>
      </c>
      <c r="BJ325" s="218">
        <v>0</v>
      </c>
      <c r="BK325" s="218">
        <v>0</v>
      </c>
      <c r="BL325" s="218">
        <v>0</v>
      </c>
      <c r="BM325" s="218">
        <v>0</v>
      </c>
      <c r="BN325" s="218">
        <v>0</v>
      </c>
      <c r="BO325" s="218">
        <v>0</v>
      </c>
      <c r="BP325" s="218">
        <v>0</v>
      </c>
      <c r="BQ325" s="218">
        <v>0</v>
      </c>
      <c r="BR325" s="218">
        <v>0</v>
      </c>
      <c r="BS325" s="218">
        <v>0</v>
      </c>
      <c r="BT325" s="218">
        <v>0</v>
      </c>
      <c r="BU325" s="218">
        <v>0</v>
      </c>
      <c r="BV325" s="218">
        <v>0</v>
      </c>
      <c r="BW325" s="218">
        <v>0</v>
      </c>
      <c r="BX325" s="218">
        <v>0</v>
      </c>
      <c r="BY325" s="218">
        <v>0</v>
      </c>
      <c r="BZ325" s="218">
        <v>197932.9008</v>
      </c>
      <c r="CA325" s="218">
        <v>197932.9008</v>
      </c>
      <c r="CB325" s="218">
        <v>0</v>
      </c>
      <c r="CC325" s="218">
        <v>0</v>
      </c>
      <c r="CD325" s="218">
        <v>0</v>
      </c>
      <c r="CE325" s="218">
        <v>0</v>
      </c>
      <c r="CF325" s="218">
        <v>197932.9008</v>
      </c>
      <c r="CG325" s="219">
        <v>197932.9008</v>
      </c>
      <c r="CH325" s="220">
        <v>33619425.949324794</v>
      </c>
      <c r="CI325" s="220">
        <v>33619425.949324794</v>
      </c>
      <c r="CJ325" s="220">
        <v>49189961.364957601</v>
      </c>
      <c r="CK325" s="221" t="s">
        <v>530</v>
      </c>
      <c r="CL325" s="222">
        <v>6.24</v>
      </c>
      <c r="CM325" s="223">
        <v>6.24</v>
      </c>
      <c r="CN325" s="224">
        <v>9.1300000000000008</v>
      </c>
      <c r="CO325" s="253"/>
      <c r="CP325" s="253"/>
      <c r="CQ325" s="253"/>
      <c r="CR325" s="225"/>
      <c r="CS325" s="254">
        <v>3.9526974234348962</v>
      </c>
      <c r="CT325" s="255">
        <v>3.9526974234348962</v>
      </c>
      <c r="CU325" s="256">
        <v>2.9748619554698551E-2</v>
      </c>
      <c r="CV325" s="257">
        <v>2.9748619554698551E-2</v>
      </c>
      <c r="CW325" s="245" t="s">
        <v>616</v>
      </c>
      <c r="CX325" s="258"/>
      <c r="CY325" s="253"/>
      <c r="CZ325" s="253"/>
      <c r="DA325" s="259"/>
      <c r="DB325" s="260"/>
      <c r="DC325" s="261">
        <v>0</v>
      </c>
      <c r="DD325" s="262">
        <v>0</v>
      </c>
      <c r="DE325" s="263">
        <v>1329</v>
      </c>
      <c r="DF325" s="111">
        <v>443</v>
      </c>
    </row>
    <row r="326" spans="1:110" ht="35.25" customHeight="1" x14ac:dyDescent="0.25">
      <c r="A326" s="237" t="s">
        <v>541</v>
      </c>
      <c r="B326" s="238" t="s">
        <v>18</v>
      </c>
      <c r="C326" s="238" t="s">
        <v>42</v>
      </c>
      <c r="D326" s="60" t="s">
        <v>302</v>
      </c>
      <c r="E326" s="60" t="s">
        <v>101</v>
      </c>
      <c r="F326" s="60" t="s">
        <v>1038</v>
      </c>
      <c r="G326" s="61" t="s">
        <v>1039</v>
      </c>
      <c r="H326" s="211" t="s">
        <v>533</v>
      </c>
      <c r="I326" s="60" t="s">
        <v>608</v>
      </c>
      <c r="J326" s="212">
        <v>12.668219606558768</v>
      </c>
      <c r="K326" s="212">
        <v>38.759659010288999</v>
      </c>
      <c r="L326" s="213">
        <v>2750.7</v>
      </c>
      <c r="M326" s="214"/>
      <c r="N326" s="214"/>
      <c r="O326" s="214"/>
      <c r="P326" s="214"/>
      <c r="Q326" s="214"/>
      <c r="R326" s="214"/>
      <c r="S326" s="214"/>
      <c r="T326" s="214"/>
      <c r="U326" s="214"/>
      <c r="V326" s="214"/>
      <c r="W326" s="214"/>
      <c r="X326" s="214"/>
      <c r="Y326" s="214"/>
      <c r="Z326" s="214"/>
      <c r="AA326" s="214"/>
      <c r="AB326" s="214"/>
      <c r="AC326" s="214">
        <v>148</v>
      </c>
      <c r="AD326" s="214">
        <v>148</v>
      </c>
      <c r="AE326" s="214"/>
      <c r="AF326" s="214"/>
      <c r="AG326" s="215"/>
      <c r="AH326" s="214"/>
      <c r="AI326" s="214">
        <f t="shared" si="15"/>
        <v>148</v>
      </c>
      <c r="AJ326" s="214">
        <f t="shared" si="15"/>
        <v>148</v>
      </c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>
        <v>982.41</v>
      </c>
      <c r="BB326" s="214">
        <v>982.41</v>
      </c>
      <c r="BC326" s="214"/>
      <c r="BD326" s="214"/>
      <c r="BE326" s="214"/>
      <c r="BF326" s="214"/>
      <c r="BG326" s="216">
        <f t="shared" si="16"/>
        <v>982.41</v>
      </c>
      <c r="BH326" s="72">
        <f t="shared" si="16"/>
        <v>982.41</v>
      </c>
      <c r="BI326" s="217">
        <f t="shared" si="14"/>
        <v>9.1899906454630503E-2</v>
      </c>
      <c r="BJ326" s="218">
        <v>0</v>
      </c>
      <c r="BK326" s="218">
        <v>0</v>
      </c>
      <c r="BL326" s="218">
        <v>0</v>
      </c>
      <c r="BM326" s="218">
        <v>0</v>
      </c>
      <c r="BN326" s="218">
        <v>0</v>
      </c>
      <c r="BO326" s="218">
        <v>0</v>
      </c>
      <c r="BP326" s="218">
        <v>0</v>
      </c>
      <c r="BQ326" s="218">
        <v>0</v>
      </c>
      <c r="BR326" s="218">
        <v>0</v>
      </c>
      <c r="BS326" s="218">
        <v>0</v>
      </c>
      <c r="BT326" s="218">
        <v>0</v>
      </c>
      <c r="BU326" s="218">
        <v>0</v>
      </c>
      <c r="BV326" s="218">
        <v>0</v>
      </c>
      <c r="BW326" s="218">
        <v>0</v>
      </c>
      <c r="BX326" s="218">
        <v>0</v>
      </c>
      <c r="BY326" s="218">
        <v>0</v>
      </c>
      <c r="BZ326" s="218">
        <v>1153192.1544000001</v>
      </c>
      <c r="CA326" s="218">
        <v>1153192.1544000001</v>
      </c>
      <c r="CB326" s="218">
        <v>0</v>
      </c>
      <c r="CC326" s="218">
        <v>0</v>
      </c>
      <c r="CD326" s="218">
        <v>0</v>
      </c>
      <c r="CE326" s="218">
        <v>0</v>
      </c>
      <c r="CF326" s="218">
        <v>1153192.1544000001</v>
      </c>
      <c r="CG326" s="219">
        <v>1153192.1544000001</v>
      </c>
      <c r="CH326" s="220">
        <v>32152154.523743998</v>
      </c>
      <c r="CI326" s="220">
        <v>32152154.523743998</v>
      </c>
      <c r="CJ326" s="220">
        <v>39965875.797537595</v>
      </c>
      <c r="CK326" s="221" t="s">
        <v>530</v>
      </c>
      <c r="CL326" s="222">
        <v>8.6</v>
      </c>
      <c r="CM326" s="223">
        <v>8.6</v>
      </c>
      <c r="CN326" s="224">
        <v>10.69</v>
      </c>
      <c r="CO326" s="253"/>
      <c r="CP326" s="253"/>
      <c r="CQ326" s="253"/>
      <c r="CR326" s="225"/>
      <c r="CS326" s="254">
        <v>241.06734850107614</v>
      </c>
      <c r="CT326" s="255">
        <v>236.64803830563099</v>
      </c>
      <c r="CU326" s="256">
        <v>1.6283147373947855</v>
      </c>
      <c r="CV326" s="257">
        <v>1.6101535741538899</v>
      </c>
      <c r="CW326" s="245" t="s">
        <v>628</v>
      </c>
      <c r="CX326" s="258"/>
      <c r="CY326" s="253"/>
      <c r="CZ326" s="253"/>
      <c r="DA326" s="259"/>
      <c r="DB326" s="260"/>
      <c r="DC326" s="261">
        <v>172791</v>
      </c>
      <c r="DD326" s="262">
        <v>1118798</v>
      </c>
      <c r="DE326" s="263">
        <v>232887</v>
      </c>
      <c r="DF326" s="111">
        <v>508158.66666666669</v>
      </c>
    </row>
    <row r="327" spans="1:110" ht="35.25" customHeight="1" x14ac:dyDescent="0.25">
      <c r="A327" s="237" t="s">
        <v>541</v>
      </c>
      <c r="B327" s="238" t="s">
        <v>18</v>
      </c>
      <c r="C327" s="238" t="s">
        <v>42</v>
      </c>
      <c r="D327" s="60" t="s">
        <v>302</v>
      </c>
      <c r="E327" s="60" t="s">
        <v>101</v>
      </c>
      <c r="F327" s="60" t="s">
        <v>1040</v>
      </c>
      <c r="G327" s="61" t="s">
        <v>101</v>
      </c>
      <c r="H327" s="211" t="s">
        <v>533</v>
      </c>
      <c r="I327" s="60" t="s">
        <v>608</v>
      </c>
      <c r="J327" s="212">
        <v>12.30968508939201</v>
      </c>
      <c r="K327" s="212">
        <v>10.203787857564002</v>
      </c>
      <c r="L327" s="213">
        <v>321.7</v>
      </c>
      <c r="M327" s="214"/>
      <c r="N327" s="214"/>
      <c r="O327" s="214"/>
      <c r="P327" s="214"/>
      <c r="Q327" s="214"/>
      <c r="R327" s="214"/>
      <c r="S327" s="214"/>
      <c r="T327" s="214"/>
      <c r="U327" s="214"/>
      <c r="V327" s="214"/>
      <c r="W327" s="214"/>
      <c r="X327" s="214"/>
      <c r="Y327" s="214"/>
      <c r="Z327" s="214"/>
      <c r="AA327" s="214"/>
      <c r="AB327" s="214"/>
      <c r="AC327" s="214">
        <v>8</v>
      </c>
      <c r="AD327" s="214">
        <v>8</v>
      </c>
      <c r="AE327" s="214"/>
      <c r="AF327" s="214"/>
      <c r="AG327" s="215"/>
      <c r="AH327" s="214"/>
      <c r="AI327" s="214">
        <f t="shared" si="15"/>
        <v>8</v>
      </c>
      <c r="AJ327" s="214">
        <f t="shared" si="15"/>
        <v>8</v>
      </c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>
        <v>951.85</v>
      </c>
      <c r="BB327" s="214">
        <v>951.85</v>
      </c>
      <c r="BC327" s="214"/>
      <c r="BD327" s="214"/>
      <c r="BE327" s="214"/>
      <c r="BF327" s="214"/>
      <c r="BG327" s="216">
        <f t="shared" si="16"/>
        <v>951.85</v>
      </c>
      <c r="BH327" s="72">
        <f t="shared" si="16"/>
        <v>951.85</v>
      </c>
      <c r="BI327" s="217">
        <f t="shared" si="14"/>
        <v>0.14356711915535444</v>
      </c>
      <c r="BJ327" s="218">
        <v>0</v>
      </c>
      <c r="BK327" s="218">
        <v>0</v>
      </c>
      <c r="BL327" s="218">
        <v>0</v>
      </c>
      <c r="BM327" s="218">
        <v>0</v>
      </c>
      <c r="BN327" s="218">
        <v>0</v>
      </c>
      <c r="BO327" s="218">
        <v>0</v>
      </c>
      <c r="BP327" s="218">
        <v>0</v>
      </c>
      <c r="BQ327" s="218">
        <v>0</v>
      </c>
      <c r="BR327" s="218">
        <v>0</v>
      </c>
      <c r="BS327" s="218">
        <v>0</v>
      </c>
      <c r="BT327" s="218">
        <v>0</v>
      </c>
      <c r="BU327" s="218">
        <v>0</v>
      </c>
      <c r="BV327" s="218">
        <v>0</v>
      </c>
      <c r="BW327" s="218">
        <v>0</v>
      </c>
      <c r="BX327" s="218">
        <v>0</v>
      </c>
      <c r="BY327" s="218">
        <v>0</v>
      </c>
      <c r="BZ327" s="218">
        <v>1117319.6040000001</v>
      </c>
      <c r="CA327" s="218">
        <v>1117319.6040000001</v>
      </c>
      <c r="CB327" s="218">
        <v>0</v>
      </c>
      <c r="CC327" s="218">
        <v>0</v>
      </c>
      <c r="CD327" s="218">
        <v>0</v>
      </c>
      <c r="CE327" s="218">
        <v>0</v>
      </c>
      <c r="CF327" s="218">
        <v>1117319.6040000001</v>
      </c>
      <c r="CG327" s="219">
        <v>1117319.6040000001</v>
      </c>
      <c r="CH327" s="220">
        <v>22138745.643126</v>
      </c>
      <c r="CI327" s="220">
        <v>22138745.643126</v>
      </c>
      <c r="CJ327" s="220">
        <v>24668888.002340399</v>
      </c>
      <c r="CK327" s="221" t="s">
        <v>530</v>
      </c>
      <c r="CL327" s="222">
        <v>5.95</v>
      </c>
      <c r="CM327" s="223">
        <v>5.95</v>
      </c>
      <c r="CN327" s="224">
        <v>6.63</v>
      </c>
      <c r="CO327" s="253"/>
      <c r="CP327" s="253"/>
      <c r="CQ327" s="253"/>
      <c r="CR327" s="225"/>
      <c r="CS327" s="254">
        <v>29.856567732197561</v>
      </c>
      <c r="CT327" s="255">
        <v>29.856567732197561</v>
      </c>
      <c r="CU327" s="256">
        <v>0.2940088324042951</v>
      </c>
      <c r="CV327" s="257">
        <v>0.2940088324042951</v>
      </c>
      <c r="CW327" s="245" t="s">
        <v>639</v>
      </c>
      <c r="CX327" s="258"/>
      <c r="CY327" s="253"/>
      <c r="CZ327" s="253"/>
      <c r="DA327" s="259"/>
      <c r="DB327" s="260"/>
      <c r="DC327" s="261">
        <v>0</v>
      </c>
      <c r="DD327" s="262">
        <v>0</v>
      </c>
      <c r="DE327" s="263">
        <v>5512</v>
      </c>
      <c r="DF327" s="111">
        <v>1837.3333333333333</v>
      </c>
    </row>
    <row r="328" spans="1:110" ht="35.25" customHeight="1" x14ac:dyDescent="0.25">
      <c r="A328" s="237" t="s">
        <v>541</v>
      </c>
      <c r="B328" s="238" t="s">
        <v>18</v>
      </c>
      <c r="C328" s="238" t="s">
        <v>42</v>
      </c>
      <c r="D328" s="60" t="s">
        <v>155</v>
      </c>
      <c r="E328" s="60" t="s">
        <v>49</v>
      </c>
      <c r="F328" s="60" t="s">
        <v>1041</v>
      </c>
      <c r="G328" s="61" t="s">
        <v>49</v>
      </c>
      <c r="H328" s="211" t="s">
        <v>533</v>
      </c>
      <c r="I328" s="60" t="s">
        <v>608</v>
      </c>
      <c r="J328" s="212">
        <v>8.1267823891131723</v>
      </c>
      <c r="K328" s="212">
        <v>30.462310542699001</v>
      </c>
      <c r="L328" s="213">
        <v>2128.8000000000002</v>
      </c>
      <c r="M328" s="214"/>
      <c r="N328" s="214"/>
      <c r="O328" s="214"/>
      <c r="P328" s="214"/>
      <c r="Q328" s="214"/>
      <c r="R328" s="214"/>
      <c r="S328" s="214"/>
      <c r="T328" s="214"/>
      <c r="U328" s="214"/>
      <c r="V328" s="214"/>
      <c r="W328" s="214"/>
      <c r="X328" s="214"/>
      <c r="Y328" s="214"/>
      <c r="Z328" s="214"/>
      <c r="AA328" s="214"/>
      <c r="AB328" s="214"/>
      <c r="AC328" s="214">
        <v>47</v>
      </c>
      <c r="AD328" s="214">
        <v>47</v>
      </c>
      <c r="AE328" s="214"/>
      <c r="AF328" s="214"/>
      <c r="AG328" s="215"/>
      <c r="AH328" s="214"/>
      <c r="AI328" s="214">
        <f t="shared" si="15"/>
        <v>47</v>
      </c>
      <c r="AJ328" s="214">
        <f t="shared" si="15"/>
        <v>47</v>
      </c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>
        <v>299.92</v>
      </c>
      <c r="BB328" s="214">
        <v>299.92</v>
      </c>
      <c r="BC328" s="214"/>
      <c r="BD328" s="214"/>
      <c r="BE328" s="214"/>
      <c r="BF328" s="214"/>
      <c r="BG328" s="216">
        <f t="shared" si="16"/>
        <v>299.92</v>
      </c>
      <c r="BH328" s="72">
        <f t="shared" si="16"/>
        <v>299.92</v>
      </c>
      <c r="BI328" s="217">
        <f t="shared" si="14"/>
        <v>4.0916780354706687E-2</v>
      </c>
      <c r="BJ328" s="218">
        <v>0</v>
      </c>
      <c r="BK328" s="218">
        <v>0</v>
      </c>
      <c r="BL328" s="218">
        <v>0</v>
      </c>
      <c r="BM328" s="218">
        <v>0</v>
      </c>
      <c r="BN328" s="218">
        <v>0</v>
      </c>
      <c r="BO328" s="218">
        <v>0</v>
      </c>
      <c r="BP328" s="218">
        <v>0</v>
      </c>
      <c r="BQ328" s="218">
        <v>0</v>
      </c>
      <c r="BR328" s="218">
        <v>0</v>
      </c>
      <c r="BS328" s="218">
        <v>0</v>
      </c>
      <c r="BT328" s="218">
        <v>0</v>
      </c>
      <c r="BU328" s="218">
        <v>0</v>
      </c>
      <c r="BV328" s="218">
        <v>0</v>
      </c>
      <c r="BW328" s="218">
        <v>0</v>
      </c>
      <c r="BX328" s="218">
        <v>0</v>
      </c>
      <c r="BY328" s="218">
        <v>0</v>
      </c>
      <c r="BZ328" s="218">
        <v>352058.09280000004</v>
      </c>
      <c r="CA328" s="218">
        <v>352058.09280000004</v>
      </c>
      <c r="CB328" s="218">
        <v>0</v>
      </c>
      <c r="CC328" s="218">
        <v>0</v>
      </c>
      <c r="CD328" s="218">
        <v>0</v>
      </c>
      <c r="CE328" s="218">
        <v>0</v>
      </c>
      <c r="CF328" s="218">
        <v>352058.09280000004</v>
      </c>
      <c r="CG328" s="219">
        <v>352058.09280000004</v>
      </c>
      <c r="CH328" s="220">
        <v>24878399.999999996</v>
      </c>
      <c r="CI328" s="220">
        <v>24878399.999999996</v>
      </c>
      <c r="CJ328" s="220">
        <v>25684320.000000004</v>
      </c>
      <c r="CK328" s="221" t="s">
        <v>530</v>
      </c>
      <c r="CL328" s="222">
        <v>7.1</v>
      </c>
      <c r="CM328" s="223">
        <v>7.1</v>
      </c>
      <c r="CN328" s="224">
        <v>7.33</v>
      </c>
      <c r="CO328" s="253"/>
      <c r="CP328" s="253"/>
      <c r="CQ328" s="253"/>
      <c r="CR328" s="225"/>
      <c r="CS328" s="254">
        <v>504.64974330441618</v>
      </c>
      <c r="CT328" s="255">
        <v>199.32820568600187</v>
      </c>
      <c r="CU328" s="256">
        <v>1.0152388153979688</v>
      </c>
      <c r="CV328" s="257">
        <v>0.68047016277133388</v>
      </c>
      <c r="CW328" s="245" t="s">
        <v>616</v>
      </c>
      <c r="CX328" s="258"/>
      <c r="CY328" s="253"/>
      <c r="CZ328" s="253"/>
      <c r="DA328" s="259"/>
      <c r="DB328" s="260"/>
      <c r="DC328" s="261">
        <v>23560</v>
      </c>
      <c r="DD328" s="262">
        <v>0</v>
      </c>
      <c r="DE328" s="263">
        <v>0</v>
      </c>
      <c r="DF328" s="111">
        <v>7853.333333333333</v>
      </c>
    </row>
    <row r="329" spans="1:110" ht="35.25" customHeight="1" x14ac:dyDescent="0.25">
      <c r="A329" s="237" t="s">
        <v>541</v>
      </c>
      <c r="B329" s="238" t="s">
        <v>18</v>
      </c>
      <c r="C329" s="238" t="s">
        <v>42</v>
      </c>
      <c r="D329" s="60" t="s">
        <v>155</v>
      </c>
      <c r="E329" s="60" t="s">
        <v>49</v>
      </c>
      <c r="F329" s="60" t="s">
        <v>1042</v>
      </c>
      <c r="G329" s="61" t="s">
        <v>1043</v>
      </c>
      <c r="H329" s="211" t="s">
        <v>533</v>
      </c>
      <c r="I329" s="60" t="s">
        <v>608</v>
      </c>
      <c r="J329" s="212">
        <v>8.6526330142910837</v>
      </c>
      <c r="K329" s="212">
        <v>17.676515114748</v>
      </c>
      <c r="L329" s="213">
        <v>1048.5</v>
      </c>
      <c r="M329" s="214"/>
      <c r="N329" s="214"/>
      <c r="O329" s="214"/>
      <c r="P329" s="214"/>
      <c r="Q329" s="214"/>
      <c r="R329" s="214"/>
      <c r="S329" s="214"/>
      <c r="T329" s="214"/>
      <c r="U329" s="214"/>
      <c r="V329" s="214"/>
      <c r="W329" s="214"/>
      <c r="X329" s="214"/>
      <c r="Y329" s="214"/>
      <c r="Z329" s="214"/>
      <c r="AA329" s="214"/>
      <c r="AB329" s="214"/>
      <c r="AC329" s="214">
        <v>27</v>
      </c>
      <c r="AD329" s="214">
        <v>27</v>
      </c>
      <c r="AE329" s="214"/>
      <c r="AF329" s="214"/>
      <c r="AG329" s="215"/>
      <c r="AH329" s="214"/>
      <c r="AI329" s="214">
        <f t="shared" si="15"/>
        <v>27</v>
      </c>
      <c r="AJ329" s="214">
        <f t="shared" si="15"/>
        <v>27</v>
      </c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>
        <v>328.27</v>
      </c>
      <c r="BB329" s="214">
        <v>328.27</v>
      </c>
      <c r="BC329" s="214"/>
      <c r="BD329" s="214"/>
      <c r="BE329" s="214"/>
      <c r="BF329" s="214"/>
      <c r="BG329" s="216">
        <f t="shared" si="16"/>
        <v>328.27</v>
      </c>
      <c r="BH329" s="72">
        <f t="shared" si="16"/>
        <v>328.27</v>
      </c>
      <c r="BI329" s="217">
        <f t="shared" ref="BI329:BI392" si="17">IF(CN329=0,0,BG329/1000/CN329)</f>
        <v>6.193773584905661E-2</v>
      </c>
      <c r="BJ329" s="218">
        <v>0</v>
      </c>
      <c r="BK329" s="218">
        <v>0</v>
      </c>
      <c r="BL329" s="218">
        <v>0</v>
      </c>
      <c r="BM329" s="218">
        <v>0</v>
      </c>
      <c r="BN329" s="218">
        <v>0</v>
      </c>
      <c r="BO329" s="218">
        <v>0</v>
      </c>
      <c r="BP329" s="218">
        <v>0</v>
      </c>
      <c r="BQ329" s="218">
        <v>0</v>
      </c>
      <c r="BR329" s="218">
        <v>0</v>
      </c>
      <c r="BS329" s="218">
        <v>0</v>
      </c>
      <c r="BT329" s="218">
        <v>0</v>
      </c>
      <c r="BU329" s="218">
        <v>0</v>
      </c>
      <c r="BV329" s="218">
        <v>0</v>
      </c>
      <c r="BW329" s="218">
        <v>0</v>
      </c>
      <c r="BX329" s="218">
        <v>0</v>
      </c>
      <c r="BY329" s="218">
        <v>0</v>
      </c>
      <c r="BZ329" s="218">
        <v>385336.45679999999</v>
      </c>
      <c r="CA329" s="218">
        <v>385336.45679999999</v>
      </c>
      <c r="CB329" s="218">
        <v>0</v>
      </c>
      <c r="CC329" s="218">
        <v>0</v>
      </c>
      <c r="CD329" s="218">
        <v>0</v>
      </c>
      <c r="CE329" s="218">
        <v>0</v>
      </c>
      <c r="CF329" s="218">
        <v>385336.45679999999</v>
      </c>
      <c r="CG329" s="219">
        <v>385336.45679999999</v>
      </c>
      <c r="CH329" s="220">
        <v>22399372.121562</v>
      </c>
      <c r="CI329" s="220">
        <v>22399372.121562</v>
      </c>
      <c r="CJ329" s="220">
        <v>18405685.619268</v>
      </c>
      <c r="CK329" s="221" t="s">
        <v>530</v>
      </c>
      <c r="CL329" s="222">
        <v>6.45</v>
      </c>
      <c r="CM329" s="223">
        <v>6.45</v>
      </c>
      <c r="CN329" s="224">
        <v>5.3</v>
      </c>
      <c r="CO329" s="253"/>
      <c r="CP329" s="253"/>
      <c r="CQ329" s="253"/>
      <c r="CR329" s="225"/>
      <c r="CS329" s="254">
        <v>268.3388707469399</v>
      </c>
      <c r="CT329" s="255">
        <v>266.78713016515644</v>
      </c>
      <c r="CU329" s="256">
        <v>0.82589759346061287</v>
      </c>
      <c r="CV329" s="257">
        <v>0.82526176449860367</v>
      </c>
      <c r="CW329" s="245" t="s">
        <v>554</v>
      </c>
      <c r="CX329" s="258"/>
      <c r="CY329" s="253"/>
      <c r="CZ329" s="253"/>
      <c r="DA329" s="259"/>
      <c r="DB329" s="260"/>
      <c r="DC329" s="261">
        <v>0</v>
      </c>
      <c r="DD329" s="262">
        <v>0</v>
      </c>
      <c r="DE329" s="263">
        <v>0</v>
      </c>
      <c r="DF329" s="111">
        <v>0</v>
      </c>
    </row>
    <row r="330" spans="1:110" ht="35.25" customHeight="1" x14ac:dyDescent="0.25">
      <c r="A330" s="237" t="s">
        <v>541</v>
      </c>
      <c r="B330" s="238" t="s">
        <v>18</v>
      </c>
      <c r="C330" s="238" t="s">
        <v>42</v>
      </c>
      <c r="D330" s="60" t="s">
        <v>330</v>
      </c>
      <c r="E330" s="60" t="s">
        <v>95</v>
      </c>
      <c r="F330" s="60" t="s">
        <v>1044</v>
      </c>
      <c r="G330" s="61" t="s">
        <v>929</v>
      </c>
      <c r="H330" s="211" t="s">
        <v>533</v>
      </c>
      <c r="I330" s="60" t="s">
        <v>608</v>
      </c>
      <c r="J330" s="212">
        <v>7.9594662811020189</v>
      </c>
      <c r="K330" s="212">
        <v>38.099242344996</v>
      </c>
      <c r="L330" s="213">
        <v>1299.5</v>
      </c>
      <c r="M330" s="214"/>
      <c r="N330" s="214"/>
      <c r="O330" s="214"/>
      <c r="P330" s="214"/>
      <c r="Q330" s="214"/>
      <c r="R330" s="214"/>
      <c r="S330" s="214"/>
      <c r="T330" s="214"/>
      <c r="U330" s="214"/>
      <c r="V330" s="214"/>
      <c r="W330" s="214"/>
      <c r="X330" s="214"/>
      <c r="Y330" s="214"/>
      <c r="Z330" s="214"/>
      <c r="AA330" s="214"/>
      <c r="AB330" s="214"/>
      <c r="AC330" s="214">
        <v>47</v>
      </c>
      <c r="AD330" s="214">
        <v>47</v>
      </c>
      <c r="AE330" s="214"/>
      <c r="AF330" s="214"/>
      <c r="AG330" s="215">
        <v>1</v>
      </c>
      <c r="AH330" s="214">
        <v>1</v>
      </c>
      <c r="AI330" s="214">
        <f t="shared" ref="AI330:AJ393" si="18">SUM(M330,O330,Q330,S330,U330,W330,Y330,AA330,AC330,AE330,AG330)</f>
        <v>48</v>
      </c>
      <c r="AJ330" s="214">
        <f t="shared" si="18"/>
        <v>48</v>
      </c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>
        <v>2491.61</v>
      </c>
      <c r="BB330" s="214">
        <v>2491.61</v>
      </c>
      <c r="BC330" s="214"/>
      <c r="BD330" s="214"/>
      <c r="BE330" s="214">
        <v>100</v>
      </c>
      <c r="BF330" s="214">
        <v>100</v>
      </c>
      <c r="BG330" s="216">
        <f t="shared" ref="BG330:BH393" si="19">SUM(AK330,AM330,AO330,AQ330,AS330,AU330,AW330,AY330,BA330,BC330,BE330)</f>
        <v>2591.61</v>
      </c>
      <c r="BH330" s="72">
        <f t="shared" si="19"/>
        <v>2591.61</v>
      </c>
      <c r="BI330" s="217">
        <f t="shared" si="17"/>
        <v>0.33311182519280208</v>
      </c>
      <c r="BJ330" s="218">
        <v>0</v>
      </c>
      <c r="BK330" s="218">
        <v>0</v>
      </c>
      <c r="BL330" s="218">
        <v>0</v>
      </c>
      <c r="BM330" s="218">
        <v>0</v>
      </c>
      <c r="BN330" s="218">
        <v>0</v>
      </c>
      <c r="BO330" s="218">
        <v>0</v>
      </c>
      <c r="BP330" s="218">
        <v>0</v>
      </c>
      <c r="BQ330" s="218">
        <v>0</v>
      </c>
      <c r="BR330" s="218">
        <v>0</v>
      </c>
      <c r="BS330" s="218">
        <v>0</v>
      </c>
      <c r="BT330" s="218">
        <v>0</v>
      </c>
      <c r="BU330" s="218">
        <v>0</v>
      </c>
      <c r="BV330" s="218">
        <v>0</v>
      </c>
      <c r="BW330" s="218">
        <v>0</v>
      </c>
      <c r="BX330" s="218">
        <v>0</v>
      </c>
      <c r="BY330" s="218">
        <v>0</v>
      </c>
      <c r="BZ330" s="218">
        <v>2924751.4824000006</v>
      </c>
      <c r="CA330" s="218">
        <v>2924751.4824000006</v>
      </c>
      <c r="CB330" s="218">
        <v>0</v>
      </c>
      <c r="CC330" s="218">
        <v>0</v>
      </c>
      <c r="CD330" s="218">
        <v>327624</v>
      </c>
      <c r="CE330" s="218">
        <v>327624</v>
      </c>
      <c r="CF330" s="218">
        <v>3252375.4824000006</v>
      </c>
      <c r="CG330" s="219">
        <v>3252375.4824000006</v>
      </c>
      <c r="CH330" s="220">
        <v>20714024.092223998</v>
      </c>
      <c r="CI330" s="220">
        <v>20714024.092223998</v>
      </c>
      <c r="CJ330" s="220">
        <v>24270347.505647998</v>
      </c>
      <c r="CK330" s="221" t="s">
        <v>530</v>
      </c>
      <c r="CL330" s="222">
        <v>6.64</v>
      </c>
      <c r="CM330" s="223">
        <v>6.64</v>
      </c>
      <c r="CN330" s="224">
        <v>7.78</v>
      </c>
      <c r="CO330" s="253"/>
      <c r="CP330" s="253"/>
      <c r="CQ330" s="253"/>
      <c r="CR330" s="225"/>
      <c r="CS330" s="254">
        <v>366.07746507582584</v>
      </c>
      <c r="CT330" s="255">
        <v>229.23868092807672</v>
      </c>
      <c r="CU330" s="256">
        <v>0.65357822591187997</v>
      </c>
      <c r="CV330" s="257">
        <v>0.58662939944016013</v>
      </c>
      <c r="CW330" s="245" t="s">
        <v>639</v>
      </c>
      <c r="CX330" s="258"/>
      <c r="CY330" s="253"/>
      <c r="CZ330" s="253"/>
      <c r="DA330" s="259"/>
      <c r="DB330" s="260"/>
      <c r="DC330" s="261">
        <v>0</v>
      </c>
      <c r="DD330" s="262">
        <v>605307</v>
      </c>
      <c r="DE330" s="263">
        <v>0</v>
      </c>
      <c r="DF330" s="111">
        <v>201769</v>
      </c>
    </row>
    <row r="331" spans="1:110" ht="35.25" customHeight="1" x14ac:dyDescent="0.25">
      <c r="A331" s="237" t="s">
        <v>541</v>
      </c>
      <c r="B331" s="238" t="s">
        <v>18</v>
      </c>
      <c r="C331" s="238" t="s">
        <v>42</v>
      </c>
      <c r="D331" s="60" t="s">
        <v>330</v>
      </c>
      <c r="E331" s="60" t="s">
        <v>95</v>
      </c>
      <c r="F331" s="60" t="s">
        <v>1045</v>
      </c>
      <c r="G331" s="61" t="s">
        <v>95</v>
      </c>
      <c r="H331" s="211" t="s">
        <v>533</v>
      </c>
      <c r="I331" s="60" t="s">
        <v>608</v>
      </c>
      <c r="J331" s="212">
        <v>13.098461027158876</v>
      </c>
      <c r="K331" s="212">
        <v>32.916666598200003</v>
      </c>
      <c r="L331" s="213">
        <v>1682.4</v>
      </c>
      <c r="M331" s="214"/>
      <c r="N331" s="214"/>
      <c r="O331" s="214"/>
      <c r="P331" s="214"/>
      <c r="Q331" s="214"/>
      <c r="R331" s="214"/>
      <c r="S331" s="214"/>
      <c r="T331" s="214"/>
      <c r="U331" s="214"/>
      <c r="V331" s="214"/>
      <c r="W331" s="214"/>
      <c r="X331" s="214"/>
      <c r="Y331" s="214"/>
      <c r="Z331" s="214"/>
      <c r="AA331" s="214"/>
      <c r="AB331" s="214"/>
      <c r="AC331" s="214">
        <v>29</v>
      </c>
      <c r="AD331" s="214">
        <v>29</v>
      </c>
      <c r="AE331" s="214"/>
      <c r="AF331" s="214"/>
      <c r="AG331" s="215"/>
      <c r="AH331" s="214"/>
      <c r="AI331" s="214">
        <f t="shared" si="18"/>
        <v>29</v>
      </c>
      <c r="AJ331" s="214">
        <f t="shared" si="18"/>
        <v>29</v>
      </c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>
        <v>189.37</v>
      </c>
      <c r="BB331" s="214">
        <v>189.37</v>
      </c>
      <c r="BC331" s="214"/>
      <c r="BD331" s="214"/>
      <c r="BE331" s="214"/>
      <c r="BF331" s="214"/>
      <c r="BG331" s="216">
        <f t="shared" si="19"/>
        <v>189.37</v>
      </c>
      <c r="BH331" s="72">
        <f t="shared" si="19"/>
        <v>189.37</v>
      </c>
      <c r="BI331" s="217">
        <f t="shared" si="17"/>
        <v>1.6582311733800353E-2</v>
      </c>
      <c r="BJ331" s="218">
        <v>0</v>
      </c>
      <c r="BK331" s="218">
        <v>0</v>
      </c>
      <c r="BL331" s="218">
        <v>0</v>
      </c>
      <c r="BM331" s="218">
        <v>0</v>
      </c>
      <c r="BN331" s="218">
        <v>0</v>
      </c>
      <c r="BO331" s="218">
        <v>0</v>
      </c>
      <c r="BP331" s="218">
        <v>0</v>
      </c>
      <c r="BQ331" s="218">
        <v>0</v>
      </c>
      <c r="BR331" s="218">
        <v>0</v>
      </c>
      <c r="BS331" s="218">
        <v>0</v>
      </c>
      <c r="BT331" s="218">
        <v>0</v>
      </c>
      <c r="BU331" s="218">
        <v>0</v>
      </c>
      <c r="BV331" s="218">
        <v>0</v>
      </c>
      <c r="BW331" s="218">
        <v>0</v>
      </c>
      <c r="BX331" s="218">
        <v>0</v>
      </c>
      <c r="BY331" s="218">
        <v>0</v>
      </c>
      <c r="BZ331" s="218">
        <v>222290.0808</v>
      </c>
      <c r="CA331" s="218">
        <v>222290.0808</v>
      </c>
      <c r="CB331" s="218">
        <v>0</v>
      </c>
      <c r="CC331" s="218">
        <v>0</v>
      </c>
      <c r="CD331" s="218">
        <v>0</v>
      </c>
      <c r="CE331" s="218">
        <v>0</v>
      </c>
      <c r="CF331" s="218">
        <v>222290.0808</v>
      </c>
      <c r="CG331" s="219">
        <v>222290.0808</v>
      </c>
      <c r="CH331" s="220">
        <v>41266170.348998398</v>
      </c>
      <c r="CI331" s="220">
        <v>41266170.348998398</v>
      </c>
      <c r="CJ331" s="220">
        <v>53309916.898819201</v>
      </c>
      <c r="CK331" s="221" t="s">
        <v>530</v>
      </c>
      <c r="CL331" s="222">
        <v>8.84</v>
      </c>
      <c r="CM331" s="223">
        <v>8.84</v>
      </c>
      <c r="CN331" s="224">
        <v>11.42</v>
      </c>
      <c r="CO331" s="253"/>
      <c r="CP331" s="253"/>
      <c r="CQ331" s="253"/>
      <c r="CR331" s="225"/>
      <c r="CS331" s="254">
        <v>66.696420164997861</v>
      </c>
      <c r="CT331" s="255">
        <v>60.220418381848638</v>
      </c>
      <c r="CU331" s="256">
        <v>0.22787449661474588</v>
      </c>
      <c r="CV331" s="257">
        <v>0.22529883660186756</v>
      </c>
      <c r="CW331" s="245" t="s">
        <v>774</v>
      </c>
      <c r="CX331" s="258"/>
      <c r="CY331" s="253"/>
      <c r="CZ331" s="253"/>
      <c r="DA331" s="259"/>
      <c r="DB331" s="260"/>
      <c r="DC331" s="261">
        <v>0</v>
      </c>
      <c r="DD331" s="262">
        <v>0</v>
      </c>
      <c r="DE331" s="263">
        <v>74906</v>
      </c>
      <c r="DF331" s="111">
        <v>24968.666666666668</v>
      </c>
    </row>
    <row r="332" spans="1:110" ht="35.25" customHeight="1" x14ac:dyDescent="0.25">
      <c r="A332" s="237" t="s">
        <v>541</v>
      </c>
      <c r="B332" s="238" t="s">
        <v>18</v>
      </c>
      <c r="C332" s="238" t="s">
        <v>42</v>
      </c>
      <c r="D332" s="60" t="s">
        <v>330</v>
      </c>
      <c r="E332" s="60" t="s">
        <v>95</v>
      </c>
      <c r="F332" s="60" t="s">
        <v>1046</v>
      </c>
      <c r="G332" s="61" t="s">
        <v>1047</v>
      </c>
      <c r="H332" s="211" t="s">
        <v>533</v>
      </c>
      <c r="I332" s="60" t="s">
        <v>608</v>
      </c>
      <c r="J332" s="212">
        <v>12.572610401980967</v>
      </c>
      <c r="K332" s="212">
        <v>33.387121142676001</v>
      </c>
      <c r="L332" s="213">
        <v>1486.7</v>
      </c>
      <c r="M332" s="214"/>
      <c r="N332" s="214"/>
      <c r="O332" s="214"/>
      <c r="P332" s="214"/>
      <c r="Q332" s="214"/>
      <c r="R332" s="214"/>
      <c r="S332" s="214"/>
      <c r="T332" s="214"/>
      <c r="U332" s="214"/>
      <c r="V332" s="214"/>
      <c r="W332" s="214"/>
      <c r="X332" s="214"/>
      <c r="Y332" s="214"/>
      <c r="Z332" s="214"/>
      <c r="AA332" s="214"/>
      <c r="AB332" s="214"/>
      <c r="AC332" s="214">
        <v>41</v>
      </c>
      <c r="AD332" s="214">
        <v>41</v>
      </c>
      <c r="AE332" s="214"/>
      <c r="AF332" s="214"/>
      <c r="AG332" s="215"/>
      <c r="AH332" s="214"/>
      <c r="AI332" s="214">
        <f t="shared" si="18"/>
        <v>41</v>
      </c>
      <c r="AJ332" s="214">
        <f t="shared" si="18"/>
        <v>41</v>
      </c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>
        <v>813.04</v>
      </c>
      <c r="BB332" s="214">
        <v>813.04</v>
      </c>
      <c r="BC332" s="214"/>
      <c r="BD332" s="214"/>
      <c r="BE332" s="214"/>
      <c r="BF332" s="214"/>
      <c r="BG332" s="216">
        <f t="shared" si="19"/>
        <v>813.04</v>
      </c>
      <c r="BH332" s="72">
        <f t="shared" si="19"/>
        <v>813.04</v>
      </c>
      <c r="BI332" s="217">
        <f t="shared" si="17"/>
        <v>8.6127118644067802E-2</v>
      </c>
      <c r="BJ332" s="218">
        <v>0</v>
      </c>
      <c r="BK332" s="218">
        <v>0</v>
      </c>
      <c r="BL332" s="218">
        <v>0</v>
      </c>
      <c r="BM332" s="218">
        <v>0</v>
      </c>
      <c r="BN332" s="218">
        <v>0</v>
      </c>
      <c r="BO332" s="218">
        <v>0</v>
      </c>
      <c r="BP332" s="218">
        <v>0</v>
      </c>
      <c r="BQ332" s="218">
        <v>0</v>
      </c>
      <c r="BR332" s="218">
        <v>0</v>
      </c>
      <c r="BS332" s="218">
        <v>0</v>
      </c>
      <c r="BT332" s="218">
        <v>0</v>
      </c>
      <c r="BU332" s="218">
        <v>0</v>
      </c>
      <c r="BV332" s="218">
        <v>0</v>
      </c>
      <c r="BW332" s="218">
        <v>0</v>
      </c>
      <c r="BX332" s="218">
        <v>0</v>
      </c>
      <c r="BY332" s="218">
        <v>0</v>
      </c>
      <c r="BZ332" s="218">
        <v>954378.87359999993</v>
      </c>
      <c r="CA332" s="218">
        <v>954378.87359999993</v>
      </c>
      <c r="CB332" s="218">
        <v>0</v>
      </c>
      <c r="CC332" s="218">
        <v>0</v>
      </c>
      <c r="CD332" s="218">
        <v>0</v>
      </c>
      <c r="CE332" s="218">
        <v>0</v>
      </c>
      <c r="CF332" s="218">
        <v>954378.87359999993</v>
      </c>
      <c r="CG332" s="219">
        <v>954378.87359999993</v>
      </c>
      <c r="CH332" s="220">
        <v>16592908.651843198</v>
      </c>
      <c r="CI332" s="220">
        <v>16592908.651843198</v>
      </c>
      <c r="CJ332" s="220">
        <v>23589918.324307196</v>
      </c>
      <c r="CK332" s="221" t="s">
        <v>530</v>
      </c>
      <c r="CL332" s="222">
        <v>6.64</v>
      </c>
      <c r="CM332" s="223">
        <v>6.64</v>
      </c>
      <c r="CN332" s="224">
        <v>9.44</v>
      </c>
      <c r="CO332" s="253"/>
      <c r="CP332" s="253"/>
      <c r="CQ332" s="253"/>
      <c r="CR332" s="225"/>
      <c r="CS332" s="254">
        <v>76.563167620082666</v>
      </c>
      <c r="CT332" s="255">
        <v>70.39298824788537</v>
      </c>
      <c r="CU332" s="256">
        <v>0.6756581499563844</v>
      </c>
      <c r="CV332" s="257">
        <v>0.67386442798329016</v>
      </c>
      <c r="CW332" s="245" t="s">
        <v>888</v>
      </c>
      <c r="CX332" s="258"/>
      <c r="CY332" s="253"/>
      <c r="CZ332" s="253"/>
      <c r="DA332" s="259"/>
      <c r="DB332" s="260"/>
      <c r="DC332" s="261">
        <v>145788</v>
      </c>
      <c r="DD332" s="262">
        <v>23230</v>
      </c>
      <c r="DE332" s="263">
        <v>54195</v>
      </c>
      <c r="DF332" s="111">
        <v>74404.333333333328</v>
      </c>
    </row>
    <row r="333" spans="1:110" ht="35.25" customHeight="1" x14ac:dyDescent="0.25">
      <c r="A333" s="237" t="s">
        <v>541</v>
      </c>
      <c r="B333" s="238" t="s">
        <v>18</v>
      </c>
      <c r="C333" s="238" t="s">
        <v>42</v>
      </c>
      <c r="D333" s="60" t="s">
        <v>330</v>
      </c>
      <c r="E333" s="60" t="s">
        <v>95</v>
      </c>
      <c r="F333" s="60" t="s">
        <v>1048</v>
      </c>
      <c r="G333" s="61" t="s">
        <v>1049</v>
      </c>
      <c r="H333" s="211" t="s">
        <v>533</v>
      </c>
      <c r="I333" s="60" t="s">
        <v>608</v>
      </c>
      <c r="J333" s="212">
        <v>12.668219606558768</v>
      </c>
      <c r="K333" s="212">
        <v>38.257007496183007</v>
      </c>
      <c r="L333" s="213">
        <v>2160</v>
      </c>
      <c r="M333" s="214"/>
      <c r="N333" s="214"/>
      <c r="O333" s="214"/>
      <c r="P333" s="214"/>
      <c r="Q333" s="214"/>
      <c r="R333" s="214"/>
      <c r="S333" s="214"/>
      <c r="T333" s="214"/>
      <c r="U333" s="214"/>
      <c r="V333" s="214"/>
      <c r="W333" s="214"/>
      <c r="X333" s="214"/>
      <c r="Y333" s="214">
        <v>1</v>
      </c>
      <c r="Z333" s="214">
        <v>1</v>
      </c>
      <c r="AA333" s="214"/>
      <c r="AB333" s="214"/>
      <c r="AC333" s="214">
        <v>51</v>
      </c>
      <c r="AD333" s="214">
        <v>51</v>
      </c>
      <c r="AE333" s="214"/>
      <c r="AF333" s="214"/>
      <c r="AG333" s="215"/>
      <c r="AH333" s="214"/>
      <c r="AI333" s="214">
        <f t="shared" si="18"/>
        <v>52</v>
      </c>
      <c r="AJ333" s="214">
        <f t="shared" si="18"/>
        <v>52</v>
      </c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>
        <v>625</v>
      </c>
      <c r="AX333" s="214">
        <v>625</v>
      </c>
      <c r="AY333" s="214"/>
      <c r="AZ333" s="214"/>
      <c r="BA333" s="214">
        <v>852.63</v>
      </c>
      <c r="BB333" s="214">
        <v>852.63</v>
      </c>
      <c r="BC333" s="214"/>
      <c r="BD333" s="214"/>
      <c r="BE333" s="214"/>
      <c r="BF333" s="214"/>
      <c r="BG333" s="216">
        <f t="shared" si="19"/>
        <v>1477.63</v>
      </c>
      <c r="BH333" s="72">
        <f t="shared" si="19"/>
        <v>1477.63</v>
      </c>
      <c r="BI333" s="217">
        <f t="shared" si="17"/>
        <v>0.14659027777777778</v>
      </c>
      <c r="BJ333" s="218">
        <v>0</v>
      </c>
      <c r="BK333" s="218">
        <v>0</v>
      </c>
      <c r="BL333" s="218">
        <v>0</v>
      </c>
      <c r="BM333" s="218">
        <v>0</v>
      </c>
      <c r="BN333" s="218">
        <v>0</v>
      </c>
      <c r="BO333" s="218">
        <v>0</v>
      </c>
      <c r="BP333" s="218">
        <v>0</v>
      </c>
      <c r="BQ333" s="218">
        <v>0</v>
      </c>
      <c r="BR333" s="218">
        <v>0</v>
      </c>
      <c r="BS333" s="218">
        <v>0</v>
      </c>
      <c r="BT333" s="218">
        <v>0</v>
      </c>
      <c r="BU333" s="218">
        <v>0</v>
      </c>
      <c r="BV333" s="218">
        <v>3153599.9999999995</v>
      </c>
      <c r="BW333" s="218">
        <v>3153599.9999999995</v>
      </c>
      <c r="BX333" s="218">
        <v>0</v>
      </c>
      <c r="BY333" s="218">
        <v>0</v>
      </c>
      <c r="BZ333" s="218">
        <v>1000851.1992</v>
      </c>
      <c r="CA333" s="218">
        <v>1000851.1992</v>
      </c>
      <c r="CB333" s="218">
        <v>0</v>
      </c>
      <c r="CC333" s="218">
        <v>0</v>
      </c>
      <c r="CD333" s="218">
        <v>0</v>
      </c>
      <c r="CE333" s="218">
        <v>0</v>
      </c>
      <c r="CF333" s="218">
        <v>4154451.1991999997</v>
      </c>
      <c r="CG333" s="219">
        <v>4154451.1991999997</v>
      </c>
      <c r="CH333" s="220">
        <v>16609378.8041244</v>
      </c>
      <c r="CI333" s="220">
        <v>16609378.8041244</v>
      </c>
      <c r="CJ333" s="220">
        <v>21547302.232377604</v>
      </c>
      <c r="CK333" s="221" t="s">
        <v>530</v>
      </c>
      <c r="CL333" s="222">
        <v>7.77</v>
      </c>
      <c r="CM333" s="223">
        <v>7.77</v>
      </c>
      <c r="CN333" s="224">
        <v>10.08</v>
      </c>
      <c r="CO333" s="253"/>
      <c r="CP333" s="253"/>
      <c r="CQ333" s="253"/>
      <c r="CR333" s="225"/>
      <c r="CS333" s="254">
        <v>170.23730166427205</v>
      </c>
      <c r="CT333" s="255">
        <v>165.5261747328077</v>
      </c>
      <c r="CU333" s="256">
        <v>1.1992240668362211</v>
      </c>
      <c r="CV333" s="257">
        <v>1.1959107822894677</v>
      </c>
      <c r="CW333" s="245" t="s">
        <v>616</v>
      </c>
      <c r="CX333" s="258"/>
      <c r="CY333" s="253"/>
      <c r="CZ333" s="253"/>
      <c r="DA333" s="259"/>
      <c r="DB333" s="260"/>
      <c r="DC333" s="261">
        <v>126929</v>
      </c>
      <c r="DD333" s="262">
        <v>225915</v>
      </c>
      <c r="DE333" s="263">
        <v>467456</v>
      </c>
      <c r="DF333" s="111">
        <v>273433.33333333331</v>
      </c>
    </row>
    <row r="334" spans="1:110" ht="35.25" customHeight="1" x14ac:dyDescent="0.25">
      <c r="A334" s="237" t="s">
        <v>541</v>
      </c>
      <c r="B334" s="238" t="s">
        <v>18</v>
      </c>
      <c r="C334" s="238" t="s">
        <v>42</v>
      </c>
      <c r="D334" s="60" t="s">
        <v>94</v>
      </c>
      <c r="E334" s="60" t="s">
        <v>95</v>
      </c>
      <c r="F334" s="60" t="s">
        <v>1050</v>
      </c>
      <c r="G334" s="61" t="s">
        <v>931</v>
      </c>
      <c r="H334" s="211" t="s">
        <v>533</v>
      </c>
      <c r="I334" s="60" t="s">
        <v>608</v>
      </c>
      <c r="J334" s="212">
        <v>11.353593043613991</v>
      </c>
      <c r="K334" s="212">
        <v>7.2931818030119997</v>
      </c>
      <c r="L334" s="213">
        <v>224.1</v>
      </c>
      <c r="M334" s="214"/>
      <c r="N334" s="214"/>
      <c r="O334" s="214"/>
      <c r="P334" s="214"/>
      <c r="Q334" s="214"/>
      <c r="R334" s="214"/>
      <c r="S334" s="214"/>
      <c r="T334" s="214"/>
      <c r="U334" s="214"/>
      <c r="V334" s="214"/>
      <c r="W334" s="214"/>
      <c r="X334" s="214"/>
      <c r="Y334" s="214"/>
      <c r="Z334" s="214"/>
      <c r="AA334" s="214"/>
      <c r="AB334" s="214"/>
      <c r="AC334" s="214">
        <v>2</v>
      </c>
      <c r="AD334" s="214">
        <v>2</v>
      </c>
      <c r="AE334" s="214"/>
      <c r="AF334" s="214"/>
      <c r="AG334" s="215"/>
      <c r="AH334" s="214"/>
      <c r="AI334" s="214">
        <f t="shared" si="18"/>
        <v>2</v>
      </c>
      <c r="AJ334" s="214">
        <f t="shared" si="18"/>
        <v>2</v>
      </c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>
        <v>425</v>
      </c>
      <c r="BB334" s="214">
        <v>425</v>
      </c>
      <c r="BC334" s="214"/>
      <c r="BD334" s="214"/>
      <c r="BE334" s="214"/>
      <c r="BF334" s="214"/>
      <c r="BG334" s="216">
        <f t="shared" si="19"/>
        <v>425</v>
      </c>
      <c r="BH334" s="72">
        <f t="shared" si="19"/>
        <v>425</v>
      </c>
      <c r="BI334" s="217">
        <f t="shared" si="17"/>
        <v>0.25147928994082841</v>
      </c>
      <c r="BJ334" s="218">
        <v>0</v>
      </c>
      <c r="BK334" s="218">
        <v>0</v>
      </c>
      <c r="BL334" s="218">
        <v>0</v>
      </c>
      <c r="BM334" s="218">
        <v>0</v>
      </c>
      <c r="BN334" s="218">
        <v>0</v>
      </c>
      <c r="BO334" s="218">
        <v>0</v>
      </c>
      <c r="BP334" s="218">
        <v>0</v>
      </c>
      <c r="BQ334" s="218">
        <v>0</v>
      </c>
      <c r="BR334" s="218">
        <v>0</v>
      </c>
      <c r="BS334" s="218">
        <v>0</v>
      </c>
      <c r="BT334" s="218">
        <v>0</v>
      </c>
      <c r="BU334" s="218">
        <v>0</v>
      </c>
      <c r="BV334" s="218">
        <v>0</v>
      </c>
      <c r="BW334" s="218">
        <v>0</v>
      </c>
      <c r="BX334" s="218">
        <v>0</v>
      </c>
      <c r="BY334" s="218">
        <v>0</v>
      </c>
      <c r="BZ334" s="218">
        <v>498882.00000000006</v>
      </c>
      <c r="CA334" s="218">
        <v>498882.00000000006</v>
      </c>
      <c r="CB334" s="218">
        <v>0</v>
      </c>
      <c r="CC334" s="218">
        <v>0</v>
      </c>
      <c r="CD334" s="218">
        <v>0</v>
      </c>
      <c r="CE334" s="218">
        <v>0</v>
      </c>
      <c r="CF334" s="218">
        <v>498882.00000000006</v>
      </c>
      <c r="CG334" s="219">
        <v>498882.00000000006</v>
      </c>
      <c r="CH334" s="220">
        <v>6544180.1923211999</v>
      </c>
      <c r="CI334" s="220">
        <v>6544180.1923211999</v>
      </c>
      <c r="CJ334" s="220">
        <v>1725376.6809707999</v>
      </c>
      <c r="CK334" s="221" t="s">
        <v>530</v>
      </c>
      <c r="CL334" s="222">
        <v>6.41</v>
      </c>
      <c r="CM334" s="223">
        <v>6.41</v>
      </c>
      <c r="CN334" s="224">
        <v>1.69</v>
      </c>
      <c r="CO334" s="253"/>
      <c r="CP334" s="253"/>
      <c r="CQ334" s="253"/>
      <c r="CR334" s="225"/>
      <c r="CS334" s="254">
        <v>64.567284584476155</v>
      </c>
      <c r="CT334" s="255">
        <v>64.567284584476155</v>
      </c>
      <c r="CU334" s="256">
        <v>0.85153832313759492</v>
      </c>
      <c r="CV334" s="257">
        <v>0.85153832313759492</v>
      </c>
      <c r="CW334" s="245" t="s">
        <v>649</v>
      </c>
      <c r="CX334" s="258"/>
      <c r="CY334" s="253"/>
      <c r="CZ334" s="253"/>
      <c r="DA334" s="259"/>
      <c r="DB334" s="260"/>
      <c r="DC334" s="261">
        <v>0</v>
      </c>
      <c r="DD334" s="262">
        <v>28684</v>
      </c>
      <c r="DE334" s="263">
        <v>2795</v>
      </c>
      <c r="DF334" s="111">
        <v>10493</v>
      </c>
    </row>
    <row r="335" spans="1:110" ht="35.25" customHeight="1" x14ac:dyDescent="0.25">
      <c r="A335" s="237" t="s">
        <v>541</v>
      </c>
      <c r="B335" s="238" t="s">
        <v>18</v>
      </c>
      <c r="C335" s="238" t="s">
        <v>42</v>
      </c>
      <c r="D335" s="60" t="s">
        <v>94</v>
      </c>
      <c r="E335" s="60" t="s">
        <v>95</v>
      </c>
      <c r="F335" s="60" t="s">
        <v>1051</v>
      </c>
      <c r="G335" s="61" t="s">
        <v>931</v>
      </c>
      <c r="H335" s="211" t="s">
        <v>533</v>
      </c>
      <c r="I335" s="60" t="s">
        <v>608</v>
      </c>
      <c r="J335" s="212">
        <v>11.257983839036187</v>
      </c>
      <c r="K335" s="212">
        <v>5.1149621105730008</v>
      </c>
      <c r="L335" s="213">
        <v>16.3</v>
      </c>
      <c r="M335" s="214"/>
      <c r="N335" s="214"/>
      <c r="O335" s="214"/>
      <c r="P335" s="214"/>
      <c r="Q335" s="214"/>
      <c r="R335" s="214"/>
      <c r="S335" s="214"/>
      <c r="T335" s="214"/>
      <c r="U335" s="214"/>
      <c r="V335" s="214"/>
      <c r="W335" s="214"/>
      <c r="X335" s="214"/>
      <c r="Y335" s="214"/>
      <c r="Z335" s="214"/>
      <c r="AA335" s="214"/>
      <c r="AB335" s="214"/>
      <c r="AC335" s="214">
        <v>3</v>
      </c>
      <c r="AD335" s="214">
        <v>3</v>
      </c>
      <c r="AE335" s="214"/>
      <c r="AF335" s="214"/>
      <c r="AG335" s="215"/>
      <c r="AH335" s="214"/>
      <c r="AI335" s="214">
        <f t="shared" si="18"/>
        <v>3</v>
      </c>
      <c r="AJ335" s="214">
        <f t="shared" si="18"/>
        <v>3</v>
      </c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>
        <v>695</v>
      </c>
      <c r="BB335" s="214">
        <v>695</v>
      </c>
      <c r="BC335" s="214"/>
      <c r="BD335" s="214"/>
      <c r="BE335" s="214"/>
      <c r="BF335" s="214"/>
      <c r="BG335" s="216">
        <f t="shared" si="19"/>
        <v>695</v>
      </c>
      <c r="BH335" s="72">
        <f t="shared" si="19"/>
        <v>695</v>
      </c>
      <c r="BI335" s="217">
        <f t="shared" si="17"/>
        <v>6.5627950897072712E-2</v>
      </c>
      <c r="BJ335" s="218">
        <v>0</v>
      </c>
      <c r="BK335" s="218">
        <v>0</v>
      </c>
      <c r="BL335" s="218">
        <v>0</v>
      </c>
      <c r="BM335" s="218">
        <v>0</v>
      </c>
      <c r="BN335" s="218">
        <v>0</v>
      </c>
      <c r="BO335" s="218">
        <v>0</v>
      </c>
      <c r="BP335" s="218">
        <v>0</v>
      </c>
      <c r="BQ335" s="218">
        <v>0</v>
      </c>
      <c r="BR335" s="218">
        <v>0</v>
      </c>
      <c r="BS335" s="218">
        <v>0</v>
      </c>
      <c r="BT335" s="218">
        <v>0</v>
      </c>
      <c r="BU335" s="218">
        <v>0</v>
      </c>
      <c r="BV335" s="218">
        <v>0</v>
      </c>
      <c r="BW335" s="218">
        <v>0</v>
      </c>
      <c r="BX335" s="218">
        <v>0</v>
      </c>
      <c r="BY335" s="218">
        <v>0</v>
      </c>
      <c r="BZ335" s="218">
        <v>815818.8</v>
      </c>
      <c r="CA335" s="218">
        <v>815818.8</v>
      </c>
      <c r="CB335" s="218">
        <v>0</v>
      </c>
      <c r="CC335" s="218">
        <v>0</v>
      </c>
      <c r="CD335" s="218">
        <v>0</v>
      </c>
      <c r="CE335" s="218">
        <v>0</v>
      </c>
      <c r="CF335" s="218">
        <v>815818.8</v>
      </c>
      <c r="CG335" s="219">
        <v>815818.8</v>
      </c>
      <c r="CH335" s="220">
        <v>28831172.568652797</v>
      </c>
      <c r="CI335" s="220">
        <v>28831172.568652797</v>
      </c>
      <c r="CJ335" s="220">
        <v>36830170.989388794</v>
      </c>
      <c r="CK335" s="221" t="s">
        <v>530</v>
      </c>
      <c r="CL335" s="222">
        <v>8.2899999999999991</v>
      </c>
      <c r="CM335" s="223">
        <v>8.2899999999999991</v>
      </c>
      <c r="CN335" s="224">
        <v>10.59</v>
      </c>
      <c r="CO335" s="253"/>
      <c r="CP335" s="253"/>
      <c r="CQ335" s="253"/>
      <c r="CR335" s="225"/>
      <c r="CS335" s="254">
        <v>0.62222222222222223</v>
      </c>
      <c r="CT335" s="255">
        <v>0.62222222222222223</v>
      </c>
      <c r="CU335" s="256">
        <v>0.33333333333333331</v>
      </c>
      <c r="CV335" s="257">
        <v>0.33333333333333331</v>
      </c>
      <c r="CW335" s="245" t="s">
        <v>1052</v>
      </c>
      <c r="CX335" s="258"/>
      <c r="CY335" s="253"/>
      <c r="CZ335" s="253"/>
      <c r="DA335" s="259"/>
      <c r="DB335" s="260"/>
      <c r="DC335" s="261">
        <v>0</v>
      </c>
      <c r="DD335" s="262">
        <v>0</v>
      </c>
      <c r="DE335" s="263">
        <v>0</v>
      </c>
      <c r="DF335" s="111">
        <v>0</v>
      </c>
    </row>
    <row r="336" spans="1:110" ht="35.25" customHeight="1" x14ac:dyDescent="0.25">
      <c r="A336" s="237" t="s">
        <v>541</v>
      </c>
      <c r="B336" s="238" t="s">
        <v>18</v>
      </c>
      <c r="C336" s="238" t="s">
        <v>42</v>
      </c>
      <c r="D336" s="60" t="s">
        <v>94</v>
      </c>
      <c r="E336" s="60" t="s">
        <v>95</v>
      </c>
      <c r="F336" s="60" t="s">
        <v>1053</v>
      </c>
      <c r="G336" s="61" t="s">
        <v>931</v>
      </c>
      <c r="H336" s="211" t="s">
        <v>533</v>
      </c>
      <c r="I336" s="60" t="s">
        <v>608</v>
      </c>
      <c r="J336" s="212">
        <v>10.038966480669213</v>
      </c>
      <c r="K336" s="212">
        <v>24.25568176773</v>
      </c>
      <c r="L336" s="213">
        <v>1427.9</v>
      </c>
      <c r="M336" s="214"/>
      <c r="N336" s="214"/>
      <c r="O336" s="214"/>
      <c r="P336" s="214"/>
      <c r="Q336" s="214"/>
      <c r="R336" s="214"/>
      <c r="S336" s="214"/>
      <c r="T336" s="214"/>
      <c r="U336" s="214"/>
      <c r="V336" s="214"/>
      <c r="W336" s="214"/>
      <c r="X336" s="214"/>
      <c r="Y336" s="214"/>
      <c r="Z336" s="214"/>
      <c r="AA336" s="214"/>
      <c r="AB336" s="214"/>
      <c r="AC336" s="214">
        <v>29</v>
      </c>
      <c r="AD336" s="214">
        <v>29</v>
      </c>
      <c r="AE336" s="214"/>
      <c r="AF336" s="214"/>
      <c r="AG336" s="215"/>
      <c r="AH336" s="214"/>
      <c r="AI336" s="214">
        <f t="shared" si="18"/>
        <v>29</v>
      </c>
      <c r="AJ336" s="214">
        <f t="shared" si="18"/>
        <v>29</v>
      </c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>
        <v>209.55500000000001</v>
      </c>
      <c r="BB336" s="214">
        <v>209.55500000000001</v>
      </c>
      <c r="BC336" s="214"/>
      <c r="BD336" s="214"/>
      <c r="BE336" s="214"/>
      <c r="BF336" s="214"/>
      <c r="BG336" s="216">
        <f t="shared" si="19"/>
        <v>209.55500000000001</v>
      </c>
      <c r="BH336" s="72">
        <f t="shared" si="19"/>
        <v>209.55500000000001</v>
      </c>
      <c r="BI336" s="217">
        <f t="shared" si="17"/>
        <v>2.2654594594594596E-2</v>
      </c>
      <c r="BJ336" s="218">
        <v>0</v>
      </c>
      <c r="BK336" s="218">
        <v>0</v>
      </c>
      <c r="BL336" s="218">
        <v>0</v>
      </c>
      <c r="BM336" s="218">
        <v>0</v>
      </c>
      <c r="BN336" s="218">
        <v>0</v>
      </c>
      <c r="BO336" s="218">
        <v>0</v>
      </c>
      <c r="BP336" s="218">
        <v>0</v>
      </c>
      <c r="BQ336" s="218">
        <v>0</v>
      </c>
      <c r="BR336" s="218">
        <v>0</v>
      </c>
      <c r="BS336" s="218">
        <v>0</v>
      </c>
      <c r="BT336" s="218">
        <v>0</v>
      </c>
      <c r="BU336" s="218">
        <v>0</v>
      </c>
      <c r="BV336" s="218">
        <v>0</v>
      </c>
      <c r="BW336" s="218">
        <v>0</v>
      </c>
      <c r="BX336" s="218">
        <v>0</v>
      </c>
      <c r="BY336" s="218">
        <v>0</v>
      </c>
      <c r="BZ336" s="218">
        <v>245984.04120000001</v>
      </c>
      <c r="CA336" s="218">
        <v>245984.04120000001</v>
      </c>
      <c r="CB336" s="218">
        <v>0</v>
      </c>
      <c r="CC336" s="218">
        <v>0</v>
      </c>
      <c r="CD336" s="218">
        <v>0</v>
      </c>
      <c r="CE336" s="218">
        <v>0</v>
      </c>
      <c r="CF336" s="218">
        <v>245984.04120000001</v>
      </c>
      <c r="CG336" s="219">
        <v>245984.04120000001</v>
      </c>
      <c r="CH336" s="220">
        <v>28013553.861789599</v>
      </c>
      <c r="CI336" s="220">
        <v>28013553.861789599</v>
      </c>
      <c r="CJ336" s="220">
        <v>34504044.370379999</v>
      </c>
      <c r="CK336" s="221" t="s">
        <v>530</v>
      </c>
      <c r="CL336" s="222">
        <v>7.51</v>
      </c>
      <c r="CM336" s="223">
        <v>7.51</v>
      </c>
      <c r="CN336" s="224">
        <v>9.25</v>
      </c>
      <c r="CO336" s="253"/>
      <c r="CP336" s="253"/>
      <c r="CQ336" s="253"/>
      <c r="CR336" s="225"/>
      <c r="CS336" s="254">
        <v>365.30616281649765</v>
      </c>
      <c r="CT336" s="255">
        <v>95.390253481657837</v>
      </c>
      <c r="CU336" s="256">
        <v>1.522300067330739</v>
      </c>
      <c r="CV336" s="257">
        <v>1.3479826820721339</v>
      </c>
      <c r="CW336" s="245" t="s">
        <v>888</v>
      </c>
      <c r="CX336" s="258"/>
      <c r="CY336" s="253"/>
      <c r="CZ336" s="253"/>
      <c r="DA336" s="259"/>
      <c r="DB336" s="260"/>
      <c r="DC336" s="261">
        <v>167267</v>
      </c>
      <c r="DD336" s="262">
        <v>0</v>
      </c>
      <c r="DE336" s="263">
        <v>85526</v>
      </c>
      <c r="DF336" s="111">
        <v>84264.333333333328</v>
      </c>
    </row>
    <row r="337" spans="1:110" ht="35.25" customHeight="1" x14ac:dyDescent="0.25">
      <c r="A337" s="237" t="s">
        <v>541</v>
      </c>
      <c r="B337" s="238" t="s">
        <v>18</v>
      </c>
      <c r="C337" s="238" t="s">
        <v>42</v>
      </c>
      <c r="D337" s="60" t="s">
        <v>152</v>
      </c>
      <c r="E337" s="60" t="s">
        <v>153</v>
      </c>
      <c r="F337" s="60" t="s">
        <v>1054</v>
      </c>
      <c r="G337" s="61" t="s">
        <v>153</v>
      </c>
      <c r="H337" s="211" t="s">
        <v>533</v>
      </c>
      <c r="I337" s="60" t="s">
        <v>608</v>
      </c>
      <c r="J337" s="212">
        <v>7.7443455708019648</v>
      </c>
      <c r="K337" s="212">
        <v>28.373484789468002</v>
      </c>
      <c r="L337" s="213">
        <v>1414.4</v>
      </c>
      <c r="M337" s="214"/>
      <c r="N337" s="214"/>
      <c r="O337" s="214"/>
      <c r="P337" s="214"/>
      <c r="Q337" s="214"/>
      <c r="R337" s="214"/>
      <c r="S337" s="214"/>
      <c r="T337" s="214"/>
      <c r="U337" s="214"/>
      <c r="V337" s="214"/>
      <c r="W337" s="214"/>
      <c r="X337" s="214"/>
      <c r="Y337" s="214"/>
      <c r="Z337" s="214"/>
      <c r="AA337" s="214"/>
      <c r="AB337" s="214"/>
      <c r="AC337" s="214">
        <v>26</v>
      </c>
      <c r="AD337" s="214">
        <v>26</v>
      </c>
      <c r="AE337" s="214"/>
      <c r="AF337" s="214"/>
      <c r="AG337" s="215"/>
      <c r="AH337" s="214"/>
      <c r="AI337" s="214">
        <f t="shared" si="18"/>
        <v>26</v>
      </c>
      <c r="AJ337" s="214">
        <f t="shared" si="18"/>
        <v>26</v>
      </c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>
        <v>220.51</v>
      </c>
      <c r="BB337" s="214">
        <v>220.51</v>
      </c>
      <c r="BC337" s="214"/>
      <c r="BD337" s="214"/>
      <c r="BE337" s="214"/>
      <c r="BF337" s="214"/>
      <c r="BG337" s="216">
        <f t="shared" si="19"/>
        <v>220.51</v>
      </c>
      <c r="BH337" s="72">
        <f t="shared" si="19"/>
        <v>220.51</v>
      </c>
      <c r="BI337" s="217">
        <f t="shared" si="17"/>
        <v>3.2523598820058994E-2</v>
      </c>
      <c r="BJ337" s="218">
        <v>0</v>
      </c>
      <c r="BK337" s="218">
        <v>0</v>
      </c>
      <c r="BL337" s="218">
        <v>0</v>
      </c>
      <c r="BM337" s="218">
        <v>0</v>
      </c>
      <c r="BN337" s="218">
        <v>0</v>
      </c>
      <c r="BO337" s="218">
        <v>0</v>
      </c>
      <c r="BP337" s="218">
        <v>0</v>
      </c>
      <c r="BQ337" s="218">
        <v>0</v>
      </c>
      <c r="BR337" s="218">
        <v>0</v>
      </c>
      <c r="BS337" s="218">
        <v>0</v>
      </c>
      <c r="BT337" s="218">
        <v>0</v>
      </c>
      <c r="BU337" s="218">
        <v>0</v>
      </c>
      <c r="BV337" s="218">
        <v>0</v>
      </c>
      <c r="BW337" s="218">
        <v>0</v>
      </c>
      <c r="BX337" s="218">
        <v>0</v>
      </c>
      <c r="BY337" s="218">
        <v>0</v>
      </c>
      <c r="BZ337" s="218">
        <v>258843.4584</v>
      </c>
      <c r="CA337" s="218">
        <v>258843.4584</v>
      </c>
      <c r="CB337" s="218">
        <v>0</v>
      </c>
      <c r="CC337" s="218">
        <v>0</v>
      </c>
      <c r="CD337" s="218">
        <v>0</v>
      </c>
      <c r="CE337" s="218">
        <v>0</v>
      </c>
      <c r="CF337" s="218">
        <v>258843.4584</v>
      </c>
      <c r="CG337" s="219">
        <v>258843.4584</v>
      </c>
      <c r="CH337" s="220">
        <v>10952435.721942</v>
      </c>
      <c r="CI337" s="220">
        <v>10952435.721942</v>
      </c>
      <c r="CJ337" s="220">
        <v>12273969.288391201</v>
      </c>
      <c r="CK337" s="221" t="s">
        <v>530</v>
      </c>
      <c r="CL337" s="222">
        <v>6.05</v>
      </c>
      <c r="CM337" s="223">
        <v>6.05</v>
      </c>
      <c r="CN337" s="224">
        <v>6.78</v>
      </c>
      <c r="CO337" s="253"/>
      <c r="CP337" s="253"/>
      <c r="CQ337" s="253"/>
      <c r="CR337" s="225"/>
      <c r="CS337" s="254">
        <v>628.70411846880563</v>
      </c>
      <c r="CT337" s="255">
        <v>214.07380280396512</v>
      </c>
      <c r="CU337" s="256">
        <v>1.7895337607780355</v>
      </c>
      <c r="CV337" s="257">
        <v>1.2871564679970682</v>
      </c>
      <c r="CW337" s="245" t="s">
        <v>639</v>
      </c>
      <c r="CX337" s="258"/>
      <c r="CY337" s="253"/>
      <c r="CZ337" s="253"/>
      <c r="DA337" s="259"/>
      <c r="DB337" s="260"/>
      <c r="DC337" s="261">
        <v>0</v>
      </c>
      <c r="DD337" s="262">
        <v>0</v>
      </c>
      <c r="DE337" s="263">
        <v>145857</v>
      </c>
      <c r="DF337" s="111">
        <v>48619</v>
      </c>
    </row>
    <row r="338" spans="1:110" ht="35.25" customHeight="1" x14ac:dyDescent="0.25">
      <c r="A338" s="237" t="s">
        <v>541</v>
      </c>
      <c r="B338" s="238" t="s">
        <v>18</v>
      </c>
      <c r="C338" s="238" t="s">
        <v>42</v>
      </c>
      <c r="D338" s="60" t="s">
        <v>152</v>
      </c>
      <c r="E338" s="60" t="s">
        <v>153</v>
      </c>
      <c r="F338" s="60" t="s">
        <v>1055</v>
      </c>
      <c r="G338" s="61" t="s">
        <v>153</v>
      </c>
      <c r="H338" s="211" t="s">
        <v>533</v>
      </c>
      <c r="I338" s="60" t="s">
        <v>608</v>
      </c>
      <c r="J338" s="212">
        <v>7.9355639799575686</v>
      </c>
      <c r="K338" s="212">
        <v>20.440000000000001</v>
      </c>
      <c r="L338" s="213">
        <v>2031</v>
      </c>
      <c r="M338" s="214"/>
      <c r="N338" s="214"/>
      <c r="O338" s="214"/>
      <c r="P338" s="214"/>
      <c r="Q338" s="214"/>
      <c r="R338" s="214"/>
      <c r="S338" s="214"/>
      <c r="T338" s="214"/>
      <c r="U338" s="214"/>
      <c r="V338" s="214"/>
      <c r="W338" s="214"/>
      <c r="X338" s="214"/>
      <c r="Y338" s="214"/>
      <c r="Z338" s="214"/>
      <c r="AA338" s="214"/>
      <c r="AB338" s="214"/>
      <c r="AC338" s="214">
        <v>23</v>
      </c>
      <c r="AD338" s="214">
        <v>23</v>
      </c>
      <c r="AE338" s="214"/>
      <c r="AF338" s="214"/>
      <c r="AG338" s="215"/>
      <c r="AH338" s="214"/>
      <c r="AI338" s="214">
        <f t="shared" si="18"/>
        <v>23</v>
      </c>
      <c r="AJ338" s="214">
        <f t="shared" si="18"/>
        <v>23</v>
      </c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>
        <v>146.22499999999999</v>
      </c>
      <c r="BB338" s="214">
        <v>146.22499999999999</v>
      </c>
      <c r="BC338" s="214"/>
      <c r="BD338" s="214"/>
      <c r="BE338" s="214"/>
      <c r="BF338" s="214"/>
      <c r="BG338" s="216">
        <f t="shared" si="19"/>
        <v>146.22499999999999</v>
      </c>
      <c r="BH338" s="72">
        <f t="shared" si="19"/>
        <v>146.22499999999999</v>
      </c>
      <c r="BI338" s="217">
        <f t="shared" si="17"/>
        <v>0</v>
      </c>
      <c r="BJ338" s="218">
        <v>0</v>
      </c>
      <c r="BK338" s="218">
        <v>0</v>
      </c>
      <c r="BL338" s="218">
        <v>0</v>
      </c>
      <c r="BM338" s="218">
        <v>0</v>
      </c>
      <c r="BN338" s="218">
        <v>0</v>
      </c>
      <c r="BO338" s="218">
        <v>0</v>
      </c>
      <c r="BP338" s="218">
        <v>0</v>
      </c>
      <c r="BQ338" s="218">
        <v>0</v>
      </c>
      <c r="BR338" s="218">
        <v>0</v>
      </c>
      <c r="BS338" s="218">
        <v>0</v>
      </c>
      <c r="BT338" s="218">
        <v>0</v>
      </c>
      <c r="BU338" s="218">
        <v>0</v>
      </c>
      <c r="BV338" s="218">
        <v>0</v>
      </c>
      <c r="BW338" s="218">
        <v>0</v>
      </c>
      <c r="BX338" s="218">
        <v>0</v>
      </c>
      <c r="BY338" s="218">
        <v>0</v>
      </c>
      <c r="BZ338" s="218">
        <v>171644.75400000002</v>
      </c>
      <c r="CA338" s="218">
        <v>171644.75400000002</v>
      </c>
      <c r="CB338" s="218">
        <v>0</v>
      </c>
      <c r="CC338" s="218">
        <v>0</v>
      </c>
      <c r="CD338" s="218">
        <v>0</v>
      </c>
      <c r="CE338" s="218">
        <v>0</v>
      </c>
      <c r="CF338" s="218">
        <v>171644.75400000002</v>
      </c>
      <c r="CG338" s="219">
        <v>171644.75400000002</v>
      </c>
      <c r="CH338" s="220">
        <v>0</v>
      </c>
      <c r="CI338" s="220">
        <v>0</v>
      </c>
      <c r="CJ338" s="220">
        <v>0</v>
      </c>
      <c r="CK338" s="221" t="s">
        <v>530</v>
      </c>
      <c r="CL338" s="222">
        <v>0</v>
      </c>
      <c r="CM338" s="223">
        <v>0</v>
      </c>
      <c r="CN338" s="224">
        <v>0</v>
      </c>
      <c r="CO338" s="253"/>
      <c r="CP338" s="253"/>
      <c r="CQ338" s="253"/>
      <c r="CR338" s="225"/>
      <c r="CS338" s="254">
        <v>881.35420358338251</v>
      </c>
      <c r="CT338" s="255">
        <v>2.4741090765898801</v>
      </c>
      <c r="CU338" s="256">
        <v>0.81945264815908647</v>
      </c>
      <c r="CV338" s="257">
        <v>1.929513683796023E-2</v>
      </c>
      <c r="CW338" s="245" t="s">
        <v>888</v>
      </c>
      <c r="CX338" s="258"/>
      <c r="CY338" s="253"/>
      <c r="CZ338" s="253"/>
      <c r="DA338" s="259"/>
      <c r="DB338" s="260"/>
      <c r="DC338" s="261">
        <v>0</v>
      </c>
      <c r="DD338" s="262">
        <v>0</v>
      </c>
      <c r="DE338" s="263">
        <v>0</v>
      </c>
      <c r="DF338" s="111">
        <v>0</v>
      </c>
    </row>
    <row r="339" spans="1:110" ht="35.25" customHeight="1" x14ac:dyDescent="0.25">
      <c r="A339" s="237" t="s">
        <v>541</v>
      </c>
      <c r="B339" s="238" t="s">
        <v>18</v>
      </c>
      <c r="C339" s="238" t="s">
        <v>42</v>
      </c>
      <c r="D339" s="60" t="s">
        <v>154</v>
      </c>
      <c r="E339" s="60" t="s">
        <v>153</v>
      </c>
      <c r="F339" s="60" t="s">
        <v>1056</v>
      </c>
      <c r="G339" s="61" t="s">
        <v>153</v>
      </c>
      <c r="H339" s="211" t="s">
        <v>533</v>
      </c>
      <c r="I339" s="60" t="s">
        <v>608</v>
      </c>
      <c r="J339" s="212">
        <v>7.9833685822464693</v>
      </c>
      <c r="K339" s="212">
        <v>31.527840843513001</v>
      </c>
      <c r="L339" s="213">
        <v>2285.6999999999998</v>
      </c>
      <c r="M339" s="214"/>
      <c r="N339" s="214"/>
      <c r="O339" s="214"/>
      <c r="P339" s="214"/>
      <c r="Q339" s="214"/>
      <c r="R339" s="214"/>
      <c r="S339" s="214"/>
      <c r="T339" s="214"/>
      <c r="U339" s="214"/>
      <c r="V339" s="214"/>
      <c r="W339" s="214"/>
      <c r="X339" s="214"/>
      <c r="Y339" s="214"/>
      <c r="Z339" s="214"/>
      <c r="AA339" s="214"/>
      <c r="AB339" s="214"/>
      <c r="AC339" s="214">
        <v>36</v>
      </c>
      <c r="AD339" s="214">
        <v>36</v>
      </c>
      <c r="AE339" s="214"/>
      <c r="AF339" s="214"/>
      <c r="AG339" s="215"/>
      <c r="AH339" s="214"/>
      <c r="AI339" s="214">
        <f t="shared" si="18"/>
        <v>36</v>
      </c>
      <c r="AJ339" s="214">
        <f t="shared" si="18"/>
        <v>36</v>
      </c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>
        <v>278.77</v>
      </c>
      <c r="BB339" s="214">
        <v>278.77</v>
      </c>
      <c r="BC339" s="214"/>
      <c r="BD339" s="214"/>
      <c r="BE339" s="214"/>
      <c r="BF339" s="214"/>
      <c r="BG339" s="216">
        <f t="shared" si="19"/>
        <v>278.77</v>
      </c>
      <c r="BH339" s="72">
        <f t="shared" si="19"/>
        <v>278.77</v>
      </c>
      <c r="BI339" s="217">
        <f t="shared" si="17"/>
        <v>3.9824285714285708E-2</v>
      </c>
      <c r="BJ339" s="218">
        <v>0</v>
      </c>
      <c r="BK339" s="218">
        <v>0</v>
      </c>
      <c r="BL339" s="218">
        <v>0</v>
      </c>
      <c r="BM339" s="218">
        <v>0</v>
      </c>
      <c r="BN339" s="218">
        <v>0</v>
      </c>
      <c r="BO339" s="218">
        <v>0</v>
      </c>
      <c r="BP339" s="218">
        <v>0</v>
      </c>
      <c r="BQ339" s="218">
        <v>0</v>
      </c>
      <c r="BR339" s="218">
        <v>0</v>
      </c>
      <c r="BS339" s="218">
        <v>0</v>
      </c>
      <c r="BT339" s="218">
        <v>0</v>
      </c>
      <c r="BU339" s="218">
        <v>0</v>
      </c>
      <c r="BV339" s="218">
        <v>0</v>
      </c>
      <c r="BW339" s="218">
        <v>0</v>
      </c>
      <c r="BX339" s="218">
        <v>0</v>
      </c>
      <c r="BY339" s="218">
        <v>0</v>
      </c>
      <c r="BZ339" s="218">
        <v>327231.37679999997</v>
      </c>
      <c r="CA339" s="218">
        <v>327231.37679999997</v>
      </c>
      <c r="CB339" s="218">
        <v>0</v>
      </c>
      <c r="CC339" s="218">
        <v>0</v>
      </c>
      <c r="CD339" s="218">
        <v>0</v>
      </c>
      <c r="CE339" s="218">
        <v>0</v>
      </c>
      <c r="CF339" s="218">
        <v>327231.37679999997</v>
      </c>
      <c r="CG339" s="219">
        <v>327231.37679999997</v>
      </c>
      <c r="CH339" s="220">
        <v>18117499.151531998</v>
      </c>
      <c r="CI339" s="220">
        <v>18117499.151531998</v>
      </c>
      <c r="CJ339" s="220">
        <v>20790572.796839997</v>
      </c>
      <c r="CK339" s="221" t="s">
        <v>530</v>
      </c>
      <c r="CL339" s="222">
        <v>6.1</v>
      </c>
      <c r="CM339" s="223">
        <v>6.1</v>
      </c>
      <c r="CN339" s="224">
        <v>7</v>
      </c>
      <c r="CO339" s="253"/>
      <c r="CP339" s="253"/>
      <c r="CQ339" s="253"/>
      <c r="CR339" s="225"/>
      <c r="CS339" s="254">
        <v>215.25402696924087</v>
      </c>
      <c r="CT339" s="255">
        <v>211.31075731778981</v>
      </c>
      <c r="CU339" s="256">
        <v>1.0693435850285604</v>
      </c>
      <c r="CV339" s="257">
        <v>1.0680310576842407</v>
      </c>
      <c r="CW339" s="245" t="s">
        <v>1057</v>
      </c>
      <c r="CX339" s="258"/>
      <c r="CY339" s="253"/>
      <c r="CZ339" s="253"/>
      <c r="DA339" s="259"/>
      <c r="DB339" s="260"/>
      <c r="DC339" s="261">
        <v>0</v>
      </c>
      <c r="DD339" s="262">
        <v>0</v>
      </c>
      <c r="DE339" s="263">
        <v>0</v>
      </c>
      <c r="DF339" s="111">
        <v>0</v>
      </c>
    </row>
    <row r="340" spans="1:110" ht="35.25" customHeight="1" x14ac:dyDescent="0.25">
      <c r="A340" s="237" t="s">
        <v>541</v>
      </c>
      <c r="B340" s="238" t="s">
        <v>18</v>
      </c>
      <c r="C340" s="238" t="s">
        <v>42</v>
      </c>
      <c r="D340" s="60" t="s">
        <v>154</v>
      </c>
      <c r="E340" s="60" t="s">
        <v>153</v>
      </c>
      <c r="F340" s="60" t="s">
        <v>1058</v>
      </c>
      <c r="G340" s="61" t="s">
        <v>153</v>
      </c>
      <c r="H340" s="211" t="s">
        <v>533</v>
      </c>
      <c r="I340" s="60" t="s">
        <v>608</v>
      </c>
      <c r="J340" s="212">
        <v>8.0550754856798203</v>
      </c>
      <c r="K340" s="212">
        <v>15.167424210876</v>
      </c>
      <c r="L340" s="213">
        <v>819</v>
      </c>
      <c r="M340" s="214"/>
      <c r="N340" s="214"/>
      <c r="O340" s="214"/>
      <c r="P340" s="214"/>
      <c r="Q340" s="214"/>
      <c r="R340" s="214"/>
      <c r="S340" s="214"/>
      <c r="T340" s="214"/>
      <c r="U340" s="214"/>
      <c r="V340" s="214"/>
      <c r="W340" s="214"/>
      <c r="X340" s="214"/>
      <c r="Y340" s="214"/>
      <c r="Z340" s="214"/>
      <c r="AA340" s="214"/>
      <c r="AB340" s="214"/>
      <c r="AC340" s="214">
        <v>6</v>
      </c>
      <c r="AD340" s="214">
        <v>6</v>
      </c>
      <c r="AE340" s="214"/>
      <c r="AF340" s="214"/>
      <c r="AG340" s="215"/>
      <c r="AH340" s="214"/>
      <c r="AI340" s="214">
        <f t="shared" si="18"/>
        <v>6</v>
      </c>
      <c r="AJ340" s="214">
        <f t="shared" si="18"/>
        <v>6</v>
      </c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>
        <v>3241.59</v>
      </c>
      <c r="BB340" s="214">
        <v>3241.59</v>
      </c>
      <c r="BC340" s="214"/>
      <c r="BD340" s="214"/>
      <c r="BE340" s="214"/>
      <c r="BF340" s="214"/>
      <c r="BG340" s="216">
        <f t="shared" si="19"/>
        <v>3241.59</v>
      </c>
      <c r="BH340" s="72">
        <f t="shared" si="19"/>
        <v>3241.59</v>
      </c>
      <c r="BI340" s="217">
        <f t="shared" si="17"/>
        <v>0.41399616858237548</v>
      </c>
      <c r="BJ340" s="218">
        <v>0</v>
      </c>
      <c r="BK340" s="218">
        <v>0</v>
      </c>
      <c r="BL340" s="218">
        <v>0</v>
      </c>
      <c r="BM340" s="218">
        <v>0</v>
      </c>
      <c r="BN340" s="218">
        <v>0</v>
      </c>
      <c r="BO340" s="218">
        <v>0</v>
      </c>
      <c r="BP340" s="218">
        <v>0</v>
      </c>
      <c r="BQ340" s="218">
        <v>0</v>
      </c>
      <c r="BR340" s="218">
        <v>0</v>
      </c>
      <c r="BS340" s="218">
        <v>0</v>
      </c>
      <c r="BT340" s="218">
        <v>0</v>
      </c>
      <c r="BU340" s="218">
        <v>0</v>
      </c>
      <c r="BV340" s="218">
        <v>0</v>
      </c>
      <c r="BW340" s="218">
        <v>0</v>
      </c>
      <c r="BX340" s="218">
        <v>0</v>
      </c>
      <c r="BY340" s="218">
        <v>0</v>
      </c>
      <c r="BZ340" s="218">
        <v>3805108.0056000007</v>
      </c>
      <c r="CA340" s="218">
        <v>3805108.0056000007</v>
      </c>
      <c r="CB340" s="218">
        <v>0</v>
      </c>
      <c r="CC340" s="218">
        <v>0</v>
      </c>
      <c r="CD340" s="218">
        <v>0</v>
      </c>
      <c r="CE340" s="218">
        <v>0</v>
      </c>
      <c r="CF340" s="218">
        <v>3805108.0056000007</v>
      </c>
      <c r="CG340" s="219">
        <v>3805108.0056000007</v>
      </c>
      <c r="CH340" s="220">
        <v>27744004.7289</v>
      </c>
      <c r="CI340" s="220">
        <v>27744004.7289</v>
      </c>
      <c r="CJ340" s="220">
        <v>33784690.050900005</v>
      </c>
      <c r="CK340" s="221" t="s">
        <v>530</v>
      </c>
      <c r="CL340" s="222">
        <v>6.43</v>
      </c>
      <c r="CM340" s="223">
        <v>6.43</v>
      </c>
      <c r="CN340" s="224">
        <v>7.83</v>
      </c>
      <c r="CO340" s="253"/>
      <c r="CP340" s="253"/>
      <c r="CQ340" s="253"/>
      <c r="CR340" s="225"/>
      <c r="CS340" s="254">
        <v>153.86083839678008</v>
      </c>
      <c r="CT340" s="255">
        <v>151.62640616234785</v>
      </c>
      <c r="CU340" s="256">
        <v>1.1526296545163539</v>
      </c>
      <c r="CV340" s="257">
        <v>1.1518156537023529</v>
      </c>
      <c r="CW340" s="245" t="s">
        <v>628</v>
      </c>
      <c r="CX340" s="258"/>
      <c r="CY340" s="253"/>
      <c r="CZ340" s="253"/>
      <c r="DA340" s="259"/>
      <c r="DB340" s="260"/>
      <c r="DC340" s="261">
        <v>59201</v>
      </c>
      <c r="DD340" s="262">
        <v>6822</v>
      </c>
      <c r="DE340" s="263">
        <v>47366</v>
      </c>
      <c r="DF340" s="111">
        <v>37796.333333333336</v>
      </c>
    </row>
    <row r="341" spans="1:110" ht="35.25" customHeight="1" x14ac:dyDescent="0.25">
      <c r="A341" s="237" t="s">
        <v>541</v>
      </c>
      <c r="B341" s="238" t="s">
        <v>18</v>
      </c>
      <c r="C341" s="238" t="s">
        <v>42</v>
      </c>
      <c r="D341" s="60" t="s">
        <v>48</v>
      </c>
      <c r="E341" s="60" t="s">
        <v>49</v>
      </c>
      <c r="F341" s="60" t="s">
        <v>1059</v>
      </c>
      <c r="G341" s="61" t="s">
        <v>1060</v>
      </c>
      <c r="H341" s="211" t="s">
        <v>533</v>
      </c>
      <c r="I341" s="60" t="s">
        <v>608</v>
      </c>
      <c r="J341" s="212">
        <v>11.80773676535855</v>
      </c>
      <c r="K341" s="212">
        <v>42.690151426356003</v>
      </c>
      <c r="L341" s="213">
        <v>2284.9</v>
      </c>
      <c r="M341" s="214"/>
      <c r="N341" s="214"/>
      <c r="O341" s="214"/>
      <c r="P341" s="214"/>
      <c r="Q341" s="214"/>
      <c r="R341" s="214"/>
      <c r="S341" s="214"/>
      <c r="T341" s="214"/>
      <c r="U341" s="214"/>
      <c r="V341" s="214"/>
      <c r="W341" s="214"/>
      <c r="X341" s="214"/>
      <c r="Y341" s="214"/>
      <c r="Z341" s="214"/>
      <c r="AA341" s="214"/>
      <c r="AB341" s="214"/>
      <c r="AC341" s="214">
        <v>44</v>
      </c>
      <c r="AD341" s="214">
        <v>44</v>
      </c>
      <c r="AE341" s="214"/>
      <c r="AF341" s="214"/>
      <c r="AG341" s="215"/>
      <c r="AH341" s="214"/>
      <c r="AI341" s="214">
        <f t="shared" si="18"/>
        <v>44</v>
      </c>
      <c r="AJ341" s="214">
        <f t="shared" si="18"/>
        <v>44</v>
      </c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>
        <v>308.83</v>
      </c>
      <c r="BB341" s="214">
        <v>308.83</v>
      </c>
      <c r="BC341" s="214"/>
      <c r="BD341" s="214"/>
      <c r="BE341" s="214"/>
      <c r="BF341" s="214"/>
      <c r="BG341" s="216">
        <f t="shared" si="19"/>
        <v>308.83</v>
      </c>
      <c r="BH341" s="72">
        <f t="shared" si="19"/>
        <v>308.83</v>
      </c>
      <c r="BI341" s="217">
        <f t="shared" si="17"/>
        <v>2.9107445805843544E-2</v>
      </c>
      <c r="BJ341" s="218">
        <v>0</v>
      </c>
      <c r="BK341" s="218">
        <v>0</v>
      </c>
      <c r="BL341" s="218">
        <v>0</v>
      </c>
      <c r="BM341" s="218">
        <v>0</v>
      </c>
      <c r="BN341" s="218">
        <v>0</v>
      </c>
      <c r="BO341" s="218">
        <v>0</v>
      </c>
      <c r="BP341" s="218">
        <v>0</v>
      </c>
      <c r="BQ341" s="218">
        <v>0</v>
      </c>
      <c r="BR341" s="218">
        <v>0</v>
      </c>
      <c r="BS341" s="218">
        <v>0</v>
      </c>
      <c r="BT341" s="218">
        <v>0</v>
      </c>
      <c r="BU341" s="218">
        <v>0</v>
      </c>
      <c r="BV341" s="218">
        <v>0</v>
      </c>
      <c r="BW341" s="218">
        <v>0</v>
      </c>
      <c r="BX341" s="218">
        <v>0</v>
      </c>
      <c r="BY341" s="218">
        <v>0</v>
      </c>
      <c r="BZ341" s="218">
        <v>362517.00719999999</v>
      </c>
      <c r="CA341" s="218">
        <v>362517.00719999999</v>
      </c>
      <c r="CB341" s="218">
        <v>0</v>
      </c>
      <c r="CC341" s="218">
        <v>0</v>
      </c>
      <c r="CD341" s="218">
        <v>0</v>
      </c>
      <c r="CE341" s="218">
        <v>0</v>
      </c>
      <c r="CF341" s="218">
        <v>362517.00719999999</v>
      </c>
      <c r="CG341" s="219">
        <v>362517.00719999999</v>
      </c>
      <c r="CH341" s="220">
        <v>39204300.8720688</v>
      </c>
      <c r="CI341" s="220">
        <v>39204300.8720688</v>
      </c>
      <c r="CJ341" s="220">
        <v>38657772.5141868</v>
      </c>
      <c r="CK341" s="221" t="s">
        <v>530</v>
      </c>
      <c r="CL341" s="222">
        <v>10.76</v>
      </c>
      <c r="CM341" s="223">
        <v>10.76</v>
      </c>
      <c r="CN341" s="224">
        <v>10.61</v>
      </c>
      <c r="CO341" s="253"/>
      <c r="CP341" s="253"/>
      <c r="CQ341" s="253"/>
      <c r="CR341" s="225"/>
      <c r="CS341" s="254">
        <v>135.68549294658507</v>
      </c>
      <c r="CT341" s="255">
        <v>135.51349542661714</v>
      </c>
      <c r="CU341" s="256">
        <v>0.8058129307642492</v>
      </c>
      <c r="CV341" s="257">
        <v>0.80566704652339427</v>
      </c>
      <c r="CW341" s="245" t="s">
        <v>639</v>
      </c>
      <c r="CX341" s="258"/>
      <c r="CY341" s="253"/>
      <c r="CZ341" s="253"/>
      <c r="DA341" s="259"/>
      <c r="DB341" s="260"/>
      <c r="DC341" s="261">
        <v>0</v>
      </c>
      <c r="DD341" s="262">
        <v>144256</v>
      </c>
      <c r="DE341" s="263">
        <v>90756</v>
      </c>
      <c r="DF341" s="111">
        <v>78337.333333333328</v>
      </c>
    </row>
    <row r="342" spans="1:110" ht="35.25" customHeight="1" x14ac:dyDescent="0.25">
      <c r="A342" s="237" t="s">
        <v>541</v>
      </c>
      <c r="B342" s="238" t="s">
        <v>18</v>
      </c>
      <c r="C342" s="238" t="s">
        <v>42</v>
      </c>
      <c r="D342" s="60" t="s">
        <v>48</v>
      </c>
      <c r="E342" s="60" t="s">
        <v>49</v>
      </c>
      <c r="F342" s="60" t="s">
        <v>1061</v>
      </c>
      <c r="G342" s="61" t="s">
        <v>49</v>
      </c>
      <c r="H342" s="211" t="s">
        <v>533</v>
      </c>
      <c r="I342" s="60" t="s">
        <v>608</v>
      </c>
      <c r="J342" s="212">
        <v>12.548708100836516</v>
      </c>
      <c r="K342" s="212">
        <v>8.3329545281220003</v>
      </c>
      <c r="L342" s="213">
        <v>67.400000000000006</v>
      </c>
      <c r="M342" s="214">
        <v>1</v>
      </c>
      <c r="N342" s="214">
        <v>1</v>
      </c>
      <c r="O342" s="214"/>
      <c r="P342" s="214"/>
      <c r="Q342" s="214"/>
      <c r="R342" s="214"/>
      <c r="S342" s="214"/>
      <c r="T342" s="214"/>
      <c r="U342" s="214"/>
      <c r="V342" s="214"/>
      <c r="W342" s="214"/>
      <c r="X342" s="214"/>
      <c r="Y342" s="214"/>
      <c r="Z342" s="214"/>
      <c r="AA342" s="214"/>
      <c r="AB342" s="214"/>
      <c r="AC342" s="214">
        <v>1</v>
      </c>
      <c r="AD342" s="214">
        <v>1</v>
      </c>
      <c r="AE342" s="214"/>
      <c r="AF342" s="214"/>
      <c r="AG342" s="215"/>
      <c r="AH342" s="214"/>
      <c r="AI342" s="214">
        <f t="shared" si="18"/>
        <v>2</v>
      </c>
      <c r="AJ342" s="214">
        <f t="shared" si="18"/>
        <v>2</v>
      </c>
      <c r="AK342" s="214">
        <v>325</v>
      </c>
      <c r="AL342" s="214">
        <v>325</v>
      </c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>
        <v>215</v>
      </c>
      <c r="BB342" s="214">
        <v>215</v>
      </c>
      <c r="BC342" s="214"/>
      <c r="BD342" s="214"/>
      <c r="BE342" s="214"/>
      <c r="BF342" s="214"/>
      <c r="BG342" s="216">
        <f t="shared" si="19"/>
        <v>540</v>
      </c>
      <c r="BH342" s="72">
        <f t="shared" si="19"/>
        <v>540</v>
      </c>
      <c r="BI342" s="217">
        <f t="shared" si="17"/>
        <v>4.7202797202797207E-2</v>
      </c>
      <c r="BJ342" s="218">
        <v>2086851</v>
      </c>
      <c r="BK342" s="218">
        <v>2086851</v>
      </c>
      <c r="BL342" s="218">
        <v>0</v>
      </c>
      <c r="BM342" s="218">
        <v>0</v>
      </c>
      <c r="BN342" s="218">
        <v>0</v>
      </c>
      <c r="BO342" s="218">
        <v>0</v>
      </c>
      <c r="BP342" s="218">
        <v>0</v>
      </c>
      <c r="BQ342" s="218">
        <v>0</v>
      </c>
      <c r="BR342" s="218">
        <v>0</v>
      </c>
      <c r="BS342" s="218">
        <v>0</v>
      </c>
      <c r="BT342" s="218">
        <v>0</v>
      </c>
      <c r="BU342" s="218">
        <v>0</v>
      </c>
      <c r="BV342" s="218">
        <v>0</v>
      </c>
      <c r="BW342" s="218">
        <v>0</v>
      </c>
      <c r="BX342" s="218">
        <v>0</v>
      </c>
      <c r="BY342" s="218">
        <v>0</v>
      </c>
      <c r="BZ342" s="218">
        <v>252375.6</v>
      </c>
      <c r="CA342" s="218">
        <v>252375.6</v>
      </c>
      <c r="CB342" s="218">
        <v>0</v>
      </c>
      <c r="CC342" s="218">
        <v>0</v>
      </c>
      <c r="CD342" s="218">
        <v>0</v>
      </c>
      <c r="CE342" s="218">
        <v>0</v>
      </c>
      <c r="CF342" s="218">
        <v>2339226.6</v>
      </c>
      <c r="CG342" s="219">
        <v>2339226.6</v>
      </c>
      <c r="CH342" s="220">
        <v>64953493.404220797</v>
      </c>
      <c r="CI342" s="220">
        <v>64953493.404220797</v>
      </c>
      <c r="CJ342" s="220">
        <v>65874819.551798396</v>
      </c>
      <c r="CK342" s="221" t="s">
        <v>530</v>
      </c>
      <c r="CL342" s="222">
        <v>11.28</v>
      </c>
      <c r="CM342" s="223">
        <v>11.28</v>
      </c>
      <c r="CN342" s="224">
        <v>11.44</v>
      </c>
      <c r="CO342" s="253"/>
      <c r="CP342" s="253"/>
      <c r="CQ342" s="253"/>
      <c r="CR342" s="225"/>
      <c r="CS342" s="254">
        <v>0.14771048744460849</v>
      </c>
      <c r="CT342" s="255">
        <v>0.14771048744460849</v>
      </c>
      <c r="CU342" s="256">
        <v>5.9084194977843396E-3</v>
      </c>
      <c r="CV342" s="257">
        <v>5.9084194977843396E-3</v>
      </c>
      <c r="CW342" s="245" t="s">
        <v>903</v>
      </c>
      <c r="CX342" s="258"/>
      <c r="CY342" s="253"/>
      <c r="CZ342" s="253"/>
      <c r="DA342" s="259"/>
      <c r="DB342" s="260"/>
      <c r="DC342" s="261">
        <v>25</v>
      </c>
      <c r="DD342" s="262">
        <v>0</v>
      </c>
      <c r="DE342" s="263">
        <v>0</v>
      </c>
      <c r="DF342" s="111">
        <v>8.3333333333333339</v>
      </c>
    </row>
    <row r="343" spans="1:110" ht="35.25" customHeight="1" x14ac:dyDescent="0.25">
      <c r="A343" s="237" t="s">
        <v>541</v>
      </c>
      <c r="B343" s="238" t="s">
        <v>18</v>
      </c>
      <c r="C343" s="238" t="s">
        <v>42</v>
      </c>
      <c r="D343" s="60" t="s">
        <v>48</v>
      </c>
      <c r="E343" s="60" t="s">
        <v>49</v>
      </c>
      <c r="F343" s="60" t="s">
        <v>1062</v>
      </c>
      <c r="G343" s="61" t="s">
        <v>49</v>
      </c>
      <c r="H343" s="211" t="s">
        <v>533</v>
      </c>
      <c r="I343" s="60" t="s">
        <v>608</v>
      </c>
      <c r="J343" s="212">
        <v>11.281886140180639</v>
      </c>
      <c r="K343" s="212">
        <v>22.385795407983</v>
      </c>
      <c r="L343" s="213">
        <v>1692.8</v>
      </c>
      <c r="M343" s="214"/>
      <c r="N343" s="214"/>
      <c r="O343" s="214"/>
      <c r="P343" s="214"/>
      <c r="Q343" s="214"/>
      <c r="R343" s="214"/>
      <c r="S343" s="214"/>
      <c r="T343" s="214"/>
      <c r="U343" s="214"/>
      <c r="V343" s="214"/>
      <c r="W343" s="214"/>
      <c r="X343" s="214"/>
      <c r="Y343" s="214"/>
      <c r="Z343" s="214"/>
      <c r="AA343" s="214"/>
      <c r="AB343" s="214"/>
      <c r="AC343" s="214">
        <v>10</v>
      </c>
      <c r="AD343" s="214">
        <v>10</v>
      </c>
      <c r="AE343" s="214"/>
      <c r="AF343" s="214"/>
      <c r="AG343" s="215"/>
      <c r="AH343" s="214"/>
      <c r="AI343" s="214">
        <f t="shared" si="18"/>
        <v>10</v>
      </c>
      <c r="AJ343" s="214">
        <f t="shared" si="18"/>
        <v>10</v>
      </c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>
        <v>3055</v>
      </c>
      <c r="BB343" s="214">
        <v>3055</v>
      </c>
      <c r="BC343" s="214"/>
      <c r="BD343" s="214"/>
      <c r="BE343" s="214"/>
      <c r="BF343" s="214"/>
      <c r="BG343" s="216">
        <f t="shared" si="19"/>
        <v>3055</v>
      </c>
      <c r="BH343" s="72">
        <f t="shared" si="19"/>
        <v>3055</v>
      </c>
      <c r="BI343" s="217">
        <f t="shared" si="17"/>
        <v>0.36896135265700486</v>
      </c>
      <c r="BJ343" s="218">
        <v>0</v>
      </c>
      <c r="BK343" s="218">
        <v>0</v>
      </c>
      <c r="BL343" s="218">
        <v>0</v>
      </c>
      <c r="BM343" s="218">
        <v>0</v>
      </c>
      <c r="BN343" s="218">
        <v>0</v>
      </c>
      <c r="BO343" s="218">
        <v>0</v>
      </c>
      <c r="BP343" s="218">
        <v>0</v>
      </c>
      <c r="BQ343" s="218">
        <v>0</v>
      </c>
      <c r="BR343" s="218">
        <v>0</v>
      </c>
      <c r="BS343" s="218">
        <v>0</v>
      </c>
      <c r="BT343" s="218">
        <v>0</v>
      </c>
      <c r="BU343" s="218">
        <v>0</v>
      </c>
      <c r="BV343" s="218">
        <v>0</v>
      </c>
      <c r="BW343" s="218">
        <v>0</v>
      </c>
      <c r="BX343" s="218">
        <v>0</v>
      </c>
      <c r="BY343" s="218">
        <v>0</v>
      </c>
      <c r="BZ343" s="218">
        <v>3586081.2</v>
      </c>
      <c r="CA343" s="218">
        <v>3586081.2</v>
      </c>
      <c r="CB343" s="218">
        <v>0</v>
      </c>
      <c r="CC343" s="218">
        <v>0</v>
      </c>
      <c r="CD343" s="218">
        <v>0</v>
      </c>
      <c r="CE343" s="218">
        <v>0</v>
      </c>
      <c r="CF343" s="218">
        <v>3586081.2</v>
      </c>
      <c r="CG343" s="219">
        <v>3586081.2</v>
      </c>
      <c r="CH343" s="220">
        <v>34041007.584674403</v>
      </c>
      <c r="CI343" s="220">
        <v>34041007.584674403</v>
      </c>
      <c r="CJ343" s="220">
        <v>33594701.168188795</v>
      </c>
      <c r="CK343" s="221" t="s">
        <v>530</v>
      </c>
      <c r="CL343" s="222">
        <v>8.39</v>
      </c>
      <c r="CM343" s="223">
        <v>8.39</v>
      </c>
      <c r="CN343" s="224">
        <v>8.2799999999999994</v>
      </c>
      <c r="CO343" s="253"/>
      <c r="CP343" s="253"/>
      <c r="CQ343" s="253"/>
      <c r="CR343" s="225"/>
      <c r="CS343" s="254">
        <v>117.27800421608333</v>
      </c>
      <c r="CT343" s="255">
        <v>115.22729777193426</v>
      </c>
      <c r="CU343" s="256">
        <v>1.0901654027178951</v>
      </c>
      <c r="CV343" s="257">
        <v>1.0401481723727957</v>
      </c>
      <c r="CW343" s="245" t="s">
        <v>628</v>
      </c>
      <c r="CX343" s="258"/>
      <c r="CY343" s="253"/>
      <c r="CZ343" s="253"/>
      <c r="DA343" s="259"/>
      <c r="DB343" s="260"/>
      <c r="DC343" s="261">
        <v>31408</v>
      </c>
      <c r="DD343" s="262">
        <v>169954</v>
      </c>
      <c r="DE343" s="263">
        <v>130685</v>
      </c>
      <c r="DF343" s="111">
        <v>110682.33333333333</v>
      </c>
    </row>
    <row r="344" spans="1:110" ht="35.25" customHeight="1" x14ac:dyDescent="0.25">
      <c r="A344" s="237" t="s">
        <v>541</v>
      </c>
      <c r="B344" s="238" t="s">
        <v>18</v>
      </c>
      <c r="C344" s="238" t="s">
        <v>42</v>
      </c>
      <c r="D344" s="60" t="s">
        <v>48</v>
      </c>
      <c r="E344" s="60" t="s">
        <v>49</v>
      </c>
      <c r="F344" s="60" t="s">
        <v>1063</v>
      </c>
      <c r="G344" s="61" t="s">
        <v>1064</v>
      </c>
      <c r="H344" s="211" t="s">
        <v>533</v>
      </c>
      <c r="I344" s="60" t="s">
        <v>608</v>
      </c>
      <c r="J344" s="212">
        <v>12.30968508939201</v>
      </c>
      <c r="K344" s="212">
        <v>50.854355954829003</v>
      </c>
      <c r="L344" s="213">
        <v>2788.2</v>
      </c>
      <c r="M344" s="214"/>
      <c r="N344" s="214"/>
      <c r="O344" s="214"/>
      <c r="P344" s="214"/>
      <c r="Q344" s="214"/>
      <c r="R344" s="214"/>
      <c r="S344" s="214"/>
      <c r="T344" s="214"/>
      <c r="U344" s="214"/>
      <c r="V344" s="214"/>
      <c r="W344" s="214"/>
      <c r="X344" s="214"/>
      <c r="Y344" s="214"/>
      <c r="Z344" s="214"/>
      <c r="AA344" s="214"/>
      <c r="AB344" s="214"/>
      <c r="AC344" s="214">
        <v>152</v>
      </c>
      <c r="AD344" s="214">
        <v>152</v>
      </c>
      <c r="AE344" s="214"/>
      <c r="AF344" s="214"/>
      <c r="AG344" s="215"/>
      <c r="AH344" s="214"/>
      <c r="AI344" s="214">
        <f t="shared" si="18"/>
        <v>152</v>
      </c>
      <c r="AJ344" s="214">
        <f t="shared" si="18"/>
        <v>152</v>
      </c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>
        <v>4248.43</v>
      </c>
      <c r="BB344" s="214">
        <v>4248.43</v>
      </c>
      <c r="BC344" s="214"/>
      <c r="BD344" s="214"/>
      <c r="BE344" s="214"/>
      <c r="BF344" s="214"/>
      <c r="BG344" s="216">
        <f t="shared" si="19"/>
        <v>4248.43</v>
      </c>
      <c r="BH344" s="72">
        <f t="shared" si="19"/>
        <v>4248.43</v>
      </c>
      <c r="BI344" s="217">
        <f t="shared" si="17"/>
        <v>0.37299648814749781</v>
      </c>
      <c r="BJ344" s="218">
        <v>0</v>
      </c>
      <c r="BK344" s="218">
        <v>0</v>
      </c>
      <c r="BL344" s="218">
        <v>0</v>
      </c>
      <c r="BM344" s="218">
        <v>0</v>
      </c>
      <c r="BN344" s="218">
        <v>0</v>
      </c>
      <c r="BO344" s="218">
        <v>0</v>
      </c>
      <c r="BP344" s="218">
        <v>0</v>
      </c>
      <c r="BQ344" s="218">
        <v>0</v>
      </c>
      <c r="BR344" s="218">
        <v>0</v>
      </c>
      <c r="BS344" s="218">
        <v>0</v>
      </c>
      <c r="BT344" s="218">
        <v>0</v>
      </c>
      <c r="BU344" s="218">
        <v>0</v>
      </c>
      <c r="BV344" s="218">
        <v>0</v>
      </c>
      <c r="BW344" s="218">
        <v>0</v>
      </c>
      <c r="BX344" s="218">
        <v>0</v>
      </c>
      <c r="BY344" s="218">
        <v>0</v>
      </c>
      <c r="BZ344" s="218">
        <v>4986977.0712000011</v>
      </c>
      <c r="CA344" s="218">
        <v>4986977.0712000011</v>
      </c>
      <c r="CB344" s="218">
        <v>0</v>
      </c>
      <c r="CC344" s="218">
        <v>0</v>
      </c>
      <c r="CD344" s="218">
        <v>0</v>
      </c>
      <c r="CE344" s="218">
        <v>0</v>
      </c>
      <c r="CF344" s="218">
        <v>4986977.0712000011</v>
      </c>
      <c r="CG344" s="219">
        <v>4986977.0712000011</v>
      </c>
      <c r="CH344" s="220">
        <v>36703575.294530399</v>
      </c>
      <c r="CI344" s="220">
        <v>36703575.294530399</v>
      </c>
      <c r="CJ344" s="220">
        <v>41721928.403662808</v>
      </c>
      <c r="CK344" s="221" t="s">
        <v>530</v>
      </c>
      <c r="CL344" s="222">
        <v>10.02</v>
      </c>
      <c r="CM344" s="223">
        <v>10.02</v>
      </c>
      <c r="CN344" s="224">
        <v>11.39</v>
      </c>
      <c r="CO344" s="253"/>
      <c r="CP344" s="253"/>
      <c r="CQ344" s="253"/>
      <c r="CR344" s="225"/>
      <c r="CS344" s="254">
        <v>142.15985916281718</v>
      </c>
      <c r="CT344" s="255">
        <v>129.44970230118915</v>
      </c>
      <c r="CU344" s="256">
        <v>1.2503151977326425</v>
      </c>
      <c r="CV344" s="257">
        <v>1.2329528234585232</v>
      </c>
      <c r="CW344" s="245" t="s">
        <v>774</v>
      </c>
      <c r="CX344" s="258"/>
      <c r="CY344" s="253"/>
      <c r="CZ344" s="253"/>
      <c r="DA344" s="259"/>
      <c r="DB344" s="260"/>
      <c r="DC344" s="261">
        <v>51325</v>
      </c>
      <c r="DD344" s="262">
        <v>451882</v>
      </c>
      <c r="DE344" s="263">
        <v>81339</v>
      </c>
      <c r="DF344" s="111">
        <v>194848.66666666666</v>
      </c>
    </row>
    <row r="345" spans="1:110" ht="35.25" customHeight="1" x14ac:dyDescent="0.25">
      <c r="A345" s="237" t="s">
        <v>541</v>
      </c>
      <c r="B345" s="238" t="s">
        <v>18</v>
      </c>
      <c r="C345" s="238" t="s">
        <v>42</v>
      </c>
      <c r="D345" s="60" t="s">
        <v>48</v>
      </c>
      <c r="E345" s="60" t="s">
        <v>49</v>
      </c>
      <c r="F345" s="60" t="s">
        <v>1065</v>
      </c>
      <c r="G345" s="61" t="s">
        <v>1066</v>
      </c>
      <c r="H345" s="211" t="s">
        <v>533</v>
      </c>
      <c r="I345" s="60" t="s">
        <v>608</v>
      </c>
      <c r="J345" s="212">
        <v>12.668219606558768</v>
      </c>
      <c r="K345" s="212">
        <v>18.591098446179</v>
      </c>
      <c r="L345" s="213">
        <v>559.20000000000005</v>
      </c>
      <c r="M345" s="214"/>
      <c r="N345" s="214"/>
      <c r="O345" s="214"/>
      <c r="P345" s="214"/>
      <c r="Q345" s="214"/>
      <c r="R345" s="214"/>
      <c r="S345" s="214"/>
      <c r="T345" s="214"/>
      <c r="U345" s="214"/>
      <c r="V345" s="214"/>
      <c r="W345" s="214"/>
      <c r="X345" s="214"/>
      <c r="Y345" s="214">
        <v>1</v>
      </c>
      <c r="Z345" s="214">
        <v>1</v>
      </c>
      <c r="AA345" s="214"/>
      <c r="AB345" s="214"/>
      <c r="AC345" s="214">
        <v>131</v>
      </c>
      <c r="AD345" s="214">
        <v>131</v>
      </c>
      <c r="AE345" s="214"/>
      <c r="AF345" s="214"/>
      <c r="AG345" s="215"/>
      <c r="AH345" s="214"/>
      <c r="AI345" s="214">
        <f t="shared" si="18"/>
        <v>132</v>
      </c>
      <c r="AJ345" s="214">
        <f t="shared" si="18"/>
        <v>132</v>
      </c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>
        <v>1.2</v>
      </c>
      <c r="AX345" s="214">
        <v>1.2</v>
      </c>
      <c r="AY345" s="214"/>
      <c r="AZ345" s="214"/>
      <c r="BA345" s="214">
        <v>2185.87</v>
      </c>
      <c r="BB345" s="214">
        <v>2185.87</v>
      </c>
      <c r="BC345" s="214"/>
      <c r="BD345" s="214"/>
      <c r="BE345" s="214"/>
      <c r="BF345" s="214"/>
      <c r="BG345" s="216">
        <f t="shared" si="19"/>
        <v>2187.0699999999997</v>
      </c>
      <c r="BH345" s="72">
        <f t="shared" si="19"/>
        <v>2187.0699999999997</v>
      </c>
      <c r="BI345" s="217">
        <f t="shared" si="17"/>
        <v>0.26161124401913877</v>
      </c>
      <c r="BJ345" s="218">
        <v>0</v>
      </c>
      <c r="BK345" s="218">
        <v>0</v>
      </c>
      <c r="BL345" s="218">
        <v>0</v>
      </c>
      <c r="BM345" s="218">
        <v>0</v>
      </c>
      <c r="BN345" s="218">
        <v>0</v>
      </c>
      <c r="BO345" s="218">
        <v>0</v>
      </c>
      <c r="BP345" s="218">
        <v>0</v>
      </c>
      <c r="BQ345" s="218">
        <v>0</v>
      </c>
      <c r="BR345" s="218">
        <v>0</v>
      </c>
      <c r="BS345" s="218">
        <v>0</v>
      </c>
      <c r="BT345" s="218">
        <v>0</v>
      </c>
      <c r="BU345" s="218">
        <v>0</v>
      </c>
      <c r="BV345" s="218">
        <v>6054.9119999999994</v>
      </c>
      <c r="BW345" s="218">
        <v>6054.9119999999994</v>
      </c>
      <c r="BX345" s="218">
        <v>0</v>
      </c>
      <c r="BY345" s="218">
        <v>0</v>
      </c>
      <c r="BZ345" s="218">
        <v>2565861.6408000002</v>
      </c>
      <c r="CA345" s="218">
        <v>2565861.6408000002</v>
      </c>
      <c r="CB345" s="218">
        <v>0</v>
      </c>
      <c r="CC345" s="218">
        <v>0</v>
      </c>
      <c r="CD345" s="218">
        <v>0</v>
      </c>
      <c r="CE345" s="218">
        <v>0</v>
      </c>
      <c r="CF345" s="218">
        <v>2571916.5528000002</v>
      </c>
      <c r="CG345" s="219">
        <v>2571916.5528000002</v>
      </c>
      <c r="CH345" s="220">
        <v>24035828.6673792</v>
      </c>
      <c r="CI345" s="220">
        <v>24035828.6673792</v>
      </c>
      <c r="CJ345" s="220">
        <v>25630041.793276794</v>
      </c>
      <c r="CK345" s="221" t="s">
        <v>530</v>
      </c>
      <c r="CL345" s="222">
        <v>7.84</v>
      </c>
      <c r="CM345" s="223">
        <v>7.84</v>
      </c>
      <c r="CN345" s="224">
        <v>8.36</v>
      </c>
      <c r="CO345" s="253"/>
      <c r="CP345" s="253"/>
      <c r="CQ345" s="253"/>
      <c r="CR345" s="225"/>
      <c r="CS345" s="254">
        <v>81.514230579808967</v>
      </c>
      <c r="CT345" s="255">
        <v>66.562814782491543</v>
      </c>
      <c r="CU345" s="256">
        <v>0.11876040582494039</v>
      </c>
      <c r="CV345" s="257">
        <v>0.11458752952091655</v>
      </c>
      <c r="CW345" s="245" t="s">
        <v>609</v>
      </c>
      <c r="CX345" s="258"/>
      <c r="CY345" s="253"/>
      <c r="CZ345" s="253"/>
      <c r="DA345" s="259"/>
      <c r="DB345" s="260"/>
      <c r="DC345" s="261">
        <v>0</v>
      </c>
      <c r="DD345" s="262">
        <v>0</v>
      </c>
      <c r="DE345" s="263">
        <v>0</v>
      </c>
      <c r="DF345" s="111">
        <v>0</v>
      </c>
    </row>
    <row r="346" spans="1:110" ht="35.25" customHeight="1" x14ac:dyDescent="0.25">
      <c r="A346" s="237" t="s">
        <v>541</v>
      </c>
      <c r="B346" s="238" t="s">
        <v>18</v>
      </c>
      <c r="C346" s="238" t="s">
        <v>42</v>
      </c>
      <c r="D346" s="60" t="s">
        <v>48</v>
      </c>
      <c r="E346" s="60" t="s">
        <v>49</v>
      </c>
      <c r="F346" s="60" t="s">
        <v>1067</v>
      </c>
      <c r="G346" s="61" t="s">
        <v>49</v>
      </c>
      <c r="H346" s="211" t="s">
        <v>533</v>
      </c>
      <c r="I346" s="60" t="s">
        <v>608</v>
      </c>
      <c r="J346" s="212">
        <v>12.668219606558768</v>
      </c>
      <c r="K346" s="212">
        <v>5.9128787755800003</v>
      </c>
      <c r="L346" s="213">
        <v>145.5</v>
      </c>
      <c r="M346" s="214"/>
      <c r="N346" s="214"/>
      <c r="O346" s="214"/>
      <c r="P346" s="214"/>
      <c r="Q346" s="214"/>
      <c r="R346" s="214"/>
      <c r="S346" s="214"/>
      <c r="T346" s="214"/>
      <c r="U346" s="214"/>
      <c r="V346" s="214"/>
      <c r="W346" s="214"/>
      <c r="X346" s="214"/>
      <c r="Y346" s="214">
        <v>1</v>
      </c>
      <c r="Z346" s="214">
        <v>1</v>
      </c>
      <c r="AA346" s="214"/>
      <c r="AB346" s="214"/>
      <c r="AC346" s="214">
        <v>7</v>
      </c>
      <c r="AD346" s="214">
        <v>7</v>
      </c>
      <c r="AE346" s="214"/>
      <c r="AF346" s="214"/>
      <c r="AG346" s="215"/>
      <c r="AH346" s="214"/>
      <c r="AI346" s="214">
        <f t="shared" si="18"/>
        <v>8</v>
      </c>
      <c r="AJ346" s="214">
        <f t="shared" si="18"/>
        <v>8</v>
      </c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>
        <v>2060</v>
      </c>
      <c r="AX346" s="214">
        <v>2060</v>
      </c>
      <c r="AY346" s="214"/>
      <c r="AZ346" s="214"/>
      <c r="BA346" s="239">
        <v>122.65</v>
      </c>
      <c r="BB346" s="239">
        <v>122.65</v>
      </c>
      <c r="BC346" s="214"/>
      <c r="BD346" s="214"/>
      <c r="BE346" s="214"/>
      <c r="BF346" s="214"/>
      <c r="BG346" s="216">
        <f t="shared" si="19"/>
        <v>2182.65</v>
      </c>
      <c r="BH346" s="72">
        <f t="shared" si="19"/>
        <v>2182.65</v>
      </c>
      <c r="BI346" s="217">
        <f t="shared" si="17"/>
        <v>0.33020423600605148</v>
      </c>
      <c r="BJ346" s="218">
        <v>0</v>
      </c>
      <c r="BK346" s="218">
        <v>0</v>
      </c>
      <c r="BL346" s="218">
        <v>0</v>
      </c>
      <c r="BM346" s="218">
        <v>0</v>
      </c>
      <c r="BN346" s="218">
        <v>0</v>
      </c>
      <c r="BO346" s="218">
        <v>0</v>
      </c>
      <c r="BP346" s="218">
        <v>0</v>
      </c>
      <c r="BQ346" s="218">
        <v>0</v>
      </c>
      <c r="BR346" s="218">
        <v>0</v>
      </c>
      <c r="BS346" s="218">
        <v>0</v>
      </c>
      <c r="BT346" s="218">
        <v>0</v>
      </c>
      <c r="BU346" s="218">
        <v>0</v>
      </c>
      <c r="BV346" s="218">
        <v>10394265.6</v>
      </c>
      <c r="BW346" s="218">
        <v>10394265.6</v>
      </c>
      <c r="BX346" s="218">
        <v>0</v>
      </c>
      <c r="BY346" s="218">
        <v>0</v>
      </c>
      <c r="BZ346" s="218">
        <v>143971.476</v>
      </c>
      <c r="CA346" s="218">
        <v>143971.476</v>
      </c>
      <c r="CB346" s="218">
        <v>0</v>
      </c>
      <c r="CC346" s="218">
        <v>0</v>
      </c>
      <c r="CD346" s="218">
        <v>0</v>
      </c>
      <c r="CE346" s="218">
        <v>0</v>
      </c>
      <c r="CF346" s="218">
        <v>10538237.075999999</v>
      </c>
      <c r="CG346" s="219">
        <v>10538237.075999999</v>
      </c>
      <c r="CH346" s="220">
        <v>16829356.190524802</v>
      </c>
      <c r="CI346" s="220">
        <v>16829356.190524802</v>
      </c>
      <c r="CJ346" s="220">
        <v>19246028.446257602</v>
      </c>
      <c r="CK346" s="221" t="s">
        <v>530</v>
      </c>
      <c r="CL346" s="222">
        <v>5.78</v>
      </c>
      <c r="CM346" s="223">
        <v>5.78</v>
      </c>
      <c r="CN346" s="224">
        <v>6.61</v>
      </c>
      <c r="CO346" s="253"/>
      <c r="CP346" s="253"/>
      <c r="CQ346" s="253"/>
      <c r="CR346" s="225"/>
      <c r="CS346" s="254">
        <v>1.4852515905147519</v>
      </c>
      <c r="CT346" s="255">
        <v>1.4852515905147519</v>
      </c>
      <c r="CU346" s="256">
        <v>0.33545401966454674</v>
      </c>
      <c r="CV346" s="257">
        <v>0.33545401966454674</v>
      </c>
      <c r="CW346" s="245" t="s">
        <v>838</v>
      </c>
      <c r="CX346" s="258"/>
      <c r="CY346" s="253"/>
      <c r="CZ346" s="253"/>
      <c r="DA346" s="259"/>
      <c r="DB346" s="260"/>
      <c r="DC346" s="261">
        <v>0</v>
      </c>
      <c r="DD346" s="262">
        <v>0</v>
      </c>
      <c r="DE346" s="263">
        <v>0</v>
      </c>
      <c r="DF346" s="111">
        <v>0</v>
      </c>
    </row>
    <row r="347" spans="1:110" ht="35.25" customHeight="1" x14ac:dyDescent="0.25">
      <c r="A347" s="237" t="s">
        <v>541</v>
      </c>
      <c r="B347" s="238" t="s">
        <v>18</v>
      </c>
      <c r="C347" s="238" t="s">
        <v>42</v>
      </c>
      <c r="D347" s="60" t="s">
        <v>270</v>
      </c>
      <c r="E347" s="60" t="s">
        <v>269</v>
      </c>
      <c r="F347" s="60" t="s">
        <v>1068</v>
      </c>
      <c r="G347" s="61" t="s">
        <v>1025</v>
      </c>
      <c r="H347" s="211" t="s">
        <v>533</v>
      </c>
      <c r="I347" s="60" t="s">
        <v>608</v>
      </c>
      <c r="J347" s="212">
        <v>6.5492305135794382</v>
      </c>
      <c r="K347" s="212">
        <v>31.380871146849</v>
      </c>
      <c r="L347" s="213">
        <v>1468.1</v>
      </c>
      <c r="M347" s="214"/>
      <c r="N347" s="214"/>
      <c r="O347" s="214"/>
      <c r="P347" s="214"/>
      <c r="Q347" s="214"/>
      <c r="R347" s="214"/>
      <c r="S347" s="214"/>
      <c r="T347" s="214"/>
      <c r="U347" s="214"/>
      <c r="V347" s="214"/>
      <c r="W347" s="214"/>
      <c r="X347" s="214"/>
      <c r="Y347" s="214"/>
      <c r="Z347" s="214"/>
      <c r="AA347" s="214"/>
      <c r="AB347" s="214"/>
      <c r="AC347" s="214">
        <v>20</v>
      </c>
      <c r="AD347" s="214">
        <v>20</v>
      </c>
      <c r="AE347" s="214"/>
      <c r="AF347" s="214"/>
      <c r="AG347" s="215"/>
      <c r="AH347" s="214"/>
      <c r="AI347" s="214">
        <f t="shared" si="18"/>
        <v>20</v>
      </c>
      <c r="AJ347" s="214">
        <f t="shared" si="18"/>
        <v>20</v>
      </c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39">
        <v>119.8</v>
      </c>
      <c r="BB347" s="239">
        <v>119.8</v>
      </c>
      <c r="BC347" s="214"/>
      <c r="BD347" s="214"/>
      <c r="BE347" s="214"/>
      <c r="BF347" s="214"/>
      <c r="BG347" s="216">
        <f t="shared" si="19"/>
        <v>119.8</v>
      </c>
      <c r="BH347" s="72">
        <f t="shared" si="19"/>
        <v>119.8</v>
      </c>
      <c r="BI347" s="217">
        <f t="shared" si="17"/>
        <v>2.1469534050179213E-2</v>
      </c>
      <c r="BJ347" s="218">
        <v>0</v>
      </c>
      <c r="BK347" s="218">
        <v>0</v>
      </c>
      <c r="BL347" s="218">
        <v>0</v>
      </c>
      <c r="BM347" s="218">
        <v>0</v>
      </c>
      <c r="BN347" s="218">
        <v>0</v>
      </c>
      <c r="BO347" s="218">
        <v>0</v>
      </c>
      <c r="BP347" s="218">
        <v>0</v>
      </c>
      <c r="BQ347" s="218">
        <v>0</v>
      </c>
      <c r="BR347" s="218">
        <v>0</v>
      </c>
      <c r="BS347" s="218">
        <v>0</v>
      </c>
      <c r="BT347" s="218">
        <v>0</v>
      </c>
      <c r="BU347" s="218">
        <v>0</v>
      </c>
      <c r="BV347" s="218">
        <v>0</v>
      </c>
      <c r="BW347" s="218">
        <v>0</v>
      </c>
      <c r="BX347" s="218">
        <v>0</v>
      </c>
      <c r="BY347" s="218">
        <v>0</v>
      </c>
      <c r="BZ347" s="218">
        <v>140626.03200000001</v>
      </c>
      <c r="CA347" s="218">
        <v>140626.03200000001</v>
      </c>
      <c r="CB347" s="218">
        <v>0</v>
      </c>
      <c r="CC347" s="218">
        <v>0</v>
      </c>
      <c r="CD347" s="218">
        <v>0</v>
      </c>
      <c r="CE347" s="218">
        <v>0</v>
      </c>
      <c r="CF347" s="218">
        <v>140626.03200000001</v>
      </c>
      <c r="CG347" s="219">
        <v>140626.03200000001</v>
      </c>
      <c r="CH347" s="220">
        <v>19832640.000000004</v>
      </c>
      <c r="CI347" s="220">
        <v>19832640.000000004</v>
      </c>
      <c r="CJ347" s="220">
        <v>19552320.000000004</v>
      </c>
      <c r="CK347" s="221" t="s">
        <v>530</v>
      </c>
      <c r="CL347" s="222">
        <v>5.66</v>
      </c>
      <c r="CM347" s="223">
        <v>5.66</v>
      </c>
      <c r="CN347" s="224">
        <v>5.58</v>
      </c>
      <c r="CO347" s="253"/>
      <c r="CP347" s="253"/>
      <c r="CQ347" s="253"/>
      <c r="CR347" s="225"/>
      <c r="CS347" s="254">
        <v>228.20969510665896</v>
      </c>
      <c r="CT347" s="255">
        <v>141.91947784491472</v>
      </c>
      <c r="CU347" s="256">
        <v>0.78441650678580155</v>
      </c>
      <c r="CV347" s="257">
        <v>0.64702895355475842</v>
      </c>
      <c r="CW347" s="245" t="s">
        <v>958</v>
      </c>
      <c r="CX347" s="258"/>
      <c r="CY347" s="253"/>
      <c r="CZ347" s="253"/>
      <c r="DA347" s="259"/>
      <c r="DB347" s="260"/>
      <c r="DC347" s="261">
        <v>0</v>
      </c>
      <c r="DD347" s="262">
        <v>0</v>
      </c>
      <c r="DE347" s="263">
        <v>0</v>
      </c>
      <c r="DF347" s="111">
        <v>0</v>
      </c>
    </row>
    <row r="348" spans="1:110" ht="35.25" customHeight="1" x14ac:dyDescent="0.25">
      <c r="A348" s="237" t="s">
        <v>541</v>
      </c>
      <c r="B348" s="238" t="s">
        <v>18</v>
      </c>
      <c r="C348" s="238" t="s">
        <v>42</v>
      </c>
      <c r="D348" s="60" t="s">
        <v>270</v>
      </c>
      <c r="E348" s="60" t="s">
        <v>269</v>
      </c>
      <c r="F348" s="60" t="s">
        <v>1069</v>
      </c>
      <c r="G348" s="61" t="s">
        <v>1025</v>
      </c>
      <c r="H348" s="211" t="s">
        <v>1070</v>
      </c>
      <c r="I348" s="60" t="s">
        <v>1070</v>
      </c>
      <c r="J348" s="212">
        <v>0</v>
      </c>
      <c r="K348" s="212" t="s">
        <v>1070</v>
      </c>
      <c r="L348" s="213">
        <v>0</v>
      </c>
      <c r="M348" s="214"/>
      <c r="N348" s="214"/>
      <c r="O348" s="214"/>
      <c r="P348" s="214"/>
      <c r="Q348" s="214"/>
      <c r="R348" s="214"/>
      <c r="S348" s="214"/>
      <c r="T348" s="214"/>
      <c r="U348" s="214"/>
      <c r="V348" s="214"/>
      <c r="W348" s="214"/>
      <c r="X348" s="214"/>
      <c r="Y348" s="214"/>
      <c r="Z348" s="214"/>
      <c r="AA348" s="214"/>
      <c r="AB348" s="214"/>
      <c r="AC348" s="214">
        <v>66</v>
      </c>
      <c r="AD348" s="214">
        <v>66</v>
      </c>
      <c r="AE348" s="214"/>
      <c r="AF348" s="214"/>
      <c r="AG348" s="215"/>
      <c r="AH348" s="214"/>
      <c r="AI348" s="214">
        <f t="shared" si="18"/>
        <v>66</v>
      </c>
      <c r="AJ348" s="214">
        <f t="shared" si="18"/>
        <v>66</v>
      </c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39">
        <v>726.05499999999995</v>
      </c>
      <c r="BB348" s="239">
        <v>726.05499999999995</v>
      </c>
      <c r="BC348" s="214"/>
      <c r="BD348" s="214"/>
      <c r="BE348" s="214"/>
      <c r="BF348" s="214"/>
      <c r="BG348" s="216">
        <f t="shared" si="19"/>
        <v>726.05499999999995</v>
      </c>
      <c r="BH348" s="72">
        <f t="shared" si="19"/>
        <v>726.05499999999995</v>
      </c>
      <c r="BI348" s="217">
        <f t="shared" si="17"/>
        <v>0.11941694078947367</v>
      </c>
      <c r="BJ348" s="218">
        <v>0</v>
      </c>
      <c r="BK348" s="218">
        <v>0</v>
      </c>
      <c r="BL348" s="218">
        <v>0</v>
      </c>
      <c r="BM348" s="218">
        <v>0</v>
      </c>
      <c r="BN348" s="218">
        <v>0</v>
      </c>
      <c r="BO348" s="218">
        <v>0</v>
      </c>
      <c r="BP348" s="218">
        <v>0</v>
      </c>
      <c r="BQ348" s="218">
        <v>0</v>
      </c>
      <c r="BR348" s="218">
        <v>0</v>
      </c>
      <c r="BS348" s="218">
        <v>0</v>
      </c>
      <c r="BT348" s="218">
        <v>0</v>
      </c>
      <c r="BU348" s="218">
        <v>0</v>
      </c>
      <c r="BV348" s="218">
        <v>0</v>
      </c>
      <c r="BW348" s="218">
        <v>0</v>
      </c>
      <c r="BX348" s="218">
        <v>0</v>
      </c>
      <c r="BY348" s="218">
        <v>0</v>
      </c>
      <c r="BZ348" s="218">
        <v>852272.40120000008</v>
      </c>
      <c r="CA348" s="218">
        <v>852272.40120000008</v>
      </c>
      <c r="CB348" s="218">
        <v>0</v>
      </c>
      <c r="CC348" s="218">
        <v>0</v>
      </c>
      <c r="CD348" s="218">
        <v>0</v>
      </c>
      <c r="CE348" s="218">
        <v>0</v>
      </c>
      <c r="CF348" s="218">
        <v>852272.40120000008</v>
      </c>
      <c r="CG348" s="219">
        <v>852272.40120000008</v>
      </c>
      <c r="CH348" s="220">
        <v>21199200</v>
      </c>
      <c r="CI348" s="220">
        <v>21199200</v>
      </c>
      <c r="CJ348" s="220">
        <v>21304320.000000004</v>
      </c>
      <c r="CK348" s="221" t="s">
        <v>530</v>
      </c>
      <c r="CL348" s="222">
        <v>6.05</v>
      </c>
      <c r="CM348" s="223">
        <v>6.05</v>
      </c>
      <c r="CN348" s="224">
        <v>6.08</v>
      </c>
      <c r="CO348" s="253"/>
      <c r="CP348" s="253"/>
      <c r="CQ348" s="253"/>
      <c r="CR348" s="225"/>
      <c r="CS348" s="254">
        <v>0</v>
      </c>
      <c r="CT348" s="255">
        <v>0</v>
      </c>
      <c r="CU348" s="256">
        <v>0</v>
      </c>
      <c r="CV348" s="257">
        <v>0</v>
      </c>
      <c r="CW348" s="245" t="s">
        <v>564</v>
      </c>
      <c r="CX348" s="258"/>
      <c r="CY348" s="253"/>
      <c r="CZ348" s="253"/>
      <c r="DA348" s="259"/>
      <c r="DB348" s="260"/>
      <c r="DC348" s="261">
        <v>0</v>
      </c>
      <c r="DD348" s="262">
        <v>0</v>
      </c>
      <c r="DE348" s="263">
        <v>0</v>
      </c>
      <c r="DF348" s="111">
        <v>0</v>
      </c>
    </row>
    <row r="349" spans="1:110" ht="35.25" customHeight="1" x14ac:dyDescent="0.25">
      <c r="A349" s="237" t="s">
        <v>541</v>
      </c>
      <c r="B349" s="238" t="s">
        <v>18</v>
      </c>
      <c r="C349" s="238" t="s">
        <v>42</v>
      </c>
      <c r="D349" s="60" t="s">
        <v>355</v>
      </c>
      <c r="E349" s="60" t="s">
        <v>49</v>
      </c>
      <c r="F349" s="60" t="s">
        <v>1071</v>
      </c>
      <c r="G349" s="61" t="s">
        <v>49</v>
      </c>
      <c r="H349" s="211" t="s">
        <v>594</v>
      </c>
      <c r="I349" s="60" t="s">
        <v>608</v>
      </c>
      <c r="J349" s="212">
        <v>12.73992650999212</v>
      </c>
      <c r="K349" s="212">
        <v>3.7878787800000001E-2</v>
      </c>
      <c r="L349" s="213">
        <v>0</v>
      </c>
      <c r="M349" s="214"/>
      <c r="N349" s="214"/>
      <c r="O349" s="214"/>
      <c r="P349" s="214"/>
      <c r="Q349" s="214"/>
      <c r="R349" s="214"/>
      <c r="S349" s="214"/>
      <c r="T349" s="214"/>
      <c r="U349" s="214"/>
      <c r="V349" s="214"/>
      <c r="W349" s="214"/>
      <c r="X349" s="214"/>
      <c r="Y349" s="214"/>
      <c r="Z349" s="214"/>
      <c r="AA349" s="214"/>
      <c r="AB349" s="214"/>
      <c r="AC349" s="214"/>
      <c r="AD349" s="214"/>
      <c r="AE349" s="214"/>
      <c r="AF349" s="214"/>
      <c r="AG349" s="215"/>
      <c r="AH349" s="214"/>
      <c r="AI349" s="214">
        <f t="shared" si="18"/>
        <v>0</v>
      </c>
      <c r="AJ349" s="214">
        <f t="shared" si="18"/>
        <v>0</v>
      </c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39"/>
      <c r="BB349" s="239"/>
      <c r="BC349" s="214"/>
      <c r="BD349" s="214"/>
      <c r="BE349" s="214"/>
      <c r="BF349" s="214"/>
      <c r="BG349" s="216">
        <f t="shared" si="19"/>
        <v>0</v>
      </c>
      <c r="BH349" s="72">
        <f t="shared" si="19"/>
        <v>0</v>
      </c>
      <c r="BI349" s="217">
        <f t="shared" si="17"/>
        <v>0</v>
      </c>
      <c r="BJ349" s="218">
        <v>0</v>
      </c>
      <c r="BK349" s="218">
        <v>0</v>
      </c>
      <c r="BL349" s="218">
        <v>0</v>
      </c>
      <c r="BM349" s="218">
        <v>0</v>
      </c>
      <c r="BN349" s="218">
        <v>0</v>
      </c>
      <c r="BO349" s="218">
        <v>0</v>
      </c>
      <c r="BP349" s="218">
        <v>0</v>
      </c>
      <c r="BQ349" s="218">
        <v>0</v>
      </c>
      <c r="BR349" s="218">
        <v>0</v>
      </c>
      <c r="BS349" s="218">
        <v>0</v>
      </c>
      <c r="BT349" s="218">
        <v>0</v>
      </c>
      <c r="BU349" s="218">
        <v>0</v>
      </c>
      <c r="BV349" s="218">
        <v>0</v>
      </c>
      <c r="BW349" s="218">
        <v>0</v>
      </c>
      <c r="BX349" s="218">
        <v>0</v>
      </c>
      <c r="BY349" s="218">
        <v>0</v>
      </c>
      <c r="BZ349" s="218">
        <v>0</v>
      </c>
      <c r="CA349" s="218">
        <v>0</v>
      </c>
      <c r="CB349" s="218">
        <v>0</v>
      </c>
      <c r="CC349" s="218">
        <v>0</v>
      </c>
      <c r="CD349" s="218">
        <v>0</v>
      </c>
      <c r="CE349" s="218">
        <v>0</v>
      </c>
      <c r="CF349" s="218">
        <v>0</v>
      </c>
      <c r="CG349" s="219">
        <v>0</v>
      </c>
      <c r="CH349" s="220">
        <v>15370929.514439998</v>
      </c>
      <c r="CI349" s="220">
        <v>15370929.514439998</v>
      </c>
      <c r="CJ349" s="220">
        <v>13226148.65196</v>
      </c>
      <c r="CK349" s="221" t="s">
        <v>530</v>
      </c>
      <c r="CL349" s="222">
        <v>2.58</v>
      </c>
      <c r="CM349" s="223">
        <v>2.58</v>
      </c>
      <c r="CN349" s="224">
        <v>2.2200000000000002</v>
      </c>
      <c r="CO349" s="253"/>
      <c r="CP349" s="253"/>
      <c r="CQ349" s="253"/>
      <c r="CR349" s="225"/>
      <c r="CS349" s="254">
        <v>0</v>
      </c>
      <c r="CT349" s="255">
        <v>0</v>
      </c>
      <c r="CU349" s="256">
        <v>0</v>
      </c>
      <c r="CV349" s="257">
        <v>0</v>
      </c>
      <c r="CW349" s="245" t="s">
        <v>564</v>
      </c>
      <c r="CX349" s="258"/>
      <c r="CY349" s="253"/>
      <c r="CZ349" s="253"/>
      <c r="DA349" s="259"/>
      <c r="DB349" s="260"/>
      <c r="DC349" s="261">
        <v>0</v>
      </c>
      <c r="DD349" s="262">
        <v>0</v>
      </c>
      <c r="DE349" s="263">
        <v>0</v>
      </c>
      <c r="DF349" s="111">
        <v>0</v>
      </c>
    </row>
    <row r="350" spans="1:110" ht="35.25" customHeight="1" x14ac:dyDescent="0.25">
      <c r="A350" s="237" t="s">
        <v>541</v>
      </c>
      <c r="B350" s="238" t="s">
        <v>18</v>
      </c>
      <c r="C350" s="238" t="s">
        <v>42</v>
      </c>
      <c r="D350" s="60" t="s">
        <v>355</v>
      </c>
      <c r="E350" s="60" t="s">
        <v>49</v>
      </c>
      <c r="F350" s="60" t="s">
        <v>1072</v>
      </c>
      <c r="G350" s="61" t="s">
        <v>1066</v>
      </c>
      <c r="H350" s="211" t="s">
        <v>533</v>
      </c>
      <c r="I350" s="60" t="s">
        <v>608</v>
      </c>
      <c r="J350" s="212">
        <v>12.30968508939201</v>
      </c>
      <c r="K350" s="212">
        <v>44.426325665169003</v>
      </c>
      <c r="L350" s="213">
        <v>2264.4</v>
      </c>
      <c r="M350" s="214"/>
      <c r="N350" s="214"/>
      <c r="O350" s="214"/>
      <c r="P350" s="214"/>
      <c r="Q350" s="214"/>
      <c r="R350" s="214"/>
      <c r="S350" s="214"/>
      <c r="T350" s="214"/>
      <c r="U350" s="214"/>
      <c r="V350" s="214"/>
      <c r="W350" s="214"/>
      <c r="X350" s="214"/>
      <c r="Y350" s="214">
        <v>1</v>
      </c>
      <c r="Z350" s="214">
        <v>1</v>
      </c>
      <c r="AA350" s="214"/>
      <c r="AB350" s="214"/>
      <c r="AC350" s="214">
        <v>87</v>
      </c>
      <c r="AD350" s="214">
        <v>87</v>
      </c>
      <c r="AE350" s="214"/>
      <c r="AF350" s="214"/>
      <c r="AG350" s="215"/>
      <c r="AH350" s="214"/>
      <c r="AI350" s="214">
        <f t="shared" si="18"/>
        <v>88</v>
      </c>
      <c r="AJ350" s="214">
        <f t="shared" si="18"/>
        <v>88</v>
      </c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>
        <v>1.2</v>
      </c>
      <c r="AX350" s="214">
        <v>1.2</v>
      </c>
      <c r="AY350" s="214"/>
      <c r="AZ350" s="214"/>
      <c r="BA350" s="239">
        <v>1005.32</v>
      </c>
      <c r="BB350" s="239">
        <v>1005.32</v>
      </c>
      <c r="BC350" s="214"/>
      <c r="BD350" s="214"/>
      <c r="BE350" s="214"/>
      <c r="BF350" s="214"/>
      <c r="BG350" s="216">
        <f t="shared" si="19"/>
        <v>1006.5200000000001</v>
      </c>
      <c r="BH350" s="72">
        <f t="shared" si="19"/>
        <v>1006.5200000000001</v>
      </c>
      <c r="BI350" s="217">
        <f t="shared" si="17"/>
        <v>8.465264928511354E-2</v>
      </c>
      <c r="BJ350" s="218">
        <v>0</v>
      </c>
      <c r="BK350" s="218">
        <v>0</v>
      </c>
      <c r="BL350" s="218">
        <v>0</v>
      </c>
      <c r="BM350" s="218">
        <v>0</v>
      </c>
      <c r="BN350" s="218">
        <v>0</v>
      </c>
      <c r="BO350" s="218">
        <v>0</v>
      </c>
      <c r="BP350" s="218">
        <v>0</v>
      </c>
      <c r="BQ350" s="218">
        <v>0</v>
      </c>
      <c r="BR350" s="218">
        <v>0</v>
      </c>
      <c r="BS350" s="218">
        <v>0</v>
      </c>
      <c r="BT350" s="218">
        <v>0</v>
      </c>
      <c r="BU350" s="218">
        <v>0</v>
      </c>
      <c r="BV350" s="218">
        <v>6054.9119999999994</v>
      </c>
      <c r="BW350" s="218">
        <v>6054.9119999999994</v>
      </c>
      <c r="BX350" s="218">
        <v>0</v>
      </c>
      <c r="BY350" s="218">
        <v>0</v>
      </c>
      <c r="BZ350" s="218">
        <v>1180084.8288000003</v>
      </c>
      <c r="CA350" s="218">
        <v>1180084.8288000003</v>
      </c>
      <c r="CB350" s="218">
        <v>0</v>
      </c>
      <c r="CC350" s="218">
        <v>0</v>
      </c>
      <c r="CD350" s="218">
        <v>0</v>
      </c>
      <c r="CE350" s="218">
        <v>0</v>
      </c>
      <c r="CF350" s="218">
        <v>1186139.7408000003</v>
      </c>
      <c r="CG350" s="219">
        <v>1186139.7408000003</v>
      </c>
      <c r="CH350" s="220">
        <v>34514400</v>
      </c>
      <c r="CI350" s="220">
        <v>34514400</v>
      </c>
      <c r="CJ350" s="220">
        <v>41662560.000000007</v>
      </c>
      <c r="CK350" s="221" t="s">
        <v>530</v>
      </c>
      <c r="CL350" s="222">
        <v>9.85</v>
      </c>
      <c r="CM350" s="223">
        <v>9.85</v>
      </c>
      <c r="CN350" s="224">
        <v>11.89</v>
      </c>
      <c r="CO350" s="253"/>
      <c r="CP350" s="253"/>
      <c r="CQ350" s="253"/>
      <c r="CR350" s="225"/>
      <c r="CS350" s="254">
        <v>43.417739124256663</v>
      </c>
      <c r="CT350" s="255">
        <v>33.359933567409946</v>
      </c>
      <c r="CU350" s="256">
        <v>0.1982328548419281</v>
      </c>
      <c r="CV350" s="257">
        <v>0.1928771084863149</v>
      </c>
      <c r="CW350" s="245" t="s">
        <v>958</v>
      </c>
      <c r="CX350" s="258"/>
      <c r="CY350" s="253"/>
      <c r="CZ350" s="253"/>
      <c r="DA350" s="259"/>
      <c r="DB350" s="260"/>
      <c r="DC350" s="261">
        <v>0</v>
      </c>
      <c r="DD350" s="262">
        <v>97078</v>
      </c>
      <c r="DE350" s="263">
        <v>0</v>
      </c>
      <c r="DF350" s="111">
        <v>32359.333333333332</v>
      </c>
    </row>
    <row r="351" spans="1:110" ht="35.25" customHeight="1" x14ac:dyDescent="0.25">
      <c r="A351" s="237" t="s">
        <v>541</v>
      </c>
      <c r="B351" s="238" t="s">
        <v>18</v>
      </c>
      <c r="C351" s="238" t="s">
        <v>42</v>
      </c>
      <c r="D351" s="60" t="s">
        <v>355</v>
      </c>
      <c r="E351" s="60" t="s">
        <v>49</v>
      </c>
      <c r="F351" s="60" t="s">
        <v>1073</v>
      </c>
      <c r="G351" s="61" t="s">
        <v>49</v>
      </c>
      <c r="H351" s="211" t="s">
        <v>533</v>
      </c>
      <c r="I351" s="60" t="s">
        <v>608</v>
      </c>
      <c r="J351" s="212">
        <v>12.572610401980967</v>
      </c>
      <c r="K351" s="212">
        <v>34.010227201986005</v>
      </c>
      <c r="L351" s="213">
        <v>2668.6</v>
      </c>
      <c r="M351" s="214"/>
      <c r="N351" s="214"/>
      <c r="O351" s="214"/>
      <c r="P351" s="214"/>
      <c r="Q351" s="214"/>
      <c r="R351" s="214"/>
      <c r="S351" s="214"/>
      <c r="T351" s="214"/>
      <c r="U351" s="214"/>
      <c r="V351" s="214"/>
      <c r="W351" s="214"/>
      <c r="X351" s="214"/>
      <c r="Y351" s="214"/>
      <c r="Z351" s="214"/>
      <c r="AA351" s="214"/>
      <c r="AB351" s="214"/>
      <c r="AC351" s="214">
        <v>22</v>
      </c>
      <c r="AD351" s="214">
        <v>22</v>
      </c>
      <c r="AE351" s="214"/>
      <c r="AF351" s="214"/>
      <c r="AG351" s="215"/>
      <c r="AH351" s="214"/>
      <c r="AI351" s="214">
        <f t="shared" si="18"/>
        <v>22</v>
      </c>
      <c r="AJ351" s="214">
        <f t="shared" si="18"/>
        <v>22</v>
      </c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39">
        <v>4282.0200000000004</v>
      </c>
      <c r="BB351" s="239">
        <v>4282.0200000000004</v>
      </c>
      <c r="BC351" s="214"/>
      <c r="BD351" s="214"/>
      <c r="BE351" s="214"/>
      <c r="BF351" s="214"/>
      <c r="BG351" s="216">
        <f t="shared" si="19"/>
        <v>4282.0200000000004</v>
      </c>
      <c r="BH351" s="72">
        <f t="shared" si="19"/>
        <v>4282.0200000000004</v>
      </c>
      <c r="BI351" s="217">
        <f t="shared" si="17"/>
        <v>0.33796527229676404</v>
      </c>
      <c r="BJ351" s="218">
        <v>0</v>
      </c>
      <c r="BK351" s="218">
        <v>0</v>
      </c>
      <c r="BL351" s="218">
        <v>0</v>
      </c>
      <c r="BM351" s="218">
        <v>0</v>
      </c>
      <c r="BN351" s="218">
        <v>0</v>
      </c>
      <c r="BO351" s="218">
        <v>0</v>
      </c>
      <c r="BP351" s="218">
        <v>0</v>
      </c>
      <c r="BQ351" s="218">
        <v>0</v>
      </c>
      <c r="BR351" s="218">
        <v>0</v>
      </c>
      <c r="BS351" s="218">
        <v>0</v>
      </c>
      <c r="BT351" s="218">
        <v>0</v>
      </c>
      <c r="BU351" s="218">
        <v>0</v>
      </c>
      <c r="BV351" s="218">
        <v>0</v>
      </c>
      <c r="BW351" s="218">
        <v>0</v>
      </c>
      <c r="BX351" s="218">
        <v>0</v>
      </c>
      <c r="BY351" s="218">
        <v>0</v>
      </c>
      <c r="BZ351" s="218">
        <v>5026406.3568000011</v>
      </c>
      <c r="CA351" s="218">
        <v>5026406.3568000011</v>
      </c>
      <c r="CB351" s="218">
        <v>0</v>
      </c>
      <c r="CC351" s="218">
        <v>0</v>
      </c>
      <c r="CD351" s="218">
        <v>0</v>
      </c>
      <c r="CE351" s="218">
        <v>0</v>
      </c>
      <c r="CF351" s="218">
        <v>5026406.3568000011</v>
      </c>
      <c r="CG351" s="219">
        <v>5026406.3568000011</v>
      </c>
      <c r="CH351" s="220">
        <v>35916000.000000007</v>
      </c>
      <c r="CI351" s="220">
        <v>35916000.000000007</v>
      </c>
      <c r="CJ351" s="220">
        <v>44395680.000000007</v>
      </c>
      <c r="CK351" s="221" t="s">
        <v>530</v>
      </c>
      <c r="CL351" s="222">
        <v>10.25</v>
      </c>
      <c r="CM351" s="223">
        <v>10.25</v>
      </c>
      <c r="CN351" s="224">
        <v>12.67</v>
      </c>
      <c r="CO351" s="253"/>
      <c r="CP351" s="253"/>
      <c r="CQ351" s="253"/>
      <c r="CR351" s="225"/>
      <c r="CS351" s="254">
        <v>68.188041600138163</v>
      </c>
      <c r="CT351" s="255">
        <v>68.188041600138163</v>
      </c>
      <c r="CU351" s="256">
        <v>0.79848529463161844</v>
      </c>
      <c r="CV351" s="257">
        <v>0.79848529463161844</v>
      </c>
      <c r="CW351" s="245" t="s">
        <v>616</v>
      </c>
      <c r="CX351" s="258"/>
      <c r="CY351" s="253"/>
      <c r="CZ351" s="253"/>
      <c r="DA351" s="259"/>
      <c r="DB351" s="260"/>
      <c r="DC351" s="261">
        <v>120672</v>
      </c>
      <c r="DD351" s="262">
        <v>132923</v>
      </c>
      <c r="DE351" s="263">
        <v>1863</v>
      </c>
      <c r="DF351" s="111">
        <v>85152.666666666672</v>
      </c>
    </row>
    <row r="352" spans="1:110" ht="35.25" customHeight="1" x14ac:dyDescent="0.25">
      <c r="A352" s="237" t="s">
        <v>541</v>
      </c>
      <c r="B352" s="238" t="s">
        <v>18</v>
      </c>
      <c r="C352" s="238" t="s">
        <v>42</v>
      </c>
      <c r="D352" s="60" t="s">
        <v>355</v>
      </c>
      <c r="E352" s="60" t="s">
        <v>49</v>
      </c>
      <c r="F352" s="60" t="s">
        <v>1074</v>
      </c>
      <c r="G352" s="61" t="s">
        <v>1075</v>
      </c>
      <c r="H352" s="211" t="s">
        <v>1070</v>
      </c>
      <c r="I352" s="60" t="s">
        <v>1070</v>
      </c>
      <c r="J352" s="212">
        <v>0</v>
      </c>
      <c r="K352" s="212" t="s">
        <v>1070</v>
      </c>
      <c r="L352" s="213">
        <v>0</v>
      </c>
      <c r="M352" s="214"/>
      <c r="N352" s="214"/>
      <c r="O352" s="214"/>
      <c r="P352" s="214"/>
      <c r="Q352" s="214"/>
      <c r="R352" s="214"/>
      <c r="S352" s="214"/>
      <c r="T352" s="214"/>
      <c r="U352" s="214"/>
      <c r="V352" s="214"/>
      <c r="W352" s="214"/>
      <c r="X352" s="214"/>
      <c r="Y352" s="214"/>
      <c r="Z352" s="214"/>
      <c r="AA352" s="214"/>
      <c r="AB352" s="214"/>
      <c r="AC352" s="214"/>
      <c r="AD352" s="214"/>
      <c r="AE352" s="214"/>
      <c r="AF352" s="214"/>
      <c r="AG352" s="215"/>
      <c r="AH352" s="214"/>
      <c r="AI352" s="214">
        <f t="shared" si="18"/>
        <v>0</v>
      </c>
      <c r="AJ352" s="214">
        <f t="shared" si="18"/>
        <v>0</v>
      </c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39"/>
      <c r="BB352" s="239"/>
      <c r="BC352" s="214"/>
      <c r="BD352" s="214"/>
      <c r="BE352" s="214"/>
      <c r="BF352" s="214"/>
      <c r="BG352" s="216">
        <f t="shared" si="19"/>
        <v>0</v>
      </c>
      <c r="BH352" s="72">
        <f t="shared" si="19"/>
        <v>0</v>
      </c>
      <c r="BI352" s="217">
        <f t="shared" si="17"/>
        <v>0</v>
      </c>
      <c r="BJ352" s="218">
        <v>0</v>
      </c>
      <c r="BK352" s="218">
        <v>0</v>
      </c>
      <c r="BL352" s="218">
        <v>0</v>
      </c>
      <c r="BM352" s="218">
        <v>0</v>
      </c>
      <c r="BN352" s="218">
        <v>0</v>
      </c>
      <c r="BO352" s="218">
        <v>0</v>
      </c>
      <c r="BP352" s="218">
        <v>0</v>
      </c>
      <c r="BQ352" s="218">
        <v>0</v>
      </c>
      <c r="BR352" s="218">
        <v>0</v>
      </c>
      <c r="BS352" s="218">
        <v>0</v>
      </c>
      <c r="BT352" s="218">
        <v>0</v>
      </c>
      <c r="BU352" s="218">
        <v>0</v>
      </c>
      <c r="BV352" s="218">
        <v>0</v>
      </c>
      <c r="BW352" s="218">
        <v>0</v>
      </c>
      <c r="BX352" s="218">
        <v>0</v>
      </c>
      <c r="BY352" s="218">
        <v>0</v>
      </c>
      <c r="BZ352" s="218">
        <v>0</v>
      </c>
      <c r="CA352" s="218">
        <v>0</v>
      </c>
      <c r="CB352" s="218">
        <v>0</v>
      </c>
      <c r="CC352" s="218">
        <v>0</v>
      </c>
      <c r="CD352" s="218">
        <v>0</v>
      </c>
      <c r="CE352" s="218">
        <v>0</v>
      </c>
      <c r="CF352" s="218">
        <v>0</v>
      </c>
      <c r="CG352" s="219">
        <v>0</v>
      </c>
      <c r="CH352" s="220">
        <v>0</v>
      </c>
      <c r="CI352" s="220">
        <v>0</v>
      </c>
      <c r="CJ352" s="220">
        <v>0</v>
      </c>
      <c r="CK352" s="221" t="s">
        <v>530</v>
      </c>
      <c r="CL352" s="222">
        <v>0</v>
      </c>
      <c r="CM352" s="223">
        <v>0</v>
      </c>
      <c r="CN352" s="224">
        <v>0</v>
      </c>
      <c r="CO352" s="253"/>
      <c r="CP352" s="253"/>
      <c r="CQ352" s="253"/>
      <c r="CR352" s="225"/>
      <c r="CS352" s="254">
        <v>0</v>
      </c>
      <c r="CT352" s="255">
        <v>0</v>
      </c>
      <c r="CU352" s="256">
        <v>0</v>
      </c>
      <c r="CV352" s="257">
        <v>0</v>
      </c>
      <c r="CW352" s="245" t="s">
        <v>564</v>
      </c>
      <c r="CX352" s="258"/>
      <c r="CY352" s="253"/>
      <c r="CZ352" s="253"/>
      <c r="DA352" s="259"/>
      <c r="DB352" s="260"/>
      <c r="DC352" s="261">
        <v>0</v>
      </c>
      <c r="DD352" s="262">
        <v>0</v>
      </c>
      <c r="DE352" s="263">
        <v>0</v>
      </c>
      <c r="DF352" s="111">
        <v>0</v>
      </c>
    </row>
    <row r="353" spans="1:110" ht="35.25" customHeight="1" x14ac:dyDescent="0.25">
      <c r="A353" s="237" t="s">
        <v>541</v>
      </c>
      <c r="B353" s="238" t="s">
        <v>18</v>
      </c>
      <c r="C353" s="238" t="s">
        <v>42</v>
      </c>
      <c r="D353" s="60" t="s">
        <v>355</v>
      </c>
      <c r="E353" s="60" t="s">
        <v>49</v>
      </c>
      <c r="F353" s="60" t="s">
        <v>1076</v>
      </c>
      <c r="G353" s="61" t="s">
        <v>1075</v>
      </c>
      <c r="H353" s="211" t="s">
        <v>1070</v>
      </c>
      <c r="I353" s="60" t="s">
        <v>1070</v>
      </c>
      <c r="J353" s="212">
        <v>0</v>
      </c>
      <c r="K353" s="212" t="s">
        <v>1070</v>
      </c>
      <c r="L353" s="213">
        <v>0</v>
      </c>
      <c r="M353" s="214"/>
      <c r="N353" s="214"/>
      <c r="O353" s="214"/>
      <c r="P353" s="214"/>
      <c r="Q353" s="214"/>
      <c r="R353" s="214"/>
      <c r="S353" s="214"/>
      <c r="T353" s="214"/>
      <c r="U353" s="214"/>
      <c r="V353" s="214"/>
      <c r="W353" s="214"/>
      <c r="X353" s="214"/>
      <c r="Y353" s="214"/>
      <c r="Z353" s="214"/>
      <c r="AA353" s="214"/>
      <c r="AB353" s="214"/>
      <c r="AC353" s="214"/>
      <c r="AD353" s="214"/>
      <c r="AE353" s="214"/>
      <c r="AF353" s="214"/>
      <c r="AG353" s="215"/>
      <c r="AH353" s="214"/>
      <c r="AI353" s="214">
        <f t="shared" si="18"/>
        <v>0</v>
      </c>
      <c r="AJ353" s="214">
        <f t="shared" si="18"/>
        <v>0</v>
      </c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39"/>
      <c r="BB353" s="239"/>
      <c r="BC353" s="214"/>
      <c r="BD353" s="214"/>
      <c r="BE353" s="214"/>
      <c r="BF353" s="214"/>
      <c r="BG353" s="216">
        <f t="shared" si="19"/>
        <v>0</v>
      </c>
      <c r="BH353" s="72">
        <f t="shared" si="19"/>
        <v>0</v>
      </c>
      <c r="BI353" s="217">
        <f t="shared" si="17"/>
        <v>0</v>
      </c>
      <c r="BJ353" s="218">
        <v>0</v>
      </c>
      <c r="BK353" s="218">
        <v>0</v>
      </c>
      <c r="BL353" s="218">
        <v>0</v>
      </c>
      <c r="BM353" s="218">
        <v>0</v>
      </c>
      <c r="BN353" s="218">
        <v>0</v>
      </c>
      <c r="BO353" s="218">
        <v>0</v>
      </c>
      <c r="BP353" s="218">
        <v>0</v>
      </c>
      <c r="BQ353" s="218">
        <v>0</v>
      </c>
      <c r="BR353" s="218">
        <v>0</v>
      </c>
      <c r="BS353" s="218">
        <v>0</v>
      </c>
      <c r="BT353" s="218">
        <v>0</v>
      </c>
      <c r="BU353" s="218">
        <v>0</v>
      </c>
      <c r="BV353" s="218">
        <v>0</v>
      </c>
      <c r="BW353" s="218">
        <v>0</v>
      </c>
      <c r="BX353" s="218">
        <v>0</v>
      </c>
      <c r="BY353" s="218">
        <v>0</v>
      </c>
      <c r="BZ353" s="218">
        <v>0</v>
      </c>
      <c r="CA353" s="218">
        <v>0</v>
      </c>
      <c r="CB353" s="218">
        <v>0</v>
      </c>
      <c r="CC353" s="218">
        <v>0</v>
      </c>
      <c r="CD353" s="218">
        <v>0</v>
      </c>
      <c r="CE353" s="218">
        <v>0</v>
      </c>
      <c r="CF353" s="218">
        <v>0</v>
      </c>
      <c r="CG353" s="219">
        <v>0</v>
      </c>
      <c r="CH353" s="220">
        <v>0</v>
      </c>
      <c r="CI353" s="220">
        <v>0</v>
      </c>
      <c r="CJ353" s="220">
        <v>0</v>
      </c>
      <c r="CK353" s="221" t="s">
        <v>530</v>
      </c>
      <c r="CL353" s="222">
        <v>0</v>
      </c>
      <c r="CM353" s="223">
        <v>0</v>
      </c>
      <c r="CN353" s="224">
        <v>0</v>
      </c>
      <c r="CO353" s="253"/>
      <c r="CP353" s="253"/>
      <c r="CQ353" s="253"/>
      <c r="CR353" s="225"/>
      <c r="CS353" s="254">
        <v>0</v>
      </c>
      <c r="CT353" s="255">
        <v>0</v>
      </c>
      <c r="CU353" s="256">
        <v>0</v>
      </c>
      <c r="CV353" s="257">
        <v>0</v>
      </c>
      <c r="CW353" s="245" t="s">
        <v>564</v>
      </c>
      <c r="CX353" s="258"/>
      <c r="CY353" s="253"/>
      <c r="CZ353" s="253"/>
      <c r="DA353" s="259"/>
      <c r="DB353" s="260"/>
      <c r="DC353" s="261">
        <v>0</v>
      </c>
      <c r="DD353" s="262">
        <v>0</v>
      </c>
      <c r="DE353" s="263">
        <v>0</v>
      </c>
      <c r="DF353" s="111">
        <v>0</v>
      </c>
    </row>
    <row r="354" spans="1:110" ht="35.25" customHeight="1" x14ac:dyDescent="0.25">
      <c r="A354" s="237" t="s">
        <v>541</v>
      </c>
      <c r="B354" s="238" t="s">
        <v>18</v>
      </c>
      <c r="C354" s="238" t="s">
        <v>42</v>
      </c>
      <c r="D354" s="60" t="s">
        <v>242</v>
      </c>
      <c r="E354" s="60" t="s">
        <v>153</v>
      </c>
      <c r="F354" s="60" t="s">
        <v>1077</v>
      </c>
      <c r="G354" s="61" t="s">
        <v>153</v>
      </c>
      <c r="H354" s="211" t="s">
        <v>533</v>
      </c>
      <c r="I354" s="60" t="s">
        <v>608</v>
      </c>
      <c r="J354" s="212">
        <v>12.668219606558768</v>
      </c>
      <c r="K354" s="212">
        <v>6.5977272590040004</v>
      </c>
      <c r="L354" s="213">
        <v>169</v>
      </c>
      <c r="M354" s="214"/>
      <c r="N354" s="214"/>
      <c r="O354" s="214"/>
      <c r="P354" s="214"/>
      <c r="Q354" s="214"/>
      <c r="R354" s="214"/>
      <c r="S354" s="214"/>
      <c r="T354" s="214"/>
      <c r="U354" s="214"/>
      <c r="V354" s="214"/>
      <c r="W354" s="214"/>
      <c r="X354" s="214"/>
      <c r="Y354" s="214"/>
      <c r="Z354" s="214"/>
      <c r="AA354" s="214"/>
      <c r="AB354" s="214"/>
      <c r="AC354" s="214">
        <v>7</v>
      </c>
      <c r="AD354" s="214">
        <v>7</v>
      </c>
      <c r="AE354" s="214"/>
      <c r="AF354" s="214"/>
      <c r="AG354" s="215"/>
      <c r="AH354" s="214"/>
      <c r="AI354" s="214">
        <f t="shared" si="18"/>
        <v>7</v>
      </c>
      <c r="AJ354" s="214">
        <f t="shared" si="18"/>
        <v>7</v>
      </c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39">
        <v>502</v>
      </c>
      <c r="BB354" s="239">
        <v>502</v>
      </c>
      <c r="BC354" s="214"/>
      <c r="BD354" s="214"/>
      <c r="BE354" s="214"/>
      <c r="BF354" s="214"/>
      <c r="BG354" s="216">
        <f t="shared" si="19"/>
        <v>502</v>
      </c>
      <c r="BH354" s="72">
        <f t="shared" si="19"/>
        <v>502</v>
      </c>
      <c r="BI354" s="217">
        <f t="shared" si="17"/>
        <v>0</v>
      </c>
      <c r="BJ354" s="218">
        <v>0</v>
      </c>
      <c r="BK354" s="218">
        <v>0</v>
      </c>
      <c r="BL354" s="218">
        <v>0</v>
      </c>
      <c r="BM354" s="218">
        <v>0</v>
      </c>
      <c r="BN354" s="218">
        <v>0</v>
      </c>
      <c r="BO354" s="218">
        <v>0</v>
      </c>
      <c r="BP354" s="218">
        <v>0</v>
      </c>
      <c r="BQ354" s="218">
        <v>0</v>
      </c>
      <c r="BR354" s="218">
        <v>0</v>
      </c>
      <c r="BS354" s="218">
        <v>0</v>
      </c>
      <c r="BT354" s="218">
        <v>0</v>
      </c>
      <c r="BU354" s="218">
        <v>0</v>
      </c>
      <c r="BV354" s="218">
        <v>0</v>
      </c>
      <c r="BW354" s="218">
        <v>0</v>
      </c>
      <c r="BX354" s="218">
        <v>0</v>
      </c>
      <c r="BY354" s="218">
        <v>0</v>
      </c>
      <c r="BZ354" s="218">
        <v>589267.68000000005</v>
      </c>
      <c r="CA354" s="218">
        <v>589267.68000000005</v>
      </c>
      <c r="CB354" s="218">
        <v>0</v>
      </c>
      <c r="CC354" s="218">
        <v>0</v>
      </c>
      <c r="CD354" s="218">
        <v>0</v>
      </c>
      <c r="CE354" s="218">
        <v>0</v>
      </c>
      <c r="CF354" s="218">
        <v>589267.68000000005</v>
      </c>
      <c r="CG354" s="219">
        <v>589267.68000000005</v>
      </c>
      <c r="CH354" s="220">
        <v>0</v>
      </c>
      <c r="CI354" s="220">
        <v>0</v>
      </c>
      <c r="CJ354" s="220">
        <v>0</v>
      </c>
      <c r="CK354" s="221" t="s">
        <v>530</v>
      </c>
      <c r="CL354" s="222">
        <v>0</v>
      </c>
      <c r="CM354" s="223">
        <v>0</v>
      </c>
      <c r="CN354" s="224">
        <v>0</v>
      </c>
      <c r="CO354" s="253"/>
      <c r="CP354" s="253"/>
      <c r="CQ354" s="253"/>
      <c r="CR354" s="225"/>
      <c r="CS354" s="254">
        <v>331.00887049083303</v>
      </c>
      <c r="CT354" s="255">
        <v>22.843287995269019</v>
      </c>
      <c r="CU354" s="256">
        <v>0.80898876404494191</v>
      </c>
      <c r="CV354" s="257">
        <v>0.40922531046717819</v>
      </c>
      <c r="CW354" s="245" t="s">
        <v>1078</v>
      </c>
      <c r="CX354" s="258"/>
      <c r="CY354" s="253"/>
      <c r="CZ354" s="253"/>
      <c r="DA354" s="259"/>
      <c r="DB354" s="260"/>
      <c r="DC354" s="261">
        <v>0</v>
      </c>
      <c r="DD354" s="262">
        <v>0</v>
      </c>
      <c r="DE354" s="263">
        <v>0</v>
      </c>
      <c r="DF354" s="111">
        <v>0</v>
      </c>
    </row>
    <row r="355" spans="1:110" ht="35.25" customHeight="1" x14ac:dyDescent="0.25">
      <c r="A355" s="237" t="s">
        <v>541</v>
      </c>
      <c r="B355" s="238" t="s">
        <v>18</v>
      </c>
      <c r="C355" s="238" t="s">
        <v>42</v>
      </c>
      <c r="D355" s="60" t="s">
        <v>286</v>
      </c>
      <c r="E355" s="60" t="s">
        <v>287</v>
      </c>
      <c r="F355" s="60" t="s">
        <v>1079</v>
      </c>
      <c r="G355" s="61" t="s">
        <v>287</v>
      </c>
      <c r="H355" s="211" t="s">
        <v>533</v>
      </c>
      <c r="I355" s="60" t="s">
        <v>547</v>
      </c>
      <c r="J355" s="212">
        <v>2.521865975820285</v>
      </c>
      <c r="K355" s="212">
        <v>9.2776514958540002</v>
      </c>
      <c r="L355" s="213">
        <v>205</v>
      </c>
      <c r="M355" s="214"/>
      <c r="N355" s="214"/>
      <c r="O355" s="214"/>
      <c r="P355" s="214"/>
      <c r="Q355" s="214"/>
      <c r="R355" s="214"/>
      <c r="S355" s="214"/>
      <c r="T355" s="214"/>
      <c r="U355" s="214"/>
      <c r="V355" s="214"/>
      <c r="W355" s="214"/>
      <c r="X355" s="214"/>
      <c r="Y355" s="214"/>
      <c r="Z355" s="214"/>
      <c r="AA355" s="214"/>
      <c r="AB355" s="214"/>
      <c r="AC355" s="214">
        <v>8</v>
      </c>
      <c r="AD355" s="214">
        <v>8</v>
      </c>
      <c r="AE355" s="214"/>
      <c r="AF355" s="214"/>
      <c r="AG355" s="215"/>
      <c r="AH355" s="214"/>
      <c r="AI355" s="214">
        <f t="shared" si="18"/>
        <v>8</v>
      </c>
      <c r="AJ355" s="214">
        <f t="shared" si="18"/>
        <v>8</v>
      </c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39">
        <v>48.99</v>
      </c>
      <c r="BB355" s="239">
        <v>48.99</v>
      </c>
      <c r="BC355" s="214"/>
      <c r="BD355" s="214"/>
      <c r="BE355" s="214"/>
      <c r="BF355" s="214"/>
      <c r="BG355" s="216">
        <f t="shared" si="19"/>
        <v>48.99</v>
      </c>
      <c r="BH355" s="72">
        <f t="shared" si="19"/>
        <v>48.99</v>
      </c>
      <c r="BI355" s="217">
        <f t="shared" si="17"/>
        <v>2.592063492063492E-2</v>
      </c>
      <c r="BJ355" s="218">
        <v>0</v>
      </c>
      <c r="BK355" s="218">
        <v>0</v>
      </c>
      <c r="BL355" s="218">
        <v>0</v>
      </c>
      <c r="BM355" s="218">
        <v>0</v>
      </c>
      <c r="BN355" s="218">
        <v>0</v>
      </c>
      <c r="BO355" s="218">
        <v>0</v>
      </c>
      <c r="BP355" s="218">
        <v>0</v>
      </c>
      <c r="BQ355" s="218">
        <v>0</v>
      </c>
      <c r="BR355" s="218">
        <v>0</v>
      </c>
      <c r="BS355" s="218">
        <v>0</v>
      </c>
      <c r="BT355" s="218">
        <v>0</v>
      </c>
      <c r="BU355" s="218">
        <v>0</v>
      </c>
      <c r="BV355" s="218">
        <v>0</v>
      </c>
      <c r="BW355" s="218">
        <v>0</v>
      </c>
      <c r="BX355" s="218">
        <v>0</v>
      </c>
      <c r="BY355" s="218">
        <v>0</v>
      </c>
      <c r="BZ355" s="218">
        <v>57506.421600000009</v>
      </c>
      <c r="CA355" s="218">
        <v>57506.421600000009</v>
      </c>
      <c r="CB355" s="218">
        <v>0</v>
      </c>
      <c r="CC355" s="218">
        <v>0</v>
      </c>
      <c r="CD355" s="218">
        <v>0</v>
      </c>
      <c r="CE355" s="218">
        <v>0</v>
      </c>
      <c r="CF355" s="218">
        <v>57506.421600000009</v>
      </c>
      <c r="CG355" s="219">
        <v>57506.421600000009</v>
      </c>
      <c r="CH355" s="220">
        <v>3118560.0000000005</v>
      </c>
      <c r="CI355" s="220">
        <v>3118560.0000000005</v>
      </c>
      <c r="CJ355" s="220">
        <v>6622560</v>
      </c>
      <c r="CK355" s="221" t="s">
        <v>530</v>
      </c>
      <c r="CL355" s="222">
        <v>0.89</v>
      </c>
      <c r="CM355" s="223">
        <v>0.89</v>
      </c>
      <c r="CN355" s="224">
        <v>1.89</v>
      </c>
      <c r="CO355" s="253"/>
      <c r="CP355" s="253"/>
      <c r="CQ355" s="253"/>
      <c r="CR355" s="225"/>
      <c r="CS355" s="254">
        <v>659.39375489671875</v>
      </c>
      <c r="CT355" s="255">
        <v>107.12697978488558</v>
      </c>
      <c r="CU355" s="256">
        <v>1.0322370603012472</v>
      </c>
      <c r="CV355" s="257">
        <v>0.6841280729079986</v>
      </c>
      <c r="CW355" s="245" t="s">
        <v>900</v>
      </c>
      <c r="CX355" s="258"/>
      <c r="CY355" s="253"/>
      <c r="CZ355" s="253"/>
      <c r="DA355" s="259"/>
      <c r="DB355" s="260"/>
      <c r="DC355" s="261">
        <v>6985</v>
      </c>
      <c r="DD355" s="262">
        <v>0</v>
      </c>
      <c r="DE355" s="263">
        <v>8862</v>
      </c>
      <c r="DF355" s="111">
        <v>5282.333333333333</v>
      </c>
    </row>
    <row r="356" spans="1:110" ht="35.25" customHeight="1" x14ac:dyDescent="0.25">
      <c r="A356" s="237" t="s">
        <v>541</v>
      </c>
      <c r="B356" s="238" t="s">
        <v>18</v>
      </c>
      <c r="C356" s="238" t="s">
        <v>42</v>
      </c>
      <c r="D356" s="60" t="s">
        <v>286</v>
      </c>
      <c r="E356" s="60" t="s">
        <v>287</v>
      </c>
      <c r="F356" s="60" t="s">
        <v>1080</v>
      </c>
      <c r="G356" s="61" t="s">
        <v>287</v>
      </c>
      <c r="H356" s="211" t="s">
        <v>543</v>
      </c>
      <c r="I356" s="60" t="s">
        <v>547</v>
      </c>
      <c r="J356" s="212">
        <v>2.4498126622254199</v>
      </c>
      <c r="K356" s="212">
        <v>6.0020833208490005</v>
      </c>
      <c r="L356" s="213">
        <v>206.4</v>
      </c>
      <c r="M356" s="214"/>
      <c r="N356" s="214"/>
      <c r="O356" s="214"/>
      <c r="P356" s="214"/>
      <c r="Q356" s="214"/>
      <c r="R356" s="214"/>
      <c r="S356" s="214"/>
      <c r="T356" s="214"/>
      <c r="U356" s="214"/>
      <c r="V356" s="214"/>
      <c r="W356" s="214"/>
      <c r="X356" s="214"/>
      <c r="Y356" s="214"/>
      <c r="Z356" s="214"/>
      <c r="AA356" s="214"/>
      <c r="AB356" s="214"/>
      <c r="AC356" s="214">
        <v>8</v>
      </c>
      <c r="AD356" s="214">
        <v>8</v>
      </c>
      <c r="AE356" s="214"/>
      <c r="AF356" s="214"/>
      <c r="AG356" s="215"/>
      <c r="AH356" s="214"/>
      <c r="AI356" s="214">
        <f t="shared" si="18"/>
        <v>8</v>
      </c>
      <c r="AJ356" s="214">
        <f t="shared" si="18"/>
        <v>8</v>
      </c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39">
        <v>71.7</v>
      </c>
      <c r="BB356" s="239">
        <v>71.7</v>
      </c>
      <c r="BC356" s="214"/>
      <c r="BD356" s="214"/>
      <c r="BE356" s="214"/>
      <c r="BF356" s="214"/>
      <c r="BG356" s="216">
        <f t="shared" si="19"/>
        <v>71.7</v>
      </c>
      <c r="BH356" s="72">
        <f t="shared" si="19"/>
        <v>71.7</v>
      </c>
      <c r="BI356" s="217">
        <f t="shared" si="17"/>
        <v>4.6862745098039213E-2</v>
      </c>
      <c r="BJ356" s="218">
        <v>0</v>
      </c>
      <c r="BK356" s="218">
        <v>0</v>
      </c>
      <c r="BL356" s="218">
        <v>0</v>
      </c>
      <c r="BM356" s="218">
        <v>0</v>
      </c>
      <c r="BN356" s="218">
        <v>0</v>
      </c>
      <c r="BO356" s="218">
        <v>0</v>
      </c>
      <c r="BP356" s="218">
        <v>0</v>
      </c>
      <c r="BQ356" s="218">
        <v>0</v>
      </c>
      <c r="BR356" s="218">
        <v>0</v>
      </c>
      <c r="BS356" s="218">
        <v>0</v>
      </c>
      <c r="BT356" s="218">
        <v>0</v>
      </c>
      <c r="BU356" s="218">
        <v>0</v>
      </c>
      <c r="BV356" s="218">
        <v>0</v>
      </c>
      <c r="BW356" s="218">
        <v>0</v>
      </c>
      <c r="BX356" s="218">
        <v>0</v>
      </c>
      <c r="BY356" s="218">
        <v>0</v>
      </c>
      <c r="BZ356" s="218">
        <v>84164.328000000009</v>
      </c>
      <c r="CA356" s="218">
        <v>84164.328000000009</v>
      </c>
      <c r="CB356" s="218">
        <v>0</v>
      </c>
      <c r="CC356" s="218">
        <v>0</v>
      </c>
      <c r="CD356" s="218">
        <v>0</v>
      </c>
      <c r="CE356" s="218">
        <v>0</v>
      </c>
      <c r="CF356" s="218">
        <v>84164.328000000009</v>
      </c>
      <c r="CG356" s="219">
        <v>84164.328000000009</v>
      </c>
      <c r="CH356" s="220">
        <v>4274880</v>
      </c>
      <c r="CI356" s="220">
        <v>4274880</v>
      </c>
      <c r="CJ356" s="220">
        <v>5361120.0000000009</v>
      </c>
      <c r="CK356" s="221" t="s">
        <v>530</v>
      </c>
      <c r="CL356" s="222">
        <v>1.22</v>
      </c>
      <c r="CM356" s="223">
        <v>1.22</v>
      </c>
      <c r="CN356" s="224">
        <v>1.53</v>
      </c>
      <c r="CO356" s="253"/>
      <c r="CP356" s="253"/>
      <c r="CQ356" s="253"/>
      <c r="CR356" s="225"/>
      <c r="CS356" s="254">
        <v>566.84854464267141</v>
      </c>
      <c r="CT356" s="255">
        <v>73.977785353494525</v>
      </c>
      <c r="CU356" s="256">
        <v>0.67787818420597246</v>
      </c>
      <c r="CV356" s="257">
        <v>0.34185233606380711</v>
      </c>
      <c r="CW356" s="245" t="s">
        <v>1081</v>
      </c>
      <c r="CX356" s="258"/>
      <c r="CY356" s="253"/>
      <c r="CZ356" s="253"/>
      <c r="DA356" s="259"/>
      <c r="DB356" s="260"/>
      <c r="DC356" s="261">
        <v>21670</v>
      </c>
      <c r="DD356" s="262">
        <v>0</v>
      </c>
      <c r="DE356" s="263">
        <v>0</v>
      </c>
      <c r="DF356" s="111">
        <v>7223.333333333333</v>
      </c>
    </row>
    <row r="357" spans="1:110" ht="35.25" customHeight="1" x14ac:dyDescent="0.25">
      <c r="A357" s="237" t="s">
        <v>541</v>
      </c>
      <c r="B357" s="238" t="s">
        <v>18</v>
      </c>
      <c r="C357" s="238" t="s">
        <v>42</v>
      </c>
      <c r="D357" s="60" t="s">
        <v>286</v>
      </c>
      <c r="E357" s="60" t="s">
        <v>287</v>
      </c>
      <c r="F357" s="60" t="s">
        <v>1082</v>
      </c>
      <c r="G357" s="61" t="s">
        <v>1083</v>
      </c>
      <c r="H357" s="211" t="s">
        <v>543</v>
      </c>
      <c r="I357" s="60" t="s">
        <v>547</v>
      </c>
      <c r="J357" s="212">
        <v>2.2336527214408242</v>
      </c>
      <c r="K357" s="212">
        <v>9.046969678152001</v>
      </c>
      <c r="L357" s="213">
        <v>289.10000000000002</v>
      </c>
      <c r="M357" s="214"/>
      <c r="N357" s="214"/>
      <c r="O357" s="214"/>
      <c r="P357" s="214"/>
      <c r="Q357" s="214"/>
      <c r="R357" s="214"/>
      <c r="S357" s="214"/>
      <c r="T357" s="214"/>
      <c r="U357" s="214"/>
      <c r="V357" s="214"/>
      <c r="W357" s="214"/>
      <c r="X357" s="214"/>
      <c r="Y357" s="214"/>
      <c r="Z357" s="214"/>
      <c r="AA357" s="214"/>
      <c r="AB357" s="214"/>
      <c r="AC357" s="214">
        <v>21</v>
      </c>
      <c r="AD357" s="214">
        <v>21</v>
      </c>
      <c r="AE357" s="214"/>
      <c r="AF357" s="214"/>
      <c r="AG357" s="215"/>
      <c r="AH357" s="214"/>
      <c r="AI357" s="214">
        <f t="shared" si="18"/>
        <v>21</v>
      </c>
      <c r="AJ357" s="214">
        <f t="shared" si="18"/>
        <v>21</v>
      </c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39">
        <v>149.58000000000001</v>
      </c>
      <c r="BB357" s="239">
        <v>149.58000000000001</v>
      </c>
      <c r="BC357" s="214"/>
      <c r="BD357" s="214"/>
      <c r="BE357" s="214"/>
      <c r="BF357" s="214"/>
      <c r="BG357" s="216">
        <f t="shared" si="19"/>
        <v>149.58000000000001</v>
      </c>
      <c r="BH357" s="72">
        <f t="shared" si="19"/>
        <v>149.58000000000001</v>
      </c>
      <c r="BI357" s="217">
        <f t="shared" si="17"/>
        <v>0.42737142857142862</v>
      </c>
      <c r="BJ357" s="218">
        <v>0</v>
      </c>
      <c r="BK357" s="218">
        <v>0</v>
      </c>
      <c r="BL357" s="218">
        <v>0</v>
      </c>
      <c r="BM357" s="218">
        <v>0</v>
      </c>
      <c r="BN357" s="218">
        <v>0</v>
      </c>
      <c r="BO357" s="218">
        <v>0</v>
      </c>
      <c r="BP357" s="218">
        <v>0</v>
      </c>
      <c r="BQ357" s="218">
        <v>0</v>
      </c>
      <c r="BR357" s="218">
        <v>0</v>
      </c>
      <c r="BS357" s="218">
        <v>0</v>
      </c>
      <c r="BT357" s="218">
        <v>0</v>
      </c>
      <c r="BU357" s="218">
        <v>0</v>
      </c>
      <c r="BV357" s="218">
        <v>0</v>
      </c>
      <c r="BW357" s="218">
        <v>0</v>
      </c>
      <c r="BX357" s="218">
        <v>0</v>
      </c>
      <c r="BY357" s="218">
        <v>0</v>
      </c>
      <c r="BZ357" s="218">
        <v>175582.9872</v>
      </c>
      <c r="CA357" s="218">
        <v>175582.9872</v>
      </c>
      <c r="CB357" s="218">
        <v>0</v>
      </c>
      <c r="CC357" s="218">
        <v>0</v>
      </c>
      <c r="CD357" s="218">
        <v>0</v>
      </c>
      <c r="CE357" s="218">
        <v>0</v>
      </c>
      <c r="CF357" s="218">
        <v>175582.9872</v>
      </c>
      <c r="CG357" s="219">
        <v>175582.9872</v>
      </c>
      <c r="CH357" s="220">
        <v>3749280</v>
      </c>
      <c r="CI357" s="220">
        <v>3749280</v>
      </c>
      <c r="CJ357" s="220">
        <v>1226399.9999999998</v>
      </c>
      <c r="CK357" s="221" t="s">
        <v>530</v>
      </c>
      <c r="CL357" s="222">
        <v>1.07</v>
      </c>
      <c r="CM357" s="223">
        <v>1.07</v>
      </c>
      <c r="CN357" s="224">
        <v>0.35</v>
      </c>
      <c r="CO357" s="253"/>
      <c r="CP357" s="253"/>
      <c r="CQ357" s="253"/>
      <c r="CR357" s="225"/>
      <c r="CS357" s="254">
        <v>723.4692011661391</v>
      </c>
      <c r="CT357" s="255">
        <v>122.761216156049</v>
      </c>
      <c r="CU357" s="256">
        <v>0.8967719056953275</v>
      </c>
      <c r="CV357" s="257">
        <v>0.55200396104268956</v>
      </c>
      <c r="CW357" s="245" t="s">
        <v>566</v>
      </c>
      <c r="CX357" s="258"/>
      <c r="CY357" s="253"/>
      <c r="CZ357" s="253"/>
      <c r="DA357" s="259"/>
      <c r="DB357" s="260"/>
      <c r="DC357" s="261">
        <v>19470</v>
      </c>
      <c r="DD357" s="262">
        <v>0</v>
      </c>
      <c r="DE357" s="263">
        <v>621</v>
      </c>
      <c r="DF357" s="111">
        <v>6697</v>
      </c>
    </row>
    <row r="358" spans="1:110" ht="35.25" customHeight="1" x14ac:dyDescent="0.25">
      <c r="A358" s="237" t="s">
        <v>541</v>
      </c>
      <c r="B358" s="238" t="s">
        <v>18</v>
      </c>
      <c r="C358" s="238" t="s">
        <v>42</v>
      </c>
      <c r="D358" s="60" t="s">
        <v>254</v>
      </c>
      <c r="E358" s="60" t="s">
        <v>228</v>
      </c>
      <c r="F358" s="60" t="s">
        <v>1084</v>
      </c>
      <c r="G358" s="61" t="s">
        <v>228</v>
      </c>
      <c r="H358" s="211" t="s">
        <v>543</v>
      </c>
      <c r="I358" s="60" t="s">
        <v>547</v>
      </c>
      <c r="J358" s="212">
        <v>2.4858393190228529</v>
      </c>
      <c r="K358" s="212">
        <v>1.6821969661980001</v>
      </c>
      <c r="L358" s="213">
        <v>148.19999999999999</v>
      </c>
      <c r="M358" s="214"/>
      <c r="N358" s="214"/>
      <c r="O358" s="214"/>
      <c r="P358" s="214"/>
      <c r="Q358" s="214"/>
      <c r="R358" s="214"/>
      <c r="S358" s="214"/>
      <c r="T358" s="214"/>
      <c r="U358" s="214"/>
      <c r="V358" s="214"/>
      <c r="W358" s="214"/>
      <c r="X358" s="214"/>
      <c r="Y358" s="214"/>
      <c r="Z358" s="214"/>
      <c r="AA358" s="214"/>
      <c r="AB358" s="214"/>
      <c r="AC358" s="214">
        <v>1</v>
      </c>
      <c r="AD358" s="214">
        <v>1</v>
      </c>
      <c r="AE358" s="214"/>
      <c r="AF358" s="214"/>
      <c r="AG358" s="215"/>
      <c r="AH358" s="214"/>
      <c r="AI358" s="214">
        <f t="shared" si="18"/>
        <v>1</v>
      </c>
      <c r="AJ358" s="214">
        <f t="shared" si="18"/>
        <v>1</v>
      </c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39">
        <v>7.6</v>
      </c>
      <c r="BB358" s="239">
        <v>7.6</v>
      </c>
      <c r="BC358" s="214"/>
      <c r="BD358" s="214"/>
      <c r="BE358" s="214"/>
      <c r="BF358" s="214"/>
      <c r="BG358" s="216">
        <f t="shared" si="19"/>
        <v>7.6</v>
      </c>
      <c r="BH358" s="72">
        <f t="shared" si="19"/>
        <v>7.6</v>
      </c>
      <c r="BI358" s="217">
        <f t="shared" si="17"/>
        <v>3.6538461538461538E-3</v>
      </c>
      <c r="BJ358" s="218">
        <v>0</v>
      </c>
      <c r="BK358" s="218">
        <v>0</v>
      </c>
      <c r="BL358" s="218">
        <v>0</v>
      </c>
      <c r="BM358" s="218">
        <v>0</v>
      </c>
      <c r="BN358" s="218">
        <v>0</v>
      </c>
      <c r="BO358" s="218">
        <v>0</v>
      </c>
      <c r="BP358" s="218">
        <v>0</v>
      </c>
      <c r="BQ358" s="218">
        <v>0</v>
      </c>
      <c r="BR358" s="218">
        <v>0</v>
      </c>
      <c r="BS358" s="218">
        <v>0</v>
      </c>
      <c r="BT358" s="218">
        <v>0</v>
      </c>
      <c r="BU358" s="218">
        <v>0</v>
      </c>
      <c r="BV358" s="218">
        <v>0</v>
      </c>
      <c r="BW358" s="218">
        <v>0</v>
      </c>
      <c r="BX358" s="218">
        <v>0</v>
      </c>
      <c r="BY358" s="218">
        <v>0</v>
      </c>
      <c r="BZ358" s="218">
        <v>8921.1840000000011</v>
      </c>
      <c r="CA358" s="218">
        <v>8921.1840000000011</v>
      </c>
      <c r="CB358" s="218">
        <v>0</v>
      </c>
      <c r="CC358" s="218">
        <v>0</v>
      </c>
      <c r="CD358" s="218">
        <v>0</v>
      </c>
      <c r="CE358" s="218">
        <v>0</v>
      </c>
      <c r="CF358" s="218">
        <v>8921.1840000000011</v>
      </c>
      <c r="CG358" s="219">
        <v>8921.1840000000011</v>
      </c>
      <c r="CH358" s="220">
        <v>2522879.9999999995</v>
      </c>
      <c r="CI358" s="220">
        <v>2522879.9999999995</v>
      </c>
      <c r="CJ358" s="220">
        <v>7288320.0000000009</v>
      </c>
      <c r="CK358" s="221" t="s">
        <v>530</v>
      </c>
      <c r="CL358" s="222">
        <v>0.72</v>
      </c>
      <c r="CM358" s="223">
        <v>0.72</v>
      </c>
      <c r="CN358" s="224">
        <v>2.08</v>
      </c>
      <c r="CO358" s="253"/>
      <c r="CP358" s="253"/>
      <c r="CQ358" s="253"/>
      <c r="CR358" s="225"/>
      <c r="CS358" s="254">
        <v>165.83473861720066</v>
      </c>
      <c r="CT358" s="255">
        <v>165.83473861720066</v>
      </c>
      <c r="CU358" s="256">
        <v>0.33501967397414273</v>
      </c>
      <c r="CV358" s="257">
        <v>0.33501967397414273</v>
      </c>
      <c r="CW358" s="245" t="s">
        <v>605</v>
      </c>
      <c r="CX358" s="258"/>
      <c r="CY358" s="253"/>
      <c r="CZ358" s="253"/>
      <c r="DA358" s="259"/>
      <c r="DB358" s="260"/>
      <c r="DC358" s="261">
        <v>0</v>
      </c>
      <c r="DD358" s="262">
        <v>0</v>
      </c>
      <c r="DE358" s="263">
        <v>0</v>
      </c>
      <c r="DF358" s="111">
        <v>0</v>
      </c>
    </row>
    <row r="359" spans="1:110" ht="35.25" customHeight="1" x14ac:dyDescent="0.25">
      <c r="A359" s="237" t="s">
        <v>541</v>
      </c>
      <c r="B359" s="238" t="s">
        <v>18</v>
      </c>
      <c r="C359" s="238" t="s">
        <v>42</v>
      </c>
      <c r="D359" s="60" t="s">
        <v>254</v>
      </c>
      <c r="E359" s="60" t="s">
        <v>228</v>
      </c>
      <c r="F359" s="60" t="s">
        <v>1085</v>
      </c>
      <c r="G359" s="61" t="s">
        <v>228</v>
      </c>
      <c r="H359" s="211" t="s">
        <v>543</v>
      </c>
      <c r="I359" s="60" t="s">
        <v>547</v>
      </c>
      <c r="J359" s="212">
        <v>2.9181592005920445</v>
      </c>
      <c r="K359" s="212">
        <v>4.1956439306669999</v>
      </c>
      <c r="L359" s="213">
        <v>260.3</v>
      </c>
      <c r="M359" s="214"/>
      <c r="N359" s="214"/>
      <c r="O359" s="214"/>
      <c r="P359" s="214"/>
      <c r="Q359" s="214"/>
      <c r="R359" s="214"/>
      <c r="S359" s="214"/>
      <c r="T359" s="214"/>
      <c r="U359" s="214"/>
      <c r="V359" s="214"/>
      <c r="W359" s="214"/>
      <c r="X359" s="214"/>
      <c r="Y359" s="214"/>
      <c r="Z359" s="214"/>
      <c r="AA359" s="214"/>
      <c r="AB359" s="214"/>
      <c r="AC359" s="214">
        <v>2</v>
      </c>
      <c r="AD359" s="214">
        <v>2</v>
      </c>
      <c r="AE359" s="214"/>
      <c r="AF359" s="214"/>
      <c r="AG359" s="215"/>
      <c r="AH359" s="214"/>
      <c r="AI359" s="214">
        <f t="shared" si="18"/>
        <v>2</v>
      </c>
      <c r="AJ359" s="214">
        <f t="shared" si="18"/>
        <v>2</v>
      </c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39">
        <v>293.88</v>
      </c>
      <c r="BB359" s="239">
        <v>293.88</v>
      </c>
      <c r="BC359" s="214"/>
      <c r="BD359" s="214"/>
      <c r="BE359" s="214"/>
      <c r="BF359" s="214"/>
      <c r="BG359" s="216">
        <f t="shared" si="19"/>
        <v>293.88</v>
      </c>
      <c r="BH359" s="72">
        <f t="shared" si="19"/>
        <v>293.88</v>
      </c>
      <c r="BI359" s="217">
        <f t="shared" si="17"/>
        <v>0.17287058823529411</v>
      </c>
      <c r="BJ359" s="218">
        <v>0</v>
      </c>
      <c r="BK359" s="218">
        <v>0</v>
      </c>
      <c r="BL359" s="218">
        <v>0</v>
      </c>
      <c r="BM359" s="218">
        <v>0</v>
      </c>
      <c r="BN359" s="218">
        <v>0</v>
      </c>
      <c r="BO359" s="218">
        <v>0</v>
      </c>
      <c r="BP359" s="218">
        <v>0</v>
      </c>
      <c r="BQ359" s="218">
        <v>0</v>
      </c>
      <c r="BR359" s="218">
        <v>0</v>
      </c>
      <c r="BS359" s="218">
        <v>0</v>
      </c>
      <c r="BT359" s="218">
        <v>0</v>
      </c>
      <c r="BU359" s="218">
        <v>0</v>
      </c>
      <c r="BV359" s="218">
        <v>0</v>
      </c>
      <c r="BW359" s="218">
        <v>0</v>
      </c>
      <c r="BX359" s="218">
        <v>0</v>
      </c>
      <c r="BY359" s="218">
        <v>0</v>
      </c>
      <c r="BZ359" s="218">
        <v>344968.0992</v>
      </c>
      <c r="CA359" s="218">
        <v>344968.0992</v>
      </c>
      <c r="CB359" s="218">
        <v>0</v>
      </c>
      <c r="CC359" s="218">
        <v>0</v>
      </c>
      <c r="CD359" s="218">
        <v>0</v>
      </c>
      <c r="CE359" s="218">
        <v>0</v>
      </c>
      <c r="CF359" s="218">
        <v>344968.0992</v>
      </c>
      <c r="CG359" s="219">
        <v>344968.0992</v>
      </c>
      <c r="CH359" s="220">
        <v>6657600</v>
      </c>
      <c r="CI359" s="220">
        <v>6657600</v>
      </c>
      <c r="CJ359" s="220">
        <v>5956800</v>
      </c>
      <c r="CK359" s="221" t="s">
        <v>530</v>
      </c>
      <c r="CL359" s="222">
        <v>1.9</v>
      </c>
      <c r="CM359" s="223">
        <v>1.9</v>
      </c>
      <c r="CN359" s="224">
        <v>1.7</v>
      </c>
      <c r="CO359" s="253"/>
      <c r="CP359" s="253"/>
      <c r="CQ359" s="253"/>
      <c r="CR359" s="225"/>
      <c r="CS359" s="254">
        <v>507.26509649148483</v>
      </c>
      <c r="CT359" s="255">
        <v>93.036470170639504</v>
      </c>
      <c r="CU359" s="256">
        <v>0.68939996146525628</v>
      </c>
      <c r="CV359" s="257">
        <v>0.35510601333845515</v>
      </c>
      <c r="CW359" s="245" t="s">
        <v>579</v>
      </c>
      <c r="CX359" s="258"/>
      <c r="CY359" s="253"/>
      <c r="CZ359" s="253"/>
      <c r="DA359" s="259"/>
      <c r="DB359" s="260"/>
      <c r="DC359" s="261">
        <v>0</v>
      </c>
      <c r="DD359" s="262">
        <v>0</v>
      </c>
      <c r="DE359" s="263">
        <v>0</v>
      </c>
      <c r="DF359" s="111">
        <v>0</v>
      </c>
    </row>
    <row r="360" spans="1:110" ht="35.25" customHeight="1" x14ac:dyDescent="0.25">
      <c r="A360" s="237" t="s">
        <v>541</v>
      </c>
      <c r="B360" s="238" t="s">
        <v>18</v>
      </c>
      <c r="C360" s="238" t="s">
        <v>42</v>
      </c>
      <c r="D360" s="60" t="s">
        <v>254</v>
      </c>
      <c r="E360" s="60" t="s">
        <v>228</v>
      </c>
      <c r="F360" s="60" t="s">
        <v>1086</v>
      </c>
      <c r="G360" s="61" t="s">
        <v>1087</v>
      </c>
      <c r="H360" s="211" t="s">
        <v>533</v>
      </c>
      <c r="I360" s="60" t="s">
        <v>529</v>
      </c>
      <c r="J360" s="212">
        <v>12.025975167112229</v>
      </c>
      <c r="K360" s="212">
        <v>35.963068107014998</v>
      </c>
      <c r="L360" s="213">
        <v>1370.8</v>
      </c>
      <c r="M360" s="214"/>
      <c r="N360" s="214"/>
      <c r="O360" s="214"/>
      <c r="P360" s="214"/>
      <c r="Q360" s="214"/>
      <c r="R360" s="214"/>
      <c r="S360" s="214"/>
      <c r="T360" s="214"/>
      <c r="U360" s="214"/>
      <c r="V360" s="214"/>
      <c r="W360" s="214"/>
      <c r="X360" s="214"/>
      <c r="Y360" s="214"/>
      <c r="Z360" s="214"/>
      <c r="AA360" s="214"/>
      <c r="AB360" s="214"/>
      <c r="AC360" s="214">
        <v>48</v>
      </c>
      <c r="AD360" s="214">
        <v>48</v>
      </c>
      <c r="AE360" s="214"/>
      <c r="AF360" s="214"/>
      <c r="AG360" s="215"/>
      <c r="AH360" s="214"/>
      <c r="AI360" s="214">
        <f t="shared" si="18"/>
        <v>48</v>
      </c>
      <c r="AJ360" s="214">
        <f t="shared" si="18"/>
        <v>48</v>
      </c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39">
        <v>3845.36</v>
      </c>
      <c r="BB360" s="239">
        <v>3845.36</v>
      </c>
      <c r="BC360" s="214"/>
      <c r="BD360" s="214"/>
      <c r="BE360" s="214"/>
      <c r="BF360" s="214"/>
      <c r="BG360" s="216">
        <f t="shared" si="19"/>
        <v>3845.36</v>
      </c>
      <c r="BH360" s="72">
        <f t="shared" si="19"/>
        <v>3845.36</v>
      </c>
      <c r="BI360" s="217">
        <f t="shared" si="17"/>
        <v>0.29901710730948683</v>
      </c>
      <c r="BJ360" s="218">
        <v>0</v>
      </c>
      <c r="BK360" s="218">
        <v>0</v>
      </c>
      <c r="BL360" s="218">
        <v>0</v>
      </c>
      <c r="BM360" s="218">
        <v>0</v>
      </c>
      <c r="BN360" s="218">
        <v>0</v>
      </c>
      <c r="BO360" s="218">
        <v>0</v>
      </c>
      <c r="BP360" s="218">
        <v>0</v>
      </c>
      <c r="BQ360" s="218">
        <v>0</v>
      </c>
      <c r="BR360" s="218">
        <v>0</v>
      </c>
      <c r="BS360" s="218">
        <v>0</v>
      </c>
      <c r="BT360" s="218">
        <v>0</v>
      </c>
      <c r="BU360" s="218">
        <v>0</v>
      </c>
      <c r="BV360" s="218">
        <v>0</v>
      </c>
      <c r="BW360" s="218">
        <v>0</v>
      </c>
      <c r="BX360" s="218">
        <v>0</v>
      </c>
      <c r="BY360" s="218">
        <v>0</v>
      </c>
      <c r="BZ360" s="218">
        <v>4513837.3824000005</v>
      </c>
      <c r="CA360" s="218">
        <v>4513837.3824000005</v>
      </c>
      <c r="CB360" s="218">
        <v>0</v>
      </c>
      <c r="CC360" s="218">
        <v>0</v>
      </c>
      <c r="CD360" s="218">
        <v>0</v>
      </c>
      <c r="CE360" s="218">
        <v>0</v>
      </c>
      <c r="CF360" s="218">
        <v>4513837.3824000005</v>
      </c>
      <c r="CG360" s="219">
        <v>4513837.3824000005</v>
      </c>
      <c r="CH360" s="220">
        <v>32015936.189462401</v>
      </c>
      <c r="CI360" s="220">
        <v>32015936.189462401</v>
      </c>
      <c r="CJ360" s="220">
        <v>51594603.934396796</v>
      </c>
      <c r="CK360" s="221" t="s">
        <v>530</v>
      </c>
      <c r="CL360" s="222">
        <v>7.98</v>
      </c>
      <c r="CM360" s="223">
        <v>7.98</v>
      </c>
      <c r="CN360" s="224">
        <v>12.86</v>
      </c>
      <c r="CO360" s="253"/>
      <c r="CP360" s="253"/>
      <c r="CQ360" s="253"/>
      <c r="CR360" s="225"/>
      <c r="CS360" s="254">
        <v>474.02072335737938</v>
      </c>
      <c r="CT360" s="255">
        <v>359.36832214157363</v>
      </c>
      <c r="CU360" s="256">
        <v>2.2981828123130361</v>
      </c>
      <c r="CV360" s="257">
        <v>2.2383651831337046</v>
      </c>
      <c r="CW360" s="245" t="s">
        <v>639</v>
      </c>
      <c r="CX360" s="258"/>
      <c r="CY360" s="253"/>
      <c r="CZ360" s="253"/>
      <c r="DA360" s="259"/>
      <c r="DB360" s="260"/>
      <c r="DC360" s="261">
        <v>90136</v>
      </c>
      <c r="DD360" s="262">
        <v>931509</v>
      </c>
      <c r="DE360" s="263">
        <v>115827</v>
      </c>
      <c r="DF360" s="111">
        <v>379157.33333333331</v>
      </c>
    </row>
    <row r="361" spans="1:110" ht="35.25" customHeight="1" x14ac:dyDescent="0.25">
      <c r="A361" s="237" t="s">
        <v>541</v>
      </c>
      <c r="B361" s="238" t="s">
        <v>18</v>
      </c>
      <c r="C361" s="238" t="s">
        <v>42</v>
      </c>
      <c r="D361" s="60" t="s">
        <v>254</v>
      </c>
      <c r="E361" s="60" t="s">
        <v>228</v>
      </c>
      <c r="F361" s="60" t="s">
        <v>1088</v>
      </c>
      <c r="G361" s="61" t="s">
        <v>228</v>
      </c>
      <c r="H361" s="211" t="s">
        <v>533</v>
      </c>
      <c r="I361" s="60" t="s">
        <v>529</v>
      </c>
      <c r="J361" s="212">
        <v>11.774481389853227</v>
      </c>
      <c r="K361" s="212">
        <v>42.141666579012004</v>
      </c>
      <c r="L361" s="213">
        <v>3024.8</v>
      </c>
      <c r="M361" s="214"/>
      <c r="N361" s="214"/>
      <c r="O361" s="214"/>
      <c r="P361" s="214"/>
      <c r="Q361" s="214"/>
      <c r="R361" s="214"/>
      <c r="S361" s="214"/>
      <c r="T361" s="214"/>
      <c r="U361" s="214"/>
      <c r="V361" s="214"/>
      <c r="W361" s="214"/>
      <c r="X361" s="214"/>
      <c r="Y361" s="214">
        <v>1</v>
      </c>
      <c r="Z361" s="214">
        <v>1</v>
      </c>
      <c r="AA361" s="214"/>
      <c r="AB361" s="214"/>
      <c r="AC361" s="214">
        <v>88</v>
      </c>
      <c r="AD361" s="214">
        <v>88</v>
      </c>
      <c r="AE361" s="214"/>
      <c r="AF361" s="214"/>
      <c r="AG361" s="215"/>
      <c r="AH361" s="214"/>
      <c r="AI361" s="214">
        <f t="shared" si="18"/>
        <v>89</v>
      </c>
      <c r="AJ361" s="214">
        <f t="shared" si="18"/>
        <v>89</v>
      </c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>
        <v>1.2</v>
      </c>
      <c r="AX361" s="214">
        <v>1.2</v>
      </c>
      <c r="AY361" s="214"/>
      <c r="AZ361" s="214"/>
      <c r="BA361" s="239">
        <v>600.28</v>
      </c>
      <c r="BB361" s="239">
        <v>600.28</v>
      </c>
      <c r="BC361" s="214"/>
      <c r="BD361" s="214"/>
      <c r="BE361" s="214"/>
      <c r="BF361" s="214"/>
      <c r="BG361" s="216">
        <f t="shared" si="19"/>
        <v>601.48</v>
      </c>
      <c r="BH361" s="72">
        <f t="shared" si="19"/>
        <v>601.48</v>
      </c>
      <c r="BI361" s="217">
        <f t="shared" si="17"/>
        <v>5.0972881355932205E-2</v>
      </c>
      <c r="BJ361" s="218">
        <v>0</v>
      </c>
      <c r="BK361" s="218">
        <v>0</v>
      </c>
      <c r="BL361" s="218">
        <v>0</v>
      </c>
      <c r="BM361" s="218">
        <v>0</v>
      </c>
      <c r="BN361" s="218">
        <v>0</v>
      </c>
      <c r="BO361" s="218">
        <v>0</v>
      </c>
      <c r="BP361" s="218">
        <v>0</v>
      </c>
      <c r="BQ361" s="218">
        <v>0</v>
      </c>
      <c r="BR361" s="218">
        <v>0</v>
      </c>
      <c r="BS361" s="218">
        <v>0</v>
      </c>
      <c r="BT361" s="218">
        <v>0</v>
      </c>
      <c r="BU361" s="218">
        <v>0</v>
      </c>
      <c r="BV361" s="218">
        <v>6054.9119999999994</v>
      </c>
      <c r="BW361" s="218">
        <v>6054.9119999999994</v>
      </c>
      <c r="BX361" s="218">
        <v>0</v>
      </c>
      <c r="BY361" s="218">
        <v>0</v>
      </c>
      <c r="BZ361" s="218">
        <v>704632.67520000006</v>
      </c>
      <c r="CA361" s="218">
        <v>704632.67520000006</v>
      </c>
      <c r="CB361" s="218">
        <v>0</v>
      </c>
      <c r="CC361" s="218">
        <v>0</v>
      </c>
      <c r="CD361" s="218">
        <v>0</v>
      </c>
      <c r="CE361" s="218">
        <v>0</v>
      </c>
      <c r="CF361" s="218">
        <v>710687.58720000007</v>
      </c>
      <c r="CG361" s="219">
        <v>710687.58720000007</v>
      </c>
      <c r="CH361" s="220">
        <v>33365730.445697997</v>
      </c>
      <c r="CI361" s="220">
        <v>33365730.445697997</v>
      </c>
      <c r="CJ361" s="220">
        <v>38789716.183176003</v>
      </c>
      <c r="CK361" s="221" t="s">
        <v>530</v>
      </c>
      <c r="CL361" s="222">
        <v>10.15</v>
      </c>
      <c r="CM361" s="223">
        <v>10.15</v>
      </c>
      <c r="CN361" s="224">
        <v>11.8</v>
      </c>
      <c r="CO361" s="253"/>
      <c r="CP361" s="253"/>
      <c r="CQ361" s="253"/>
      <c r="CR361" s="225"/>
      <c r="CS361" s="254">
        <v>634.55777603033232</v>
      </c>
      <c r="CT361" s="255">
        <v>309.5959334538108</v>
      </c>
      <c r="CU361" s="256">
        <v>2.4888611404220558</v>
      </c>
      <c r="CV361" s="257">
        <v>2.4119401827671534</v>
      </c>
      <c r="CW361" s="245" t="s">
        <v>592</v>
      </c>
      <c r="CX361" s="258"/>
      <c r="CY361" s="253"/>
      <c r="CZ361" s="253"/>
      <c r="DA361" s="259"/>
      <c r="DB361" s="260"/>
      <c r="DC361" s="261">
        <v>214765</v>
      </c>
      <c r="DD361" s="262">
        <v>594473</v>
      </c>
      <c r="DE361" s="263">
        <v>300761</v>
      </c>
      <c r="DF361" s="111">
        <v>369999.66666666669</v>
      </c>
    </row>
    <row r="362" spans="1:110" ht="35.25" customHeight="1" x14ac:dyDescent="0.25">
      <c r="A362" s="237" t="s">
        <v>541</v>
      </c>
      <c r="B362" s="238" t="s">
        <v>18</v>
      </c>
      <c r="C362" s="238" t="s">
        <v>42</v>
      </c>
      <c r="D362" s="60" t="s">
        <v>324</v>
      </c>
      <c r="E362" s="60" t="s">
        <v>82</v>
      </c>
      <c r="F362" s="60" t="s">
        <v>1089</v>
      </c>
      <c r="G362" s="61" t="s">
        <v>82</v>
      </c>
      <c r="H362" s="211" t="s">
        <v>543</v>
      </c>
      <c r="I362" s="60" t="s">
        <v>547</v>
      </c>
      <c r="J362" s="212">
        <v>2.4642233249443932</v>
      </c>
      <c r="K362" s="212">
        <v>0.85852272548700004</v>
      </c>
      <c r="L362" s="213">
        <v>54.1</v>
      </c>
      <c r="M362" s="214"/>
      <c r="N362" s="214"/>
      <c r="O362" s="214"/>
      <c r="P362" s="214"/>
      <c r="Q362" s="214"/>
      <c r="R362" s="214"/>
      <c r="S362" s="214"/>
      <c r="T362" s="214"/>
      <c r="U362" s="214"/>
      <c r="V362" s="214"/>
      <c r="W362" s="214"/>
      <c r="X362" s="214"/>
      <c r="Y362" s="214"/>
      <c r="Z362" s="214"/>
      <c r="AA362" s="214"/>
      <c r="AB362" s="214"/>
      <c r="AC362" s="214">
        <v>3</v>
      </c>
      <c r="AD362" s="214">
        <v>3</v>
      </c>
      <c r="AE362" s="214"/>
      <c r="AF362" s="214"/>
      <c r="AG362" s="215"/>
      <c r="AH362" s="214"/>
      <c r="AI362" s="214">
        <f t="shared" si="18"/>
        <v>3</v>
      </c>
      <c r="AJ362" s="214">
        <f t="shared" si="18"/>
        <v>3</v>
      </c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39">
        <v>20.8</v>
      </c>
      <c r="BB362" s="239">
        <v>20.8</v>
      </c>
      <c r="BC362" s="214"/>
      <c r="BD362" s="214"/>
      <c r="BE362" s="214"/>
      <c r="BF362" s="214"/>
      <c r="BG362" s="216">
        <f t="shared" si="19"/>
        <v>20.8</v>
      </c>
      <c r="BH362" s="72">
        <f t="shared" si="19"/>
        <v>20.8</v>
      </c>
      <c r="BI362" s="217">
        <f t="shared" si="17"/>
        <v>0</v>
      </c>
      <c r="BJ362" s="218">
        <v>0</v>
      </c>
      <c r="BK362" s="218">
        <v>0</v>
      </c>
      <c r="BL362" s="218">
        <v>0</v>
      </c>
      <c r="BM362" s="218">
        <v>0</v>
      </c>
      <c r="BN362" s="218">
        <v>0</v>
      </c>
      <c r="BO362" s="218">
        <v>0</v>
      </c>
      <c r="BP362" s="218">
        <v>0</v>
      </c>
      <c r="BQ362" s="218">
        <v>0</v>
      </c>
      <c r="BR362" s="218">
        <v>0</v>
      </c>
      <c r="BS362" s="218">
        <v>0</v>
      </c>
      <c r="BT362" s="218">
        <v>0</v>
      </c>
      <c r="BU362" s="218">
        <v>0</v>
      </c>
      <c r="BV362" s="218">
        <v>0</v>
      </c>
      <c r="BW362" s="218">
        <v>0</v>
      </c>
      <c r="BX362" s="218">
        <v>0</v>
      </c>
      <c r="BY362" s="218">
        <v>0</v>
      </c>
      <c r="BZ362" s="218">
        <v>24415.872000000003</v>
      </c>
      <c r="CA362" s="218">
        <v>24415.872000000003</v>
      </c>
      <c r="CB362" s="218">
        <v>0</v>
      </c>
      <c r="CC362" s="218">
        <v>0</v>
      </c>
      <c r="CD362" s="218">
        <v>0</v>
      </c>
      <c r="CE362" s="218">
        <v>0</v>
      </c>
      <c r="CF362" s="218">
        <v>24415.872000000003</v>
      </c>
      <c r="CG362" s="219">
        <v>24415.872000000003</v>
      </c>
      <c r="CH362" s="220">
        <v>1822080.0000000002</v>
      </c>
      <c r="CI362" s="220">
        <v>1822080.0000000002</v>
      </c>
      <c r="CJ362" s="220">
        <v>0</v>
      </c>
      <c r="CK362" s="221" t="s">
        <v>530</v>
      </c>
      <c r="CL362" s="222">
        <v>0.52</v>
      </c>
      <c r="CM362" s="223">
        <v>0.52</v>
      </c>
      <c r="CN362" s="224">
        <v>0</v>
      </c>
      <c r="CO362" s="253"/>
      <c r="CP362" s="253"/>
      <c r="CQ362" s="253"/>
      <c r="CR362" s="225"/>
      <c r="CS362" s="254">
        <v>37.289156626506049</v>
      </c>
      <c r="CT362" s="255">
        <v>37.289156626506049</v>
      </c>
      <c r="CU362" s="256">
        <v>0.16265060240963866</v>
      </c>
      <c r="CV362" s="257">
        <v>0.16265060240963866</v>
      </c>
      <c r="CW362" s="245" t="s">
        <v>733</v>
      </c>
      <c r="CX362" s="258"/>
      <c r="CY362" s="253"/>
      <c r="CZ362" s="253"/>
      <c r="DA362" s="259"/>
      <c r="DB362" s="260"/>
      <c r="DC362" s="261">
        <v>0</v>
      </c>
      <c r="DD362" s="262">
        <v>0</v>
      </c>
      <c r="DE362" s="263">
        <v>0</v>
      </c>
      <c r="DF362" s="111">
        <v>0</v>
      </c>
    </row>
    <row r="363" spans="1:110" ht="35.25" customHeight="1" x14ac:dyDescent="0.25">
      <c r="A363" s="237" t="s">
        <v>541</v>
      </c>
      <c r="B363" s="238" t="s">
        <v>18</v>
      </c>
      <c r="C363" s="238" t="s">
        <v>42</v>
      </c>
      <c r="D363" s="60" t="s">
        <v>324</v>
      </c>
      <c r="E363" s="60" t="s">
        <v>82</v>
      </c>
      <c r="F363" s="60" t="s">
        <v>1090</v>
      </c>
      <c r="G363" s="61" t="s">
        <v>82</v>
      </c>
      <c r="H363" s="211" t="s">
        <v>543</v>
      </c>
      <c r="I363" s="60" t="s">
        <v>547</v>
      </c>
      <c r="J363" s="212">
        <v>2.4642233249443932</v>
      </c>
      <c r="K363" s="212">
        <v>5.4024621099749996</v>
      </c>
      <c r="L363" s="213">
        <v>578</v>
      </c>
      <c r="M363" s="214"/>
      <c r="N363" s="214"/>
      <c r="O363" s="214"/>
      <c r="P363" s="214"/>
      <c r="Q363" s="214"/>
      <c r="R363" s="214"/>
      <c r="S363" s="214"/>
      <c r="T363" s="214"/>
      <c r="U363" s="214"/>
      <c r="V363" s="214"/>
      <c r="W363" s="214"/>
      <c r="X363" s="214"/>
      <c r="Y363" s="214"/>
      <c r="Z363" s="214"/>
      <c r="AA363" s="214"/>
      <c r="AB363" s="214"/>
      <c r="AC363" s="214">
        <v>21</v>
      </c>
      <c r="AD363" s="214">
        <v>21</v>
      </c>
      <c r="AE363" s="214"/>
      <c r="AF363" s="214"/>
      <c r="AG363" s="215"/>
      <c r="AH363" s="214"/>
      <c r="AI363" s="214">
        <f t="shared" si="18"/>
        <v>21</v>
      </c>
      <c r="AJ363" s="214">
        <f t="shared" si="18"/>
        <v>21</v>
      </c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39">
        <v>128.91999999999999</v>
      </c>
      <c r="BB363" s="239">
        <v>128.91999999999999</v>
      </c>
      <c r="BC363" s="214"/>
      <c r="BD363" s="214"/>
      <c r="BE363" s="214"/>
      <c r="BF363" s="214"/>
      <c r="BG363" s="216">
        <f t="shared" si="19"/>
        <v>128.91999999999999</v>
      </c>
      <c r="BH363" s="72">
        <f t="shared" si="19"/>
        <v>128.91999999999999</v>
      </c>
      <c r="BI363" s="217">
        <f t="shared" si="17"/>
        <v>0</v>
      </c>
      <c r="BJ363" s="218">
        <v>0</v>
      </c>
      <c r="BK363" s="218">
        <v>0</v>
      </c>
      <c r="BL363" s="218">
        <v>0</v>
      </c>
      <c r="BM363" s="218">
        <v>0</v>
      </c>
      <c r="BN363" s="218">
        <v>0</v>
      </c>
      <c r="BO363" s="218">
        <v>0</v>
      </c>
      <c r="BP363" s="218">
        <v>0</v>
      </c>
      <c r="BQ363" s="218">
        <v>0</v>
      </c>
      <c r="BR363" s="218">
        <v>0</v>
      </c>
      <c r="BS363" s="218">
        <v>0</v>
      </c>
      <c r="BT363" s="218">
        <v>0</v>
      </c>
      <c r="BU363" s="218">
        <v>0</v>
      </c>
      <c r="BV363" s="218">
        <v>0</v>
      </c>
      <c r="BW363" s="218">
        <v>0</v>
      </c>
      <c r="BX363" s="218">
        <v>0</v>
      </c>
      <c r="BY363" s="218">
        <v>0</v>
      </c>
      <c r="BZ363" s="218">
        <v>151331.4528</v>
      </c>
      <c r="CA363" s="218">
        <v>151331.4528</v>
      </c>
      <c r="CB363" s="218">
        <v>0</v>
      </c>
      <c r="CC363" s="218">
        <v>0</v>
      </c>
      <c r="CD363" s="218">
        <v>0</v>
      </c>
      <c r="CE363" s="218">
        <v>0</v>
      </c>
      <c r="CF363" s="218">
        <v>151331.4528</v>
      </c>
      <c r="CG363" s="219">
        <v>151331.4528</v>
      </c>
      <c r="CH363" s="220">
        <v>9528548.4822000004</v>
      </c>
      <c r="CI363" s="220">
        <v>9528548.4822000004</v>
      </c>
      <c r="CJ363" s="220">
        <v>0</v>
      </c>
      <c r="CK363" s="221" t="s">
        <v>530</v>
      </c>
      <c r="CL363" s="222">
        <v>2.2000000000000002</v>
      </c>
      <c r="CM363" s="223">
        <v>2.2000000000000002</v>
      </c>
      <c r="CN363" s="224">
        <v>0</v>
      </c>
      <c r="CO363" s="253"/>
      <c r="CP363" s="253"/>
      <c r="CQ363" s="253"/>
      <c r="CR363" s="225"/>
      <c r="CS363" s="254">
        <v>49.769541899731053</v>
      </c>
      <c r="CT363" s="255">
        <v>28.385458854748361</v>
      </c>
      <c r="CU363" s="256">
        <v>0.35406088184327</v>
      </c>
      <c r="CV363" s="257">
        <v>0.34368025900589977</v>
      </c>
      <c r="CW363" s="245" t="s">
        <v>590</v>
      </c>
      <c r="CX363" s="258"/>
      <c r="CY363" s="253"/>
      <c r="CZ363" s="253"/>
      <c r="DA363" s="259"/>
      <c r="DB363" s="260"/>
      <c r="DC363" s="261">
        <v>0</v>
      </c>
      <c r="DD363" s="262">
        <v>39970</v>
      </c>
      <c r="DE363" s="263">
        <v>0</v>
      </c>
      <c r="DF363" s="111">
        <v>13323.333333333334</v>
      </c>
    </row>
    <row r="364" spans="1:110" ht="35.25" customHeight="1" x14ac:dyDescent="0.25">
      <c r="A364" s="237" t="s">
        <v>541</v>
      </c>
      <c r="B364" s="238" t="s">
        <v>18</v>
      </c>
      <c r="C364" s="238" t="s">
        <v>42</v>
      </c>
      <c r="D364" s="60" t="s">
        <v>87</v>
      </c>
      <c r="E364" s="60" t="s">
        <v>88</v>
      </c>
      <c r="F364" s="60" t="s">
        <v>1091</v>
      </c>
      <c r="G364" s="61" t="s">
        <v>935</v>
      </c>
      <c r="H364" s="211" t="s">
        <v>543</v>
      </c>
      <c r="I364" s="60" t="s">
        <v>547</v>
      </c>
      <c r="J364" s="212">
        <v>1.7292795262767671</v>
      </c>
      <c r="K364" s="212">
        <v>3.367045447542</v>
      </c>
      <c r="L364" s="213">
        <v>404.3</v>
      </c>
      <c r="M364" s="214"/>
      <c r="N364" s="214"/>
      <c r="O364" s="214"/>
      <c r="P364" s="214"/>
      <c r="Q364" s="214"/>
      <c r="R364" s="214"/>
      <c r="S364" s="214"/>
      <c r="T364" s="214"/>
      <c r="U364" s="214"/>
      <c r="V364" s="214"/>
      <c r="W364" s="214"/>
      <c r="X364" s="214"/>
      <c r="Y364" s="214"/>
      <c r="Z364" s="214"/>
      <c r="AA364" s="214"/>
      <c r="AB364" s="214"/>
      <c r="AC364" s="214">
        <v>16</v>
      </c>
      <c r="AD364" s="214">
        <v>16</v>
      </c>
      <c r="AE364" s="214"/>
      <c r="AF364" s="214"/>
      <c r="AG364" s="215"/>
      <c r="AH364" s="214"/>
      <c r="AI364" s="214">
        <f t="shared" si="18"/>
        <v>16</v>
      </c>
      <c r="AJ364" s="214">
        <f t="shared" si="18"/>
        <v>16</v>
      </c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39">
        <v>114.32</v>
      </c>
      <c r="BB364" s="239">
        <v>114.32</v>
      </c>
      <c r="BC364" s="214"/>
      <c r="BD364" s="214"/>
      <c r="BE364" s="214"/>
      <c r="BF364" s="214"/>
      <c r="BG364" s="216">
        <f t="shared" si="19"/>
        <v>114.32</v>
      </c>
      <c r="BH364" s="72">
        <f t="shared" si="19"/>
        <v>114.32</v>
      </c>
      <c r="BI364" s="217">
        <f t="shared" si="17"/>
        <v>0.12033684210526316</v>
      </c>
      <c r="BJ364" s="218">
        <v>0</v>
      </c>
      <c r="BK364" s="218">
        <v>0</v>
      </c>
      <c r="BL364" s="218">
        <v>0</v>
      </c>
      <c r="BM364" s="218">
        <v>0</v>
      </c>
      <c r="BN364" s="218">
        <v>0</v>
      </c>
      <c r="BO364" s="218">
        <v>0</v>
      </c>
      <c r="BP364" s="218">
        <v>0</v>
      </c>
      <c r="BQ364" s="218">
        <v>0</v>
      </c>
      <c r="BR364" s="218">
        <v>0</v>
      </c>
      <c r="BS364" s="218">
        <v>0</v>
      </c>
      <c r="BT364" s="218">
        <v>0</v>
      </c>
      <c r="BU364" s="218">
        <v>0</v>
      </c>
      <c r="BV364" s="218">
        <v>0</v>
      </c>
      <c r="BW364" s="218">
        <v>0</v>
      </c>
      <c r="BX364" s="218">
        <v>0</v>
      </c>
      <c r="BY364" s="218">
        <v>0</v>
      </c>
      <c r="BZ364" s="218">
        <v>134193.38880000002</v>
      </c>
      <c r="CA364" s="218">
        <v>134193.38880000002</v>
      </c>
      <c r="CB364" s="218">
        <v>0</v>
      </c>
      <c r="CC364" s="218">
        <v>0</v>
      </c>
      <c r="CD364" s="218">
        <v>0</v>
      </c>
      <c r="CE364" s="218">
        <v>0</v>
      </c>
      <c r="CF364" s="218">
        <v>134193.38880000002</v>
      </c>
      <c r="CG364" s="219">
        <v>134193.38880000002</v>
      </c>
      <c r="CH364" s="220">
        <v>4204800</v>
      </c>
      <c r="CI364" s="220">
        <v>4204800</v>
      </c>
      <c r="CJ364" s="220">
        <v>3328800</v>
      </c>
      <c r="CK364" s="221" t="s">
        <v>530</v>
      </c>
      <c r="CL364" s="222">
        <v>1.2</v>
      </c>
      <c r="CM364" s="223">
        <v>1.2</v>
      </c>
      <c r="CN364" s="224">
        <v>0.95</v>
      </c>
      <c r="CO364" s="253"/>
      <c r="CP364" s="253"/>
      <c r="CQ364" s="253"/>
      <c r="CR364" s="225"/>
      <c r="CS364" s="254">
        <v>415.60098549421792</v>
      </c>
      <c r="CT364" s="255">
        <v>3.7734277384423121</v>
      </c>
      <c r="CU364" s="256">
        <v>0.345828127169235</v>
      </c>
      <c r="CV364" s="257">
        <v>1.2494793835901697E-2</v>
      </c>
      <c r="CW364" s="245" t="s">
        <v>556</v>
      </c>
      <c r="CX364" s="258"/>
      <c r="CY364" s="253"/>
      <c r="CZ364" s="253"/>
      <c r="DA364" s="259"/>
      <c r="DB364" s="260"/>
      <c r="DC364" s="261">
        <v>0</v>
      </c>
      <c r="DD364" s="262">
        <v>0</v>
      </c>
      <c r="DE364" s="263">
        <v>0</v>
      </c>
      <c r="DF364" s="111">
        <v>0</v>
      </c>
    </row>
    <row r="365" spans="1:110" ht="35.25" customHeight="1" x14ac:dyDescent="0.25">
      <c r="A365" s="237" t="s">
        <v>541</v>
      </c>
      <c r="B365" s="238" t="s">
        <v>18</v>
      </c>
      <c r="C365" s="238" t="s">
        <v>42</v>
      </c>
      <c r="D365" s="60" t="s">
        <v>87</v>
      </c>
      <c r="E365" s="60" t="s">
        <v>88</v>
      </c>
      <c r="F365" s="60" t="s">
        <v>1092</v>
      </c>
      <c r="G365" s="61" t="s">
        <v>935</v>
      </c>
      <c r="H365" s="211" t="s">
        <v>543</v>
      </c>
      <c r="I365" s="60" t="s">
        <v>547</v>
      </c>
      <c r="J365" s="212">
        <v>2.521865975820285</v>
      </c>
      <c r="K365" s="212">
        <v>6.7846590767970003</v>
      </c>
      <c r="L365" s="213">
        <v>605.29999999999995</v>
      </c>
      <c r="M365" s="214"/>
      <c r="N365" s="214"/>
      <c r="O365" s="214"/>
      <c r="P365" s="214"/>
      <c r="Q365" s="214"/>
      <c r="R365" s="214"/>
      <c r="S365" s="214"/>
      <c r="T365" s="214"/>
      <c r="U365" s="214"/>
      <c r="V365" s="214"/>
      <c r="W365" s="214"/>
      <c r="X365" s="214"/>
      <c r="Y365" s="214"/>
      <c r="Z365" s="214"/>
      <c r="AA365" s="214"/>
      <c r="AB365" s="214"/>
      <c r="AC365" s="214">
        <v>34</v>
      </c>
      <c r="AD365" s="214">
        <v>34</v>
      </c>
      <c r="AE365" s="214"/>
      <c r="AF365" s="214"/>
      <c r="AG365" s="215"/>
      <c r="AH365" s="214"/>
      <c r="AI365" s="214">
        <f t="shared" si="18"/>
        <v>34</v>
      </c>
      <c r="AJ365" s="214">
        <f t="shared" si="18"/>
        <v>34</v>
      </c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39">
        <v>246.08</v>
      </c>
      <c r="BB365" s="239">
        <v>246.08</v>
      </c>
      <c r="BC365" s="214"/>
      <c r="BD365" s="214"/>
      <c r="BE365" s="214"/>
      <c r="BF365" s="214"/>
      <c r="BG365" s="216">
        <f t="shared" si="19"/>
        <v>246.08</v>
      </c>
      <c r="BH365" s="72">
        <f t="shared" si="19"/>
        <v>246.08</v>
      </c>
      <c r="BI365" s="217">
        <f t="shared" si="17"/>
        <v>0.25903157894736845</v>
      </c>
      <c r="BJ365" s="218">
        <v>0</v>
      </c>
      <c r="BK365" s="218">
        <v>0</v>
      </c>
      <c r="BL365" s="218">
        <v>0</v>
      </c>
      <c r="BM365" s="218">
        <v>0</v>
      </c>
      <c r="BN365" s="218">
        <v>0</v>
      </c>
      <c r="BO365" s="218">
        <v>0</v>
      </c>
      <c r="BP365" s="218">
        <v>0</v>
      </c>
      <c r="BQ365" s="218">
        <v>0</v>
      </c>
      <c r="BR365" s="218">
        <v>0</v>
      </c>
      <c r="BS365" s="218">
        <v>0</v>
      </c>
      <c r="BT365" s="218">
        <v>0</v>
      </c>
      <c r="BU365" s="218">
        <v>0</v>
      </c>
      <c r="BV365" s="218">
        <v>0</v>
      </c>
      <c r="BW365" s="218">
        <v>0</v>
      </c>
      <c r="BX365" s="218">
        <v>0</v>
      </c>
      <c r="BY365" s="218">
        <v>0</v>
      </c>
      <c r="BZ365" s="218">
        <v>288858.54720000003</v>
      </c>
      <c r="CA365" s="218">
        <v>288858.54720000003</v>
      </c>
      <c r="CB365" s="218">
        <v>0</v>
      </c>
      <c r="CC365" s="218">
        <v>0</v>
      </c>
      <c r="CD365" s="218">
        <v>0</v>
      </c>
      <c r="CE365" s="218">
        <v>0</v>
      </c>
      <c r="CF365" s="218">
        <v>288858.54720000003</v>
      </c>
      <c r="CG365" s="219">
        <v>288858.54720000003</v>
      </c>
      <c r="CH365" s="220">
        <v>6061920</v>
      </c>
      <c r="CI365" s="220">
        <v>6061920</v>
      </c>
      <c r="CJ365" s="220">
        <v>3328800</v>
      </c>
      <c r="CK365" s="221" t="s">
        <v>530</v>
      </c>
      <c r="CL365" s="222">
        <v>1.73</v>
      </c>
      <c r="CM365" s="223">
        <v>1.73</v>
      </c>
      <c r="CN365" s="224">
        <v>0.95</v>
      </c>
      <c r="CO365" s="253"/>
      <c r="CP365" s="253"/>
      <c r="CQ365" s="253"/>
      <c r="CR365" s="225"/>
      <c r="CS365" s="254">
        <v>355.42698265074881</v>
      </c>
      <c r="CT365" s="255">
        <v>17.155506879823484</v>
      </c>
      <c r="CU365" s="256">
        <v>0.3650452824283395</v>
      </c>
      <c r="CV365" s="257">
        <v>3.0794181106753433E-2</v>
      </c>
      <c r="CW365" s="245" t="s">
        <v>566</v>
      </c>
      <c r="CX365" s="258"/>
      <c r="CY365" s="253"/>
      <c r="CZ365" s="253"/>
      <c r="DA365" s="259"/>
      <c r="DB365" s="260"/>
      <c r="DC365" s="261">
        <v>0</v>
      </c>
      <c r="DD365" s="262">
        <v>0</v>
      </c>
      <c r="DE365" s="263">
        <v>0</v>
      </c>
      <c r="DF365" s="111">
        <v>0</v>
      </c>
    </row>
    <row r="366" spans="1:110" ht="35.25" customHeight="1" x14ac:dyDescent="0.25">
      <c r="A366" s="237" t="s">
        <v>541</v>
      </c>
      <c r="B366" s="238" t="s">
        <v>18</v>
      </c>
      <c r="C366" s="238" t="s">
        <v>42</v>
      </c>
      <c r="D366" s="60" t="s">
        <v>227</v>
      </c>
      <c r="E366" s="60" t="s">
        <v>228</v>
      </c>
      <c r="F366" s="60" t="s">
        <v>1093</v>
      </c>
      <c r="G366" s="61" t="s">
        <v>228</v>
      </c>
      <c r="H366" s="211" t="s">
        <v>1070</v>
      </c>
      <c r="I366" s="60" t="s">
        <v>1070</v>
      </c>
      <c r="J366" s="212">
        <v>11.425299947047343</v>
      </c>
      <c r="K366" s="212" t="s">
        <v>1070</v>
      </c>
      <c r="L366" s="213">
        <v>0</v>
      </c>
      <c r="M366" s="214"/>
      <c r="N366" s="214"/>
      <c r="O366" s="214"/>
      <c r="P366" s="214"/>
      <c r="Q366" s="214"/>
      <c r="R366" s="214"/>
      <c r="S366" s="214"/>
      <c r="T366" s="214"/>
      <c r="U366" s="214"/>
      <c r="V366" s="214"/>
      <c r="W366" s="214"/>
      <c r="X366" s="214"/>
      <c r="Y366" s="214"/>
      <c r="Z366" s="214"/>
      <c r="AA366" s="214"/>
      <c r="AB366" s="214"/>
      <c r="AC366" s="214"/>
      <c r="AD366" s="214"/>
      <c r="AE366" s="214"/>
      <c r="AF366" s="214"/>
      <c r="AG366" s="215"/>
      <c r="AH366" s="214"/>
      <c r="AI366" s="214">
        <f t="shared" si="18"/>
        <v>0</v>
      </c>
      <c r="AJ366" s="214">
        <f t="shared" si="18"/>
        <v>0</v>
      </c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39"/>
      <c r="BB366" s="214"/>
      <c r="BC366" s="214"/>
      <c r="BD366" s="214"/>
      <c r="BE366" s="214"/>
      <c r="BF366" s="214"/>
      <c r="BG366" s="216">
        <f t="shared" si="19"/>
        <v>0</v>
      </c>
      <c r="BH366" s="72">
        <f t="shared" si="19"/>
        <v>0</v>
      </c>
      <c r="BI366" s="217">
        <f t="shared" si="17"/>
        <v>0</v>
      </c>
      <c r="BJ366" s="218">
        <v>0</v>
      </c>
      <c r="BK366" s="218">
        <v>0</v>
      </c>
      <c r="BL366" s="218">
        <v>0</v>
      </c>
      <c r="BM366" s="218">
        <v>0</v>
      </c>
      <c r="BN366" s="218">
        <v>0</v>
      </c>
      <c r="BO366" s="218">
        <v>0</v>
      </c>
      <c r="BP366" s="218">
        <v>0</v>
      </c>
      <c r="BQ366" s="218">
        <v>0</v>
      </c>
      <c r="BR366" s="218">
        <v>0</v>
      </c>
      <c r="BS366" s="218">
        <v>0</v>
      </c>
      <c r="BT366" s="218">
        <v>0</v>
      </c>
      <c r="BU366" s="218">
        <v>0</v>
      </c>
      <c r="BV366" s="218">
        <v>0</v>
      </c>
      <c r="BW366" s="218">
        <v>0</v>
      </c>
      <c r="BX366" s="218">
        <v>0</v>
      </c>
      <c r="BY366" s="218">
        <v>0</v>
      </c>
      <c r="BZ366" s="218">
        <v>0</v>
      </c>
      <c r="CA366" s="218">
        <v>0</v>
      </c>
      <c r="CB366" s="218">
        <v>0</v>
      </c>
      <c r="CC366" s="218">
        <v>0</v>
      </c>
      <c r="CD366" s="218">
        <v>0</v>
      </c>
      <c r="CE366" s="218">
        <v>0</v>
      </c>
      <c r="CF366" s="218">
        <v>0</v>
      </c>
      <c r="CG366" s="219">
        <v>0</v>
      </c>
      <c r="CH366" s="220">
        <v>0</v>
      </c>
      <c r="CI366" s="220">
        <v>0</v>
      </c>
      <c r="CJ366" s="220">
        <v>0</v>
      </c>
      <c r="CK366" s="221" t="s">
        <v>530</v>
      </c>
      <c r="CL366" s="222">
        <v>0</v>
      </c>
      <c r="CM366" s="223">
        <v>0</v>
      </c>
      <c r="CN366" s="224">
        <v>0</v>
      </c>
      <c r="CO366" s="253"/>
      <c r="CP366" s="253"/>
      <c r="CQ366" s="253"/>
      <c r="CR366" s="225"/>
      <c r="CS366" s="254">
        <v>0</v>
      </c>
      <c r="CT366" s="255">
        <v>0</v>
      </c>
      <c r="CU366" s="256">
        <v>0</v>
      </c>
      <c r="CV366" s="257">
        <v>0</v>
      </c>
      <c r="CW366" s="245" t="s">
        <v>564</v>
      </c>
      <c r="CX366" s="258"/>
      <c r="CY366" s="253"/>
      <c r="CZ366" s="253"/>
      <c r="DA366" s="259"/>
      <c r="DB366" s="260"/>
      <c r="DC366" s="261">
        <v>0</v>
      </c>
      <c r="DD366" s="262">
        <v>0</v>
      </c>
      <c r="DE366" s="263">
        <v>0</v>
      </c>
      <c r="DF366" s="111">
        <v>0</v>
      </c>
    </row>
    <row r="367" spans="1:110" ht="35.25" customHeight="1" x14ac:dyDescent="0.25">
      <c r="A367" s="237" t="s">
        <v>541</v>
      </c>
      <c r="B367" s="238" t="s">
        <v>18</v>
      </c>
      <c r="C367" s="238" t="s">
        <v>42</v>
      </c>
      <c r="D367" s="60" t="s">
        <v>226</v>
      </c>
      <c r="E367" s="60" t="s">
        <v>88</v>
      </c>
      <c r="F367" s="60" t="s">
        <v>1094</v>
      </c>
      <c r="G367" s="61" t="s">
        <v>88</v>
      </c>
      <c r="H367" s="211" t="s">
        <v>533</v>
      </c>
      <c r="I367" s="60" t="s">
        <v>529</v>
      </c>
      <c r="J367" s="212">
        <v>11.774481389853227</v>
      </c>
      <c r="K367" s="212">
        <v>46.346401418751</v>
      </c>
      <c r="L367" s="213">
        <v>2440.1</v>
      </c>
      <c r="M367" s="214"/>
      <c r="N367" s="214"/>
      <c r="O367" s="214"/>
      <c r="P367" s="214"/>
      <c r="Q367" s="214"/>
      <c r="R367" s="214"/>
      <c r="S367" s="214"/>
      <c r="T367" s="214"/>
      <c r="U367" s="214"/>
      <c r="V367" s="214"/>
      <c r="W367" s="214"/>
      <c r="X367" s="214"/>
      <c r="Y367" s="214"/>
      <c r="Z367" s="214"/>
      <c r="AA367" s="214"/>
      <c r="AB367" s="214"/>
      <c r="AC367" s="214">
        <v>163</v>
      </c>
      <c r="AD367" s="214">
        <v>163</v>
      </c>
      <c r="AE367" s="214"/>
      <c r="AF367" s="214"/>
      <c r="AG367" s="215"/>
      <c r="AH367" s="214"/>
      <c r="AI367" s="214">
        <f t="shared" si="18"/>
        <v>163</v>
      </c>
      <c r="AJ367" s="214">
        <f t="shared" si="18"/>
        <v>163</v>
      </c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39">
        <v>1196.3</v>
      </c>
      <c r="BB367" s="239">
        <v>1196.3</v>
      </c>
      <c r="BC367" s="214"/>
      <c r="BD367" s="214"/>
      <c r="BE367" s="214"/>
      <c r="BF367" s="214"/>
      <c r="BG367" s="216">
        <f t="shared" si="19"/>
        <v>1196.3</v>
      </c>
      <c r="BH367" s="72">
        <f t="shared" si="19"/>
        <v>1196.3</v>
      </c>
      <c r="BI367" s="217">
        <f t="shared" si="17"/>
        <v>0.16849295774647888</v>
      </c>
      <c r="BJ367" s="218">
        <v>0</v>
      </c>
      <c r="BK367" s="218">
        <v>0</v>
      </c>
      <c r="BL367" s="218">
        <v>0</v>
      </c>
      <c r="BM367" s="218">
        <v>0</v>
      </c>
      <c r="BN367" s="218">
        <v>0</v>
      </c>
      <c r="BO367" s="218">
        <v>0</v>
      </c>
      <c r="BP367" s="218">
        <v>0</v>
      </c>
      <c r="BQ367" s="218">
        <v>0</v>
      </c>
      <c r="BR367" s="218">
        <v>0</v>
      </c>
      <c r="BS367" s="218">
        <v>0</v>
      </c>
      <c r="BT367" s="218">
        <v>0</v>
      </c>
      <c r="BU367" s="218">
        <v>0</v>
      </c>
      <c r="BV367" s="218">
        <v>0</v>
      </c>
      <c r="BW367" s="218">
        <v>0</v>
      </c>
      <c r="BX367" s="218">
        <v>0</v>
      </c>
      <c r="BY367" s="218">
        <v>0</v>
      </c>
      <c r="BZ367" s="218">
        <v>1404264.7920000001</v>
      </c>
      <c r="CA367" s="218">
        <v>1404264.7920000001</v>
      </c>
      <c r="CB367" s="218">
        <v>0</v>
      </c>
      <c r="CC367" s="218">
        <v>0</v>
      </c>
      <c r="CD367" s="218">
        <v>0</v>
      </c>
      <c r="CE367" s="218">
        <v>0</v>
      </c>
      <c r="CF367" s="218">
        <v>1404264.7920000001</v>
      </c>
      <c r="CG367" s="219">
        <v>1404264.7920000001</v>
      </c>
      <c r="CH367" s="220">
        <v>16043451.403291197</v>
      </c>
      <c r="CI367" s="220">
        <v>16043451.403291197</v>
      </c>
      <c r="CJ367" s="220">
        <v>15434756.770103998</v>
      </c>
      <c r="CK367" s="221" t="s">
        <v>530</v>
      </c>
      <c r="CL367" s="222">
        <v>7.38</v>
      </c>
      <c r="CM367" s="223">
        <v>7.38</v>
      </c>
      <c r="CN367" s="224">
        <v>7.1</v>
      </c>
      <c r="CO367" s="253"/>
      <c r="CP367" s="253"/>
      <c r="CQ367" s="253"/>
      <c r="CR367" s="225"/>
      <c r="CS367" s="254">
        <v>389.35281997079829</v>
      </c>
      <c r="CT367" s="255">
        <v>278.99587427436472</v>
      </c>
      <c r="CU367" s="256">
        <v>1.544168347186119</v>
      </c>
      <c r="CV367" s="257">
        <v>1.4566758334718479</v>
      </c>
      <c r="CW367" s="245" t="s">
        <v>579</v>
      </c>
      <c r="CX367" s="258"/>
      <c r="CY367" s="253"/>
      <c r="CZ367" s="253"/>
      <c r="DA367" s="259"/>
      <c r="DB367" s="260"/>
      <c r="DC367" s="261">
        <v>621640</v>
      </c>
      <c r="DD367" s="262">
        <v>335670</v>
      </c>
      <c r="DE367" s="263">
        <v>385006</v>
      </c>
      <c r="DF367" s="111">
        <v>447438.66666666669</v>
      </c>
    </row>
    <row r="368" spans="1:110" ht="35.25" customHeight="1" x14ac:dyDescent="0.25">
      <c r="A368" s="237" t="s">
        <v>541</v>
      </c>
      <c r="B368" s="238" t="s">
        <v>18</v>
      </c>
      <c r="C368" s="238" t="s">
        <v>42</v>
      </c>
      <c r="D368" s="60" t="s">
        <v>226</v>
      </c>
      <c r="E368" s="60" t="s">
        <v>88</v>
      </c>
      <c r="F368" s="60" t="s">
        <v>1095</v>
      </c>
      <c r="G368" s="61" t="s">
        <v>88</v>
      </c>
      <c r="H368" s="211" t="s">
        <v>533</v>
      </c>
      <c r="I368" s="60" t="s">
        <v>529</v>
      </c>
      <c r="J368" s="212">
        <v>8.8022822040650333</v>
      </c>
      <c r="K368" s="212">
        <v>4.97727271692</v>
      </c>
      <c r="L368" s="213">
        <v>110.2</v>
      </c>
      <c r="M368" s="214"/>
      <c r="N368" s="214"/>
      <c r="O368" s="214"/>
      <c r="P368" s="214"/>
      <c r="Q368" s="214"/>
      <c r="R368" s="214"/>
      <c r="S368" s="214"/>
      <c r="T368" s="214"/>
      <c r="U368" s="214"/>
      <c r="V368" s="214"/>
      <c r="W368" s="214"/>
      <c r="X368" s="214"/>
      <c r="Y368" s="214">
        <v>1</v>
      </c>
      <c r="Z368" s="214">
        <v>1</v>
      </c>
      <c r="AA368" s="214"/>
      <c r="AB368" s="214"/>
      <c r="AC368" s="214">
        <v>1</v>
      </c>
      <c r="AD368" s="214">
        <v>1</v>
      </c>
      <c r="AE368" s="214"/>
      <c r="AF368" s="214"/>
      <c r="AG368" s="215"/>
      <c r="AH368" s="214"/>
      <c r="AI368" s="214">
        <f t="shared" si="18"/>
        <v>2</v>
      </c>
      <c r="AJ368" s="214">
        <f t="shared" si="18"/>
        <v>2</v>
      </c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>
        <v>300</v>
      </c>
      <c r="AX368" s="214">
        <v>300</v>
      </c>
      <c r="AY368" s="214"/>
      <c r="AZ368" s="214"/>
      <c r="BA368" s="239">
        <v>19.920000000000002</v>
      </c>
      <c r="BB368" s="239">
        <v>19.920000000000002</v>
      </c>
      <c r="BC368" s="214"/>
      <c r="BD368" s="214"/>
      <c r="BE368" s="214"/>
      <c r="BF368" s="214"/>
      <c r="BG368" s="216">
        <f t="shared" si="19"/>
        <v>319.92</v>
      </c>
      <c r="BH368" s="72">
        <f t="shared" si="19"/>
        <v>319.92</v>
      </c>
      <c r="BI368" s="217">
        <f t="shared" si="17"/>
        <v>6.3100591715976331E-2</v>
      </c>
      <c r="BJ368" s="218">
        <v>0</v>
      </c>
      <c r="BK368" s="218">
        <v>0</v>
      </c>
      <c r="BL368" s="218">
        <v>0</v>
      </c>
      <c r="BM368" s="218">
        <v>0</v>
      </c>
      <c r="BN368" s="218">
        <v>0</v>
      </c>
      <c r="BO368" s="218">
        <v>0</v>
      </c>
      <c r="BP368" s="218">
        <v>0</v>
      </c>
      <c r="BQ368" s="218">
        <v>0</v>
      </c>
      <c r="BR368" s="218">
        <v>0</v>
      </c>
      <c r="BS368" s="218">
        <v>0</v>
      </c>
      <c r="BT368" s="218">
        <v>0</v>
      </c>
      <c r="BU368" s="218">
        <v>0</v>
      </c>
      <c r="BV368" s="218">
        <v>1513728</v>
      </c>
      <c r="BW368" s="218">
        <v>1513728</v>
      </c>
      <c r="BX368" s="218">
        <v>0</v>
      </c>
      <c r="BY368" s="218">
        <v>0</v>
      </c>
      <c r="BZ368" s="218">
        <v>23382.892800000001</v>
      </c>
      <c r="CA368" s="218">
        <v>23382.892800000001</v>
      </c>
      <c r="CB368" s="218">
        <v>0</v>
      </c>
      <c r="CC368" s="218">
        <v>0</v>
      </c>
      <c r="CD368" s="218">
        <v>0</v>
      </c>
      <c r="CE368" s="218">
        <v>0</v>
      </c>
      <c r="CF368" s="218">
        <v>1537110.8928</v>
      </c>
      <c r="CG368" s="219">
        <v>1537110.8928</v>
      </c>
      <c r="CH368" s="220">
        <v>5088877.5045456002</v>
      </c>
      <c r="CI368" s="220">
        <v>5088877.5045456002</v>
      </c>
      <c r="CJ368" s="220">
        <v>5180845.1702904003</v>
      </c>
      <c r="CK368" s="221" t="s">
        <v>530</v>
      </c>
      <c r="CL368" s="222">
        <v>4.9800000000000004</v>
      </c>
      <c r="CM368" s="223">
        <v>4.9800000000000004</v>
      </c>
      <c r="CN368" s="224">
        <v>5.07</v>
      </c>
      <c r="CO368" s="253"/>
      <c r="CP368" s="253"/>
      <c r="CQ368" s="253"/>
      <c r="CR368" s="225"/>
      <c r="CS368" s="254">
        <v>2.0883861092615605</v>
      </c>
      <c r="CT368" s="255">
        <v>2.0883861092615605</v>
      </c>
      <c r="CU368" s="256">
        <v>0.34109919621707263</v>
      </c>
      <c r="CV368" s="257">
        <v>0.34109919621707263</v>
      </c>
      <c r="CW368" s="245" t="s">
        <v>573</v>
      </c>
      <c r="CX368" s="258"/>
      <c r="CY368" s="253"/>
      <c r="CZ368" s="253"/>
      <c r="DA368" s="259"/>
      <c r="DB368" s="260"/>
      <c r="DC368" s="261">
        <v>0</v>
      </c>
      <c r="DD368" s="262">
        <v>113</v>
      </c>
      <c r="DE368" s="263">
        <v>0</v>
      </c>
      <c r="DF368" s="111">
        <v>37.666666666666664</v>
      </c>
    </row>
    <row r="369" spans="1:110" ht="35.25" customHeight="1" x14ac:dyDescent="0.25">
      <c r="A369" s="237" t="s">
        <v>541</v>
      </c>
      <c r="B369" s="238" t="s">
        <v>18</v>
      </c>
      <c r="C369" s="238" t="s">
        <v>42</v>
      </c>
      <c r="D369" s="60" t="s">
        <v>226</v>
      </c>
      <c r="E369" s="60" t="s">
        <v>88</v>
      </c>
      <c r="F369" s="60" t="s">
        <v>1096</v>
      </c>
      <c r="G369" s="61" t="s">
        <v>88</v>
      </c>
      <c r="H369" s="211" t="s">
        <v>533</v>
      </c>
      <c r="I369" s="60" t="s">
        <v>529</v>
      </c>
      <c r="J369" s="212">
        <v>9.7168050304614013</v>
      </c>
      <c r="K369" s="212">
        <v>13.252083305769</v>
      </c>
      <c r="L369" s="213">
        <v>915.2</v>
      </c>
      <c r="M369" s="214"/>
      <c r="N369" s="214"/>
      <c r="O369" s="214"/>
      <c r="P369" s="214"/>
      <c r="Q369" s="214"/>
      <c r="R369" s="214"/>
      <c r="S369" s="214"/>
      <c r="T369" s="214"/>
      <c r="U369" s="214"/>
      <c r="V369" s="214"/>
      <c r="W369" s="214"/>
      <c r="X369" s="214"/>
      <c r="Y369" s="214"/>
      <c r="Z369" s="214"/>
      <c r="AA369" s="214"/>
      <c r="AB369" s="214"/>
      <c r="AC369" s="214">
        <v>29</v>
      </c>
      <c r="AD369" s="214">
        <v>29</v>
      </c>
      <c r="AE369" s="214"/>
      <c r="AF369" s="214"/>
      <c r="AG369" s="215"/>
      <c r="AH369" s="214"/>
      <c r="AI369" s="214">
        <f t="shared" si="18"/>
        <v>29</v>
      </c>
      <c r="AJ369" s="214">
        <f t="shared" si="18"/>
        <v>29</v>
      </c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39">
        <v>537.41999999999996</v>
      </c>
      <c r="BB369" s="239">
        <v>537.41999999999996</v>
      </c>
      <c r="BC369" s="214"/>
      <c r="BD369" s="214"/>
      <c r="BE369" s="214"/>
      <c r="BF369" s="214"/>
      <c r="BG369" s="216">
        <f t="shared" si="19"/>
        <v>537.41999999999996</v>
      </c>
      <c r="BH369" s="72">
        <f t="shared" si="19"/>
        <v>537.41999999999996</v>
      </c>
      <c r="BI369" s="217">
        <f t="shared" si="17"/>
        <v>6.9794805194805201E-2</v>
      </c>
      <c r="BJ369" s="218">
        <v>0</v>
      </c>
      <c r="BK369" s="218">
        <v>0</v>
      </c>
      <c r="BL369" s="218">
        <v>0</v>
      </c>
      <c r="BM369" s="218">
        <v>0</v>
      </c>
      <c r="BN369" s="218">
        <v>0</v>
      </c>
      <c r="BO369" s="218">
        <v>0</v>
      </c>
      <c r="BP369" s="218">
        <v>0</v>
      </c>
      <c r="BQ369" s="218">
        <v>0</v>
      </c>
      <c r="BR369" s="218">
        <v>0</v>
      </c>
      <c r="BS369" s="218">
        <v>0</v>
      </c>
      <c r="BT369" s="218">
        <v>0</v>
      </c>
      <c r="BU369" s="218">
        <v>0</v>
      </c>
      <c r="BV369" s="218">
        <v>0</v>
      </c>
      <c r="BW369" s="218">
        <v>0</v>
      </c>
      <c r="BX369" s="218">
        <v>0</v>
      </c>
      <c r="BY369" s="218">
        <v>0</v>
      </c>
      <c r="BZ369" s="218">
        <v>630845.09279999998</v>
      </c>
      <c r="CA369" s="218">
        <v>630845.09279999998</v>
      </c>
      <c r="CB369" s="218">
        <v>0</v>
      </c>
      <c r="CC369" s="218">
        <v>0</v>
      </c>
      <c r="CD369" s="218">
        <v>0</v>
      </c>
      <c r="CE369" s="218">
        <v>0</v>
      </c>
      <c r="CF369" s="218">
        <v>630845.09279999998</v>
      </c>
      <c r="CG369" s="219">
        <v>630845.09279999998</v>
      </c>
      <c r="CH369" s="220">
        <v>11537685.773445601</v>
      </c>
      <c r="CI369" s="220">
        <v>11537685.773445601</v>
      </c>
      <c r="CJ369" s="220">
        <v>14034783.642264001</v>
      </c>
      <c r="CK369" s="221" t="s">
        <v>530</v>
      </c>
      <c r="CL369" s="222">
        <v>6.33</v>
      </c>
      <c r="CM369" s="223">
        <v>6.33</v>
      </c>
      <c r="CN369" s="224">
        <v>7.7</v>
      </c>
      <c r="CO369" s="253"/>
      <c r="CP369" s="253"/>
      <c r="CQ369" s="253"/>
      <c r="CR369" s="225"/>
      <c r="CS369" s="254">
        <v>60.15832802908168</v>
      </c>
      <c r="CT369" s="255">
        <v>60.15832802908168</v>
      </c>
      <c r="CU369" s="256">
        <v>0.89808111288107695</v>
      </c>
      <c r="CV369" s="257">
        <v>0.89808111288107695</v>
      </c>
      <c r="CW369" s="245" t="s">
        <v>584</v>
      </c>
      <c r="CX369" s="258"/>
      <c r="CY369" s="253"/>
      <c r="CZ369" s="253"/>
      <c r="DA369" s="259"/>
      <c r="DB369" s="260"/>
      <c r="DC369" s="261">
        <v>138689</v>
      </c>
      <c r="DD369" s="262">
        <v>0</v>
      </c>
      <c r="DE369" s="263">
        <v>0</v>
      </c>
      <c r="DF369" s="111">
        <v>46229.666666666664</v>
      </c>
    </row>
    <row r="370" spans="1:110" ht="35.25" customHeight="1" x14ac:dyDescent="0.25">
      <c r="A370" s="237" t="s">
        <v>541</v>
      </c>
      <c r="B370" s="238" t="s">
        <v>18</v>
      </c>
      <c r="C370" s="238" t="s">
        <v>42</v>
      </c>
      <c r="D370" s="60" t="s">
        <v>226</v>
      </c>
      <c r="E370" s="60" t="s">
        <v>88</v>
      </c>
      <c r="F370" s="60" t="s">
        <v>1097</v>
      </c>
      <c r="G370" s="61" t="s">
        <v>1098</v>
      </c>
      <c r="H370" s="211" t="s">
        <v>543</v>
      </c>
      <c r="I370" s="60" t="s">
        <v>529</v>
      </c>
      <c r="J370" s="212">
        <v>11.820207531173047</v>
      </c>
      <c r="K370" s="212">
        <v>72.782007424371002</v>
      </c>
      <c r="L370" s="213">
        <v>2229.8000000000002</v>
      </c>
      <c r="M370" s="214"/>
      <c r="N370" s="214"/>
      <c r="O370" s="214"/>
      <c r="P370" s="214"/>
      <c r="Q370" s="214"/>
      <c r="R370" s="214"/>
      <c r="S370" s="214"/>
      <c r="T370" s="214"/>
      <c r="U370" s="214"/>
      <c r="V370" s="214"/>
      <c r="W370" s="214"/>
      <c r="X370" s="214"/>
      <c r="Y370" s="214"/>
      <c r="Z370" s="214"/>
      <c r="AA370" s="214"/>
      <c r="AB370" s="214"/>
      <c r="AC370" s="214">
        <v>181</v>
      </c>
      <c r="AD370" s="214">
        <v>181</v>
      </c>
      <c r="AE370" s="214"/>
      <c r="AF370" s="214"/>
      <c r="AG370" s="215"/>
      <c r="AH370" s="214"/>
      <c r="AI370" s="214">
        <f t="shared" si="18"/>
        <v>181</v>
      </c>
      <c r="AJ370" s="214">
        <f t="shared" si="18"/>
        <v>181</v>
      </c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39">
        <v>5540.71</v>
      </c>
      <c r="BB370" s="239">
        <v>5540.71</v>
      </c>
      <c r="BC370" s="214"/>
      <c r="BD370" s="214"/>
      <c r="BE370" s="214"/>
      <c r="BF370" s="214"/>
      <c r="BG370" s="216">
        <f t="shared" si="19"/>
        <v>5540.71</v>
      </c>
      <c r="BH370" s="72">
        <f t="shared" si="19"/>
        <v>5540.71</v>
      </c>
      <c r="BI370" s="217">
        <f t="shared" si="17"/>
        <v>0.97892402826855118</v>
      </c>
      <c r="BJ370" s="218">
        <v>0</v>
      </c>
      <c r="BK370" s="218">
        <v>0</v>
      </c>
      <c r="BL370" s="218">
        <v>0</v>
      </c>
      <c r="BM370" s="218">
        <v>0</v>
      </c>
      <c r="BN370" s="218">
        <v>0</v>
      </c>
      <c r="BO370" s="218">
        <v>0</v>
      </c>
      <c r="BP370" s="218">
        <v>0</v>
      </c>
      <c r="BQ370" s="218">
        <v>0</v>
      </c>
      <c r="BR370" s="218">
        <v>0</v>
      </c>
      <c r="BS370" s="218">
        <v>0</v>
      </c>
      <c r="BT370" s="218">
        <v>0</v>
      </c>
      <c r="BU370" s="218">
        <v>0</v>
      </c>
      <c r="BV370" s="218">
        <v>0</v>
      </c>
      <c r="BW370" s="218">
        <v>0</v>
      </c>
      <c r="BX370" s="218">
        <v>0</v>
      </c>
      <c r="BY370" s="218">
        <v>0</v>
      </c>
      <c r="BZ370" s="218">
        <v>6503907.0264000008</v>
      </c>
      <c r="CA370" s="218">
        <v>6503907.0264000008</v>
      </c>
      <c r="CB370" s="218">
        <v>0</v>
      </c>
      <c r="CC370" s="218">
        <v>0</v>
      </c>
      <c r="CD370" s="218">
        <v>0</v>
      </c>
      <c r="CE370" s="218">
        <v>0</v>
      </c>
      <c r="CF370" s="218">
        <v>6503907.0264000008</v>
      </c>
      <c r="CG370" s="219">
        <v>6503907.0264000008</v>
      </c>
      <c r="CH370" s="220">
        <v>18125260.364101198</v>
      </c>
      <c r="CI370" s="220">
        <v>18125260.364101198</v>
      </c>
      <c r="CJ370" s="220">
        <v>13552044.076725598</v>
      </c>
      <c r="CK370" s="221" t="s">
        <v>530</v>
      </c>
      <c r="CL370" s="222">
        <v>7.57</v>
      </c>
      <c r="CM370" s="223">
        <v>7.57</v>
      </c>
      <c r="CN370" s="224">
        <v>5.66</v>
      </c>
      <c r="CO370" s="253"/>
      <c r="CP370" s="253"/>
      <c r="CQ370" s="253"/>
      <c r="CR370" s="225"/>
      <c r="CS370" s="254">
        <v>571.53782307695258</v>
      </c>
      <c r="CT370" s="255">
        <v>352.74634962893424</v>
      </c>
      <c r="CU370" s="256">
        <v>2.239030207339896</v>
      </c>
      <c r="CV370" s="257">
        <v>1.8963226531140165</v>
      </c>
      <c r="CW370" s="245" t="s">
        <v>579</v>
      </c>
      <c r="CX370" s="258"/>
      <c r="CY370" s="253"/>
      <c r="CZ370" s="253"/>
      <c r="DA370" s="259"/>
      <c r="DB370" s="260"/>
      <c r="DC370" s="261">
        <v>422298</v>
      </c>
      <c r="DD370" s="262">
        <v>802577</v>
      </c>
      <c r="DE370" s="263">
        <v>195002</v>
      </c>
      <c r="DF370" s="111">
        <v>473292.33333333331</v>
      </c>
    </row>
    <row r="371" spans="1:110" ht="35.25" customHeight="1" x14ac:dyDescent="0.25">
      <c r="A371" s="237" t="s">
        <v>541</v>
      </c>
      <c r="B371" s="238" t="s">
        <v>18</v>
      </c>
      <c r="C371" s="238" t="s">
        <v>42</v>
      </c>
      <c r="D371" s="60" t="s">
        <v>226</v>
      </c>
      <c r="E371" s="60" t="s">
        <v>88</v>
      </c>
      <c r="F371" s="60" t="s">
        <v>1099</v>
      </c>
      <c r="G371" s="61" t="s">
        <v>1100</v>
      </c>
      <c r="H371" s="211" t="s">
        <v>533</v>
      </c>
      <c r="I371" s="60" t="s">
        <v>529</v>
      </c>
      <c r="J371" s="212">
        <v>11.774481389853227</v>
      </c>
      <c r="K371" s="212">
        <v>70.928598337316998</v>
      </c>
      <c r="L371" s="213">
        <v>2221</v>
      </c>
      <c r="M371" s="214"/>
      <c r="N371" s="214"/>
      <c r="O371" s="214"/>
      <c r="P371" s="214"/>
      <c r="Q371" s="214"/>
      <c r="R371" s="214"/>
      <c r="S371" s="214"/>
      <c r="T371" s="214"/>
      <c r="U371" s="214"/>
      <c r="V371" s="214"/>
      <c r="W371" s="214"/>
      <c r="X371" s="214"/>
      <c r="Y371" s="214"/>
      <c r="Z371" s="214"/>
      <c r="AA371" s="214"/>
      <c r="AB371" s="214"/>
      <c r="AC371" s="214">
        <v>159</v>
      </c>
      <c r="AD371" s="214">
        <v>159</v>
      </c>
      <c r="AE371" s="214"/>
      <c r="AF371" s="214"/>
      <c r="AG371" s="215"/>
      <c r="AH371" s="214"/>
      <c r="AI371" s="214">
        <f t="shared" si="18"/>
        <v>159</v>
      </c>
      <c r="AJ371" s="214">
        <f t="shared" si="18"/>
        <v>159</v>
      </c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39">
        <v>4209.78</v>
      </c>
      <c r="BB371" s="239">
        <v>4209.78</v>
      </c>
      <c r="BC371" s="214"/>
      <c r="BD371" s="214"/>
      <c r="BE371" s="214"/>
      <c r="BF371" s="214"/>
      <c r="BG371" s="216">
        <f t="shared" si="19"/>
        <v>4209.78</v>
      </c>
      <c r="BH371" s="72">
        <f t="shared" si="19"/>
        <v>4209.78</v>
      </c>
      <c r="BI371" s="217">
        <f t="shared" si="17"/>
        <v>0.43534436401240945</v>
      </c>
      <c r="BJ371" s="218">
        <v>0</v>
      </c>
      <c r="BK371" s="218">
        <v>0</v>
      </c>
      <c r="BL371" s="218">
        <v>0</v>
      </c>
      <c r="BM371" s="218">
        <v>0</v>
      </c>
      <c r="BN371" s="218">
        <v>0</v>
      </c>
      <c r="BO371" s="218">
        <v>0</v>
      </c>
      <c r="BP371" s="218">
        <v>0</v>
      </c>
      <c r="BQ371" s="218">
        <v>0</v>
      </c>
      <c r="BR371" s="218">
        <v>0</v>
      </c>
      <c r="BS371" s="218">
        <v>0</v>
      </c>
      <c r="BT371" s="218">
        <v>0</v>
      </c>
      <c r="BU371" s="218">
        <v>0</v>
      </c>
      <c r="BV371" s="218">
        <v>0</v>
      </c>
      <c r="BW371" s="218">
        <v>0</v>
      </c>
      <c r="BX371" s="218">
        <v>0</v>
      </c>
      <c r="BY371" s="218">
        <v>0</v>
      </c>
      <c r="BZ371" s="218">
        <v>4941608.1551999999</v>
      </c>
      <c r="CA371" s="218">
        <v>4941608.1551999999</v>
      </c>
      <c r="CB371" s="218">
        <v>0</v>
      </c>
      <c r="CC371" s="218">
        <v>0</v>
      </c>
      <c r="CD371" s="218">
        <v>0</v>
      </c>
      <c r="CE371" s="218">
        <v>0</v>
      </c>
      <c r="CF371" s="218">
        <v>4941608.1551999999</v>
      </c>
      <c r="CG371" s="219">
        <v>4941608.1551999999</v>
      </c>
      <c r="CH371" s="220">
        <v>987578.80047240003</v>
      </c>
      <c r="CI371" s="220">
        <v>987578.80047240003</v>
      </c>
      <c r="CJ371" s="220">
        <v>1062278.8654691998</v>
      </c>
      <c r="CK371" s="221" t="s">
        <v>530</v>
      </c>
      <c r="CL371" s="222">
        <v>8.99</v>
      </c>
      <c r="CM371" s="223">
        <v>8.99</v>
      </c>
      <c r="CN371" s="224">
        <v>9.67</v>
      </c>
      <c r="CO371" s="253"/>
      <c r="CP371" s="253"/>
      <c r="CQ371" s="253"/>
      <c r="CR371" s="225"/>
      <c r="CS371" s="254">
        <v>369.78656530356085</v>
      </c>
      <c r="CT371" s="255">
        <v>153.86934998085098</v>
      </c>
      <c r="CU371" s="256">
        <v>2.4901065307995975</v>
      </c>
      <c r="CV371" s="257">
        <v>2.3641640550243737</v>
      </c>
      <c r="CW371" s="245" t="s">
        <v>566</v>
      </c>
      <c r="CX371" s="258"/>
      <c r="CY371" s="253"/>
      <c r="CZ371" s="253"/>
      <c r="DA371" s="259"/>
      <c r="DB371" s="260"/>
      <c r="DC371" s="261">
        <v>184432</v>
      </c>
      <c r="DD371" s="262">
        <v>95064</v>
      </c>
      <c r="DE371" s="263">
        <v>413353</v>
      </c>
      <c r="DF371" s="111">
        <v>230949.66666666666</v>
      </c>
    </row>
    <row r="372" spans="1:110" ht="35.25" customHeight="1" x14ac:dyDescent="0.25">
      <c r="A372" s="237" t="s">
        <v>541</v>
      </c>
      <c r="B372" s="238" t="s">
        <v>18</v>
      </c>
      <c r="C372" s="238" t="s">
        <v>42</v>
      </c>
      <c r="D372" s="60" t="s">
        <v>81</v>
      </c>
      <c r="E372" s="60" t="s">
        <v>82</v>
      </c>
      <c r="F372" s="60" t="s">
        <v>1101</v>
      </c>
      <c r="G372" s="61" t="s">
        <v>82</v>
      </c>
      <c r="H372" s="211" t="s">
        <v>543</v>
      </c>
      <c r="I372" s="60" t="s">
        <v>529</v>
      </c>
      <c r="J372" s="212">
        <v>11.774481389853227</v>
      </c>
      <c r="K372" s="212">
        <v>15.178977241155</v>
      </c>
      <c r="L372" s="213">
        <v>1275.8</v>
      </c>
      <c r="M372" s="214"/>
      <c r="N372" s="214"/>
      <c r="O372" s="214"/>
      <c r="P372" s="214"/>
      <c r="Q372" s="214"/>
      <c r="R372" s="214"/>
      <c r="S372" s="214"/>
      <c r="T372" s="214"/>
      <c r="U372" s="214"/>
      <c r="V372" s="214"/>
      <c r="W372" s="214"/>
      <c r="X372" s="214"/>
      <c r="Y372" s="214"/>
      <c r="Z372" s="214"/>
      <c r="AA372" s="214"/>
      <c r="AB372" s="214"/>
      <c r="AC372" s="214">
        <v>45</v>
      </c>
      <c r="AD372" s="214">
        <v>45</v>
      </c>
      <c r="AE372" s="214">
        <v>1</v>
      </c>
      <c r="AF372" s="214">
        <v>1</v>
      </c>
      <c r="AG372" s="215"/>
      <c r="AH372" s="214"/>
      <c r="AI372" s="214">
        <f t="shared" si="18"/>
        <v>46</v>
      </c>
      <c r="AJ372" s="214">
        <f t="shared" si="18"/>
        <v>46</v>
      </c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39">
        <v>303.81</v>
      </c>
      <c r="BB372" s="239">
        <v>303.81</v>
      </c>
      <c r="BC372" s="214">
        <v>7.6</v>
      </c>
      <c r="BD372" s="214">
        <v>7.6</v>
      </c>
      <c r="BE372" s="214"/>
      <c r="BF372" s="214"/>
      <c r="BG372" s="216">
        <f t="shared" si="19"/>
        <v>311.41000000000003</v>
      </c>
      <c r="BH372" s="72">
        <f t="shared" si="19"/>
        <v>311.41000000000003</v>
      </c>
      <c r="BI372" s="217">
        <f t="shared" si="17"/>
        <v>2.6892055267702938E-2</v>
      </c>
      <c r="BJ372" s="218">
        <v>0</v>
      </c>
      <c r="BK372" s="218">
        <v>0</v>
      </c>
      <c r="BL372" s="218">
        <v>0</v>
      </c>
      <c r="BM372" s="218">
        <v>0</v>
      </c>
      <c r="BN372" s="218">
        <v>0</v>
      </c>
      <c r="BO372" s="218">
        <v>0</v>
      </c>
      <c r="BP372" s="218">
        <v>0</v>
      </c>
      <c r="BQ372" s="218">
        <v>0</v>
      </c>
      <c r="BR372" s="218">
        <v>0</v>
      </c>
      <c r="BS372" s="218">
        <v>0</v>
      </c>
      <c r="BT372" s="218">
        <v>0</v>
      </c>
      <c r="BU372" s="218">
        <v>0</v>
      </c>
      <c r="BV372" s="218">
        <v>0</v>
      </c>
      <c r="BW372" s="218">
        <v>0</v>
      </c>
      <c r="BX372" s="218">
        <v>0</v>
      </c>
      <c r="BY372" s="218">
        <v>0</v>
      </c>
      <c r="BZ372" s="218">
        <v>356624.33040000004</v>
      </c>
      <c r="CA372" s="218">
        <v>356624.33040000004</v>
      </c>
      <c r="CB372" s="218">
        <v>8921.1840000000011</v>
      </c>
      <c r="CC372" s="218">
        <v>8921.1840000000011</v>
      </c>
      <c r="CD372" s="218">
        <v>0</v>
      </c>
      <c r="CE372" s="218">
        <v>0</v>
      </c>
      <c r="CF372" s="218">
        <v>365545.51440000004</v>
      </c>
      <c r="CG372" s="219">
        <v>365545.51440000004</v>
      </c>
      <c r="CH372" s="220">
        <v>47194661.253554404</v>
      </c>
      <c r="CI372" s="220">
        <v>47194661.253554404</v>
      </c>
      <c r="CJ372" s="220">
        <v>49818976.965921603</v>
      </c>
      <c r="CK372" s="221" t="s">
        <v>530</v>
      </c>
      <c r="CL372" s="222">
        <v>10.97</v>
      </c>
      <c r="CM372" s="223">
        <v>10.97</v>
      </c>
      <c r="CN372" s="224">
        <v>11.58</v>
      </c>
      <c r="CO372" s="253"/>
      <c r="CP372" s="253"/>
      <c r="CQ372" s="253"/>
      <c r="CR372" s="225"/>
      <c r="CS372" s="254">
        <v>234.59456614324668</v>
      </c>
      <c r="CT372" s="255">
        <v>163.79108924631166</v>
      </c>
      <c r="CU372" s="256">
        <v>2.1462612064632709</v>
      </c>
      <c r="CV372" s="257">
        <v>2.0032640167371087</v>
      </c>
      <c r="CW372" s="245" t="s">
        <v>649</v>
      </c>
      <c r="CX372" s="258"/>
      <c r="CY372" s="253"/>
      <c r="CZ372" s="253"/>
      <c r="DA372" s="259"/>
      <c r="DB372" s="260"/>
      <c r="DC372" s="261">
        <v>0</v>
      </c>
      <c r="DD372" s="262">
        <v>173862</v>
      </c>
      <c r="DE372" s="263">
        <v>305202</v>
      </c>
      <c r="DF372" s="111">
        <v>159688</v>
      </c>
    </row>
    <row r="373" spans="1:110" ht="35.25" customHeight="1" x14ac:dyDescent="0.25">
      <c r="A373" s="237" t="s">
        <v>541</v>
      </c>
      <c r="B373" s="238" t="s">
        <v>18</v>
      </c>
      <c r="C373" s="238" t="s">
        <v>42</v>
      </c>
      <c r="D373" s="60" t="s">
        <v>81</v>
      </c>
      <c r="E373" s="60" t="s">
        <v>82</v>
      </c>
      <c r="F373" s="60" t="s">
        <v>1102</v>
      </c>
      <c r="G373" s="61" t="s">
        <v>1103</v>
      </c>
      <c r="H373" s="211" t="s">
        <v>533</v>
      </c>
      <c r="I373" s="60" t="s">
        <v>529</v>
      </c>
      <c r="J373" s="212">
        <v>9.6253527478217631</v>
      </c>
      <c r="K373" s="212">
        <v>29.289204484533002</v>
      </c>
      <c r="L373" s="213">
        <v>1234.0999999999999</v>
      </c>
      <c r="M373" s="214"/>
      <c r="N373" s="214"/>
      <c r="O373" s="214"/>
      <c r="P373" s="214"/>
      <c r="Q373" s="214"/>
      <c r="R373" s="214"/>
      <c r="S373" s="214"/>
      <c r="T373" s="214"/>
      <c r="U373" s="214"/>
      <c r="V373" s="214"/>
      <c r="W373" s="214"/>
      <c r="X373" s="214"/>
      <c r="Y373" s="214"/>
      <c r="Z373" s="214"/>
      <c r="AA373" s="214"/>
      <c r="AB373" s="214"/>
      <c r="AC373" s="214">
        <v>103</v>
      </c>
      <c r="AD373" s="214">
        <v>103</v>
      </c>
      <c r="AE373" s="214"/>
      <c r="AF373" s="214"/>
      <c r="AG373" s="215"/>
      <c r="AH373" s="214"/>
      <c r="AI373" s="214">
        <f t="shared" si="18"/>
        <v>103</v>
      </c>
      <c r="AJ373" s="214">
        <f t="shared" si="18"/>
        <v>103</v>
      </c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39">
        <v>2323.85</v>
      </c>
      <c r="BB373" s="239">
        <v>2323.85</v>
      </c>
      <c r="BC373" s="214"/>
      <c r="BD373" s="214"/>
      <c r="BE373" s="214"/>
      <c r="BF373" s="214"/>
      <c r="BG373" s="216">
        <f t="shared" si="19"/>
        <v>2323.85</v>
      </c>
      <c r="BH373" s="72">
        <f t="shared" si="19"/>
        <v>2323.85</v>
      </c>
      <c r="BI373" s="217">
        <f t="shared" si="17"/>
        <v>0.35972910216718262</v>
      </c>
      <c r="BJ373" s="218">
        <v>0</v>
      </c>
      <c r="BK373" s="218">
        <v>0</v>
      </c>
      <c r="BL373" s="218">
        <v>0</v>
      </c>
      <c r="BM373" s="218">
        <v>0</v>
      </c>
      <c r="BN373" s="218">
        <v>0</v>
      </c>
      <c r="BO373" s="218">
        <v>0</v>
      </c>
      <c r="BP373" s="218">
        <v>0</v>
      </c>
      <c r="BQ373" s="218">
        <v>0</v>
      </c>
      <c r="BR373" s="218">
        <v>0</v>
      </c>
      <c r="BS373" s="218">
        <v>0</v>
      </c>
      <c r="BT373" s="218">
        <v>0</v>
      </c>
      <c r="BU373" s="218">
        <v>0</v>
      </c>
      <c r="BV373" s="218">
        <v>0</v>
      </c>
      <c r="BW373" s="218">
        <v>0</v>
      </c>
      <c r="BX373" s="218">
        <v>0</v>
      </c>
      <c r="BY373" s="218">
        <v>0</v>
      </c>
      <c r="BZ373" s="218">
        <v>2727828.0840000003</v>
      </c>
      <c r="CA373" s="218">
        <v>2727828.0840000003</v>
      </c>
      <c r="CB373" s="218">
        <v>0</v>
      </c>
      <c r="CC373" s="218">
        <v>0</v>
      </c>
      <c r="CD373" s="218">
        <v>0</v>
      </c>
      <c r="CE373" s="218">
        <v>0</v>
      </c>
      <c r="CF373" s="218">
        <v>2727828.0840000003</v>
      </c>
      <c r="CG373" s="219">
        <v>2727828.0840000003</v>
      </c>
      <c r="CH373" s="220">
        <v>17926812.500481598</v>
      </c>
      <c r="CI373" s="220">
        <v>17926812.500481598</v>
      </c>
      <c r="CJ373" s="220">
        <v>22796694.6364392</v>
      </c>
      <c r="CK373" s="221" t="s">
        <v>530</v>
      </c>
      <c r="CL373" s="222">
        <v>5.08</v>
      </c>
      <c r="CM373" s="223">
        <v>5.08</v>
      </c>
      <c r="CN373" s="224">
        <v>6.46</v>
      </c>
      <c r="CO373" s="253"/>
      <c r="CP373" s="253"/>
      <c r="CQ373" s="253"/>
      <c r="CR373" s="225"/>
      <c r="CS373" s="254">
        <v>345.22102834959964</v>
      </c>
      <c r="CT373" s="255">
        <v>139.58641030308604</v>
      </c>
      <c r="CU373" s="256">
        <v>0.63110145353366631</v>
      </c>
      <c r="CV373" s="257">
        <v>0.4622616780860837</v>
      </c>
      <c r="CW373" s="245" t="s">
        <v>639</v>
      </c>
      <c r="CX373" s="258"/>
      <c r="CY373" s="253"/>
      <c r="CZ373" s="253"/>
      <c r="DA373" s="259"/>
      <c r="DB373" s="260"/>
      <c r="DC373" s="261">
        <v>0</v>
      </c>
      <c r="DD373" s="262">
        <v>85865</v>
      </c>
      <c r="DE373" s="263">
        <v>0</v>
      </c>
      <c r="DF373" s="111">
        <v>28621.666666666668</v>
      </c>
    </row>
    <row r="374" spans="1:110" ht="35.25" customHeight="1" x14ac:dyDescent="0.25">
      <c r="A374" s="237" t="s">
        <v>541</v>
      </c>
      <c r="B374" s="238" t="s">
        <v>18</v>
      </c>
      <c r="C374" s="238" t="s">
        <v>42</v>
      </c>
      <c r="D374" s="60" t="s">
        <v>81</v>
      </c>
      <c r="E374" s="60" t="s">
        <v>82</v>
      </c>
      <c r="F374" s="60" t="s">
        <v>1104</v>
      </c>
      <c r="G374" s="61" t="s">
        <v>927</v>
      </c>
      <c r="H374" s="211" t="s">
        <v>533</v>
      </c>
      <c r="I374" s="60" t="s">
        <v>529</v>
      </c>
      <c r="J374" s="212">
        <v>11.774481389853227</v>
      </c>
      <c r="K374" s="212">
        <v>42.215719609161006</v>
      </c>
      <c r="L374" s="213">
        <v>2538.6999999999998</v>
      </c>
      <c r="M374" s="214"/>
      <c r="N374" s="214"/>
      <c r="O374" s="214"/>
      <c r="P374" s="214"/>
      <c r="Q374" s="214"/>
      <c r="R374" s="214"/>
      <c r="S374" s="214"/>
      <c r="T374" s="214"/>
      <c r="U374" s="214"/>
      <c r="V374" s="214"/>
      <c r="W374" s="214"/>
      <c r="X374" s="214"/>
      <c r="Y374" s="214"/>
      <c r="Z374" s="214"/>
      <c r="AA374" s="214"/>
      <c r="AB374" s="214"/>
      <c r="AC374" s="214">
        <v>75</v>
      </c>
      <c r="AD374" s="214">
        <v>74</v>
      </c>
      <c r="AE374" s="214"/>
      <c r="AF374" s="214"/>
      <c r="AG374" s="215"/>
      <c r="AH374" s="214"/>
      <c r="AI374" s="214">
        <f t="shared" si="18"/>
        <v>75</v>
      </c>
      <c r="AJ374" s="214">
        <f t="shared" si="18"/>
        <v>74</v>
      </c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39">
        <v>1513.73</v>
      </c>
      <c r="BB374" s="239">
        <v>514.6</v>
      </c>
      <c r="BC374" s="214"/>
      <c r="BD374" s="214"/>
      <c r="BE374" s="214"/>
      <c r="BF374" s="214"/>
      <c r="BG374" s="216">
        <f t="shared" si="19"/>
        <v>1513.73</v>
      </c>
      <c r="BH374" s="72">
        <f t="shared" si="19"/>
        <v>514.6</v>
      </c>
      <c r="BI374" s="217">
        <f t="shared" si="17"/>
        <v>0.14457784145176694</v>
      </c>
      <c r="BJ374" s="218">
        <v>0</v>
      </c>
      <c r="BK374" s="218">
        <v>0</v>
      </c>
      <c r="BL374" s="218">
        <v>0</v>
      </c>
      <c r="BM374" s="218">
        <v>0</v>
      </c>
      <c r="BN374" s="218">
        <v>0</v>
      </c>
      <c r="BO374" s="218">
        <v>0</v>
      </c>
      <c r="BP374" s="218">
        <v>0</v>
      </c>
      <c r="BQ374" s="218">
        <v>0</v>
      </c>
      <c r="BR374" s="218">
        <v>0</v>
      </c>
      <c r="BS374" s="218">
        <v>0</v>
      </c>
      <c r="BT374" s="218">
        <v>0</v>
      </c>
      <c r="BU374" s="218">
        <v>0</v>
      </c>
      <c r="BV374" s="218">
        <v>0</v>
      </c>
      <c r="BW374" s="218">
        <v>0</v>
      </c>
      <c r="BX374" s="218">
        <v>0</v>
      </c>
      <c r="BY374" s="218">
        <v>0</v>
      </c>
      <c r="BZ374" s="218">
        <v>1776876.8232000002</v>
      </c>
      <c r="CA374" s="218">
        <v>604058.06400000001</v>
      </c>
      <c r="CB374" s="218">
        <v>0</v>
      </c>
      <c r="CC374" s="218">
        <v>0</v>
      </c>
      <c r="CD374" s="218">
        <v>0</v>
      </c>
      <c r="CE374" s="218">
        <v>0</v>
      </c>
      <c r="CF374" s="218">
        <v>1776876.8232000002</v>
      </c>
      <c r="CG374" s="219">
        <v>604058.06400000001</v>
      </c>
      <c r="CH374" s="220">
        <v>36422944.378128007</v>
      </c>
      <c r="CI374" s="220">
        <v>36422944.378128007</v>
      </c>
      <c r="CJ374" s="220">
        <v>41271453.207684003</v>
      </c>
      <c r="CK374" s="221" t="s">
        <v>530</v>
      </c>
      <c r="CL374" s="222">
        <v>9.24</v>
      </c>
      <c r="CM374" s="223">
        <v>9.24</v>
      </c>
      <c r="CN374" s="224">
        <v>10.47</v>
      </c>
      <c r="CO374" s="253"/>
      <c r="CP374" s="253"/>
      <c r="CQ374" s="253"/>
      <c r="CR374" s="225"/>
      <c r="CS374" s="254">
        <v>170.21745849648929</v>
      </c>
      <c r="CT374" s="255">
        <v>81.848629714976781</v>
      </c>
      <c r="CU374" s="256">
        <v>0.74037687000951113</v>
      </c>
      <c r="CV374" s="257">
        <v>0.70098611370699027</v>
      </c>
      <c r="CW374" s="245" t="s">
        <v>639</v>
      </c>
      <c r="CX374" s="258"/>
      <c r="CY374" s="253"/>
      <c r="CZ374" s="253"/>
      <c r="DA374" s="259"/>
      <c r="DB374" s="260"/>
      <c r="DC374" s="261">
        <v>62777</v>
      </c>
      <c r="DD374" s="262">
        <v>125186</v>
      </c>
      <c r="DE374" s="263">
        <v>0</v>
      </c>
      <c r="DF374" s="111">
        <v>62654.333333333336</v>
      </c>
    </row>
    <row r="375" spans="1:110" ht="35.25" customHeight="1" x14ac:dyDescent="0.25">
      <c r="A375" s="237" t="s">
        <v>541</v>
      </c>
      <c r="B375" s="238" t="s">
        <v>18</v>
      </c>
      <c r="C375" s="238" t="s">
        <v>42</v>
      </c>
      <c r="D375" s="60" t="s">
        <v>81</v>
      </c>
      <c r="E375" s="60" t="s">
        <v>82</v>
      </c>
      <c r="F375" s="60" t="s">
        <v>1105</v>
      </c>
      <c r="G375" s="61" t="s">
        <v>1106</v>
      </c>
      <c r="H375" s="211" t="s">
        <v>533</v>
      </c>
      <c r="I375" s="60" t="s">
        <v>529</v>
      </c>
      <c r="J375" s="212">
        <v>9.7168050304614013</v>
      </c>
      <c r="K375" s="212">
        <v>53.792992312353</v>
      </c>
      <c r="L375" s="213">
        <v>2257.3000000000002</v>
      </c>
      <c r="M375" s="214"/>
      <c r="N375" s="214"/>
      <c r="O375" s="214"/>
      <c r="P375" s="214"/>
      <c r="Q375" s="214"/>
      <c r="R375" s="214"/>
      <c r="S375" s="214"/>
      <c r="T375" s="214"/>
      <c r="U375" s="214"/>
      <c r="V375" s="214"/>
      <c r="W375" s="214"/>
      <c r="X375" s="214"/>
      <c r="Y375" s="214"/>
      <c r="Z375" s="214"/>
      <c r="AA375" s="214"/>
      <c r="AB375" s="214"/>
      <c r="AC375" s="214">
        <v>158</v>
      </c>
      <c r="AD375" s="214">
        <v>158</v>
      </c>
      <c r="AE375" s="214"/>
      <c r="AF375" s="214"/>
      <c r="AG375" s="215"/>
      <c r="AH375" s="214"/>
      <c r="AI375" s="214">
        <f t="shared" si="18"/>
        <v>158</v>
      </c>
      <c r="AJ375" s="214">
        <f t="shared" si="18"/>
        <v>158</v>
      </c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39">
        <v>3176.66</v>
      </c>
      <c r="BB375" s="239">
        <v>3176.66</v>
      </c>
      <c r="BC375" s="214"/>
      <c r="BD375" s="214"/>
      <c r="BE375" s="214"/>
      <c r="BF375" s="214"/>
      <c r="BG375" s="216">
        <f t="shared" si="19"/>
        <v>3176.66</v>
      </c>
      <c r="BH375" s="72">
        <f t="shared" si="19"/>
        <v>3176.66</v>
      </c>
      <c r="BI375" s="217">
        <f t="shared" si="17"/>
        <v>0.44804795486600846</v>
      </c>
      <c r="BJ375" s="218">
        <v>0</v>
      </c>
      <c r="BK375" s="218">
        <v>0</v>
      </c>
      <c r="BL375" s="218">
        <v>0</v>
      </c>
      <c r="BM375" s="218">
        <v>0</v>
      </c>
      <c r="BN375" s="218">
        <v>0</v>
      </c>
      <c r="BO375" s="218">
        <v>0</v>
      </c>
      <c r="BP375" s="218">
        <v>0</v>
      </c>
      <c r="BQ375" s="218">
        <v>0</v>
      </c>
      <c r="BR375" s="218">
        <v>0</v>
      </c>
      <c r="BS375" s="218">
        <v>0</v>
      </c>
      <c r="BT375" s="218">
        <v>0</v>
      </c>
      <c r="BU375" s="218">
        <v>0</v>
      </c>
      <c r="BV375" s="218">
        <v>0</v>
      </c>
      <c r="BW375" s="218">
        <v>0</v>
      </c>
      <c r="BX375" s="218">
        <v>0</v>
      </c>
      <c r="BY375" s="218">
        <v>0</v>
      </c>
      <c r="BZ375" s="218">
        <v>3728890.5743999998</v>
      </c>
      <c r="CA375" s="218">
        <v>3728890.5743999998</v>
      </c>
      <c r="CB375" s="218">
        <v>0</v>
      </c>
      <c r="CC375" s="218">
        <v>0</v>
      </c>
      <c r="CD375" s="218">
        <v>0</v>
      </c>
      <c r="CE375" s="218">
        <v>0</v>
      </c>
      <c r="CF375" s="218">
        <v>3728890.5743999998</v>
      </c>
      <c r="CG375" s="219">
        <v>3728890.5743999998</v>
      </c>
      <c r="CH375" s="220">
        <v>17320442.642697603</v>
      </c>
      <c r="CI375" s="220">
        <v>17320442.642697603</v>
      </c>
      <c r="CJ375" s="220">
        <v>19308480.870554402</v>
      </c>
      <c r="CK375" s="221" t="s">
        <v>530</v>
      </c>
      <c r="CL375" s="222">
        <v>6.36</v>
      </c>
      <c r="CM375" s="223">
        <v>6.36</v>
      </c>
      <c r="CN375" s="224">
        <v>7.09</v>
      </c>
      <c r="CO375" s="253"/>
      <c r="CP375" s="253"/>
      <c r="CQ375" s="253"/>
      <c r="CR375" s="225"/>
      <c r="CS375" s="254">
        <v>427.98964756845226</v>
      </c>
      <c r="CT375" s="255">
        <v>182.37794760169118</v>
      </c>
      <c r="CU375" s="256">
        <v>1.5738240017789871</v>
      </c>
      <c r="CV375" s="257">
        <v>1.2262227165553661</v>
      </c>
      <c r="CW375" s="245" t="s">
        <v>566</v>
      </c>
      <c r="CX375" s="258"/>
      <c r="CY375" s="253"/>
      <c r="CZ375" s="253"/>
      <c r="DA375" s="259"/>
      <c r="DB375" s="260"/>
      <c r="DC375" s="261">
        <v>14652</v>
      </c>
      <c r="DD375" s="262">
        <v>282474</v>
      </c>
      <c r="DE375" s="263">
        <v>155823</v>
      </c>
      <c r="DF375" s="111">
        <v>150983</v>
      </c>
    </row>
    <row r="376" spans="1:110" ht="35.25" customHeight="1" x14ac:dyDescent="0.25">
      <c r="A376" s="237" t="s">
        <v>541</v>
      </c>
      <c r="B376" s="238" t="s">
        <v>18</v>
      </c>
      <c r="C376" s="238" t="s">
        <v>42</v>
      </c>
      <c r="D376" s="60" t="s">
        <v>100</v>
      </c>
      <c r="E376" s="60" t="s">
        <v>101</v>
      </c>
      <c r="F376" s="60" t="s">
        <v>1107</v>
      </c>
      <c r="G376" s="61" t="s">
        <v>1033</v>
      </c>
      <c r="H376" s="211" t="s">
        <v>543</v>
      </c>
      <c r="I376" s="60" t="s">
        <v>608</v>
      </c>
      <c r="J376" s="212" t="s">
        <v>834</v>
      </c>
      <c r="K376" s="212">
        <v>2.8498106001329999</v>
      </c>
      <c r="L376" s="213">
        <v>25.6</v>
      </c>
      <c r="M376" s="214"/>
      <c r="N376" s="214"/>
      <c r="O376" s="214"/>
      <c r="P376" s="214"/>
      <c r="Q376" s="214"/>
      <c r="R376" s="214"/>
      <c r="S376" s="214"/>
      <c r="T376" s="214"/>
      <c r="U376" s="214"/>
      <c r="V376" s="214"/>
      <c r="W376" s="214"/>
      <c r="X376" s="214"/>
      <c r="Y376" s="214"/>
      <c r="Z376" s="214"/>
      <c r="AA376" s="214"/>
      <c r="AB376" s="214"/>
      <c r="AC376" s="214"/>
      <c r="AD376" s="214"/>
      <c r="AE376" s="214"/>
      <c r="AF376" s="214"/>
      <c r="AG376" s="215"/>
      <c r="AH376" s="214"/>
      <c r="AI376" s="214">
        <f t="shared" si="18"/>
        <v>0</v>
      </c>
      <c r="AJ376" s="214">
        <f t="shared" si="18"/>
        <v>0</v>
      </c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39"/>
      <c r="BB376" s="214"/>
      <c r="BC376" s="214"/>
      <c r="BD376" s="214"/>
      <c r="BE376" s="214"/>
      <c r="BF376" s="214"/>
      <c r="BG376" s="216">
        <f t="shared" si="19"/>
        <v>0</v>
      </c>
      <c r="BH376" s="72">
        <f t="shared" si="19"/>
        <v>0</v>
      </c>
      <c r="BI376" s="217">
        <f t="shared" si="17"/>
        <v>0</v>
      </c>
      <c r="BJ376" s="218">
        <v>0</v>
      </c>
      <c r="BK376" s="218">
        <v>0</v>
      </c>
      <c r="BL376" s="218">
        <v>0</v>
      </c>
      <c r="BM376" s="218">
        <v>0</v>
      </c>
      <c r="BN376" s="218">
        <v>0</v>
      </c>
      <c r="BO376" s="218">
        <v>0</v>
      </c>
      <c r="BP376" s="218">
        <v>0</v>
      </c>
      <c r="BQ376" s="218">
        <v>0</v>
      </c>
      <c r="BR376" s="218">
        <v>0</v>
      </c>
      <c r="BS376" s="218">
        <v>0</v>
      </c>
      <c r="BT376" s="218">
        <v>0</v>
      </c>
      <c r="BU376" s="218">
        <v>0</v>
      </c>
      <c r="BV376" s="218">
        <v>0</v>
      </c>
      <c r="BW376" s="218">
        <v>0</v>
      </c>
      <c r="BX376" s="218">
        <v>0</v>
      </c>
      <c r="BY376" s="218">
        <v>0</v>
      </c>
      <c r="BZ376" s="218">
        <v>0</v>
      </c>
      <c r="CA376" s="218">
        <v>0</v>
      </c>
      <c r="CB376" s="218">
        <v>0</v>
      </c>
      <c r="CC376" s="218">
        <v>0</v>
      </c>
      <c r="CD376" s="218">
        <v>0</v>
      </c>
      <c r="CE376" s="218">
        <v>0</v>
      </c>
      <c r="CF376" s="218">
        <v>0</v>
      </c>
      <c r="CG376" s="219">
        <v>0</v>
      </c>
      <c r="CH376" s="220">
        <v>40190880</v>
      </c>
      <c r="CI376" s="220">
        <v>40190880</v>
      </c>
      <c r="CJ376" s="220">
        <v>0</v>
      </c>
      <c r="CK376" s="221" t="s">
        <v>530</v>
      </c>
      <c r="CL376" s="222">
        <v>11.47</v>
      </c>
      <c r="CM376" s="223">
        <v>11.47</v>
      </c>
      <c r="CN376" s="224">
        <v>0</v>
      </c>
      <c r="CO376" s="253"/>
      <c r="CP376" s="253"/>
      <c r="CQ376" s="253"/>
      <c r="CR376" s="225"/>
      <c r="CS376" s="254">
        <v>21.680781758957682</v>
      </c>
      <c r="CT376" s="255">
        <v>21.680781758957682</v>
      </c>
      <c r="CU376" s="256">
        <v>0.33876221498371378</v>
      </c>
      <c r="CV376" s="257">
        <v>0.33876221498371378</v>
      </c>
      <c r="CW376" s="245" t="s">
        <v>1052</v>
      </c>
      <c r="CX376" s="258"/>
      <c r="CY376" s="253"/>
      <c r="CZ376" s="253"/>
      <c r="DA376" s="259"/>
      <c r="DB376" s="260"/>
      <c r="DC376" s="261">
        <v>0</v>
      </c>
      <c r="DD376" s="262">
        <v>0</v>
      </c>
      <c r="DE376" s="263">
        <v>0</v>
      </c>
      <c r="DF376" s="111">
        <v>0</v>
      </c>
    </row>
    <row r="377" spans="1:110" ht="35.25" customHeight="1" x14ac:dyDescent="0.25">
      <c r="A377" s="237" t="s">
        <v>541</v>
      </c>
      <c r="B377" s="238" t="s">
        <v>18</v>
      </c>
      <c r="C377" s="238" t="s">
        <v>42</v>
      </c>
      <c r="D377" s="60" t="s">
        <v>284</v>
      </c>
      <c r="E377" s="60" t="s">
        <v>82</v>
      </c>
      <c r="F377" s="60" t="s">
        <v>1108</v>
      </c>
      <c r="G377" s="61" t="s">
        <v>1109</v>
      </c>
      <c r="H377" s="211" t="s">
        <v>543</v>
      </c>
      <c r="I377" s="60" t="s">
        <v>529</v>
      </c>
      <c r="J377" s="212">
        <v>11.774481389853227</v>
      </c>
      <c r="K377" s="212">
        <v>35.695265077268999</v>
      </c>
      <c r="L377" s="213">
        <v>2515.1</v>
      </c>
      <c r="M377" s="214"/>
      <c r="N377" s="214"/>
      <c r="O377" s="214"/>
      <c r="P377" s="214"/>
      <c r="Q377" s="214"/>
      <c r="R377" s="214"/>
      <c r="S377" s="214"/>
      <c r="T377" s="214"/>
      <c r="U377" s="214"/>
      <c r="V377" s="214"/>
      <c r="W377" s="214"/>
      <c r="X377" s="214"/>
      <c r="Y377" s="214"/>
      <c r="Z377" s="214"/>
      <c r="AA377" s="214"/>
      <c r="AB377" s="214"/>
      <c r="AC377" s="214">
        <v>84</v>
      </c>
      <c r="AD377" s="214">
        <v>84</v>
      </c>
      <c r="AE377" s="214"/>
      <c r="AF377" s="214"/>
      <c r="AG377" s="215"/>
      <c r="AH377" s="214"/>
      <c r="AI377" s="214">
        <f t="shared" si="18"/>
        <v>84</v>
      </c>
      <c r="AJ377" s="214">
        <f t="shared" si="18"/>
        <v>84</v>
      </c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39">
        <v>826.43</v>
      </c>
      <c r="BB377" s="239">
        <v>826.43</v>
      </c>
      <c r="BC377" s="214"/>
      <c r="BD377" s="214"/>
      <c r="BE377" s="214"/>
      <c r="BF377" s="214"/>
      <c r="BG377" s="216">
        <f t="shared" si="19"/>
        <v>826.43</v>
      </c>
      <c r="BH377" s="72">
        <f t="shared" si="19"/>
        <v>826.43</v>
      </c>
      <c r="BI377" s="217">
        <f t="shared" si="17"/>
        <v>8.7918085106382979E-2</v>
      </c>
      <c r="BJ377" s="218">
        <v>0</v>
      </c>
      <c r="BK377" s="218">
        <v>0</v>
      </c>
      <c r="BL377" s="218">
        <v>0</v>
      </c>
      <c r="BM377" s="218">
        <v>0</v>
      </c>
      <c r="BN377" s="218">
        <v>0</v>
      </c>
      <c r="BO377" s="218">
        <v>0</v>
      </c>
      <c r="BP377" s="218">
        <v>0</v>
      </c>
      <c r="BQ377" s="218">
        <v>0</v>
      </c>
      <c r="BR377" s="218">
        <v>0</v>
      </c>
      <c r="BS377" s="218">
        <v>0</v>
      </c>
      <c r="BT377" s="218">
        <v>0</v>
      </c>
      <c r="BU377" s="218">
        <v>0</v>
      </c>
      <c r="BV377" s="218">
        <v>0</v>
      </c>
      <c r="BW377" s="218">
        <v>0</v>
      </c>
      <c r="BX377" s="218">
        <v>0</v>
      </c>
      <c r="BY377" s="218">
        <v>0</v>
      </c>
      <c r="BZ377" s="218">
        <v>970096.59120000002</v>
      </c>
      <c r="CA377" s="218">
        <v>970096.59120000002</v>
      </c>
      <c r="CB377" s="218">
        <v>0</v>
      </c>
      <c r="CC377" s="218">
        <v>0</v>
      </c>
      <c r="CD377" s="218">
        <v>0</v>
      </c>
      <c r="CE377" s="218">
        <v>0</v>
      </c>
      <c r="CF377" s="218">
        <v>970096.59120000002</v>
      </c>
      <c r="CG377" s="219">
        <v>970096.59120000002</v>
      </c>
      <c r="CH377" s="220">
        <v>12287111.496174</v>
      </c>
      <c r="CI377" s="220">
        <v>12287111.496174</v>
      </c>
      <c r="CJ377" s="220">
        <v>13508637.200471999</v>
      </c>
      <c r="CK377" s="221" t="s">
        <v>530</v>
      </c>
      <c r="CL377" s="222">
        <v>8.5500000000000007</v>
      </c>
      <c r="CM377" s="223">
        <v>8.5500000000000007</v>
      </c>
      <c r="CN377" s="224">
        <v>9.4</v>
      </c>
      <c r="CO377" s="253"/>
      <c r="CP377" s="253"/>
      <c r="CQ377" s="253"/>
      <c r="CR377" s="225"/>
      <c r="CS377" s="254">
        <v>166.0675497865362</v>
      </c>
      <c r="CT377" s="255">
        <v>78.513776545559296</v>
      </c>
      <c r="CU377" s="256">
        <v>0.97870035777645847</v>
      </c>
      <c r="CV377" s="257">
        <v>0.92633566086199848</v>
      </c>
      <c r="CW377" s="245" t="s">
        <v>609</v>
      </c>
      <c r="CX377" s="258"/>
      <c r="CY377" s="253"/>
      <c r="CZ377" s="253"/>
      <c r="DA377" s="259"/>
      <c r="DB377" s="260"/>
      <c r="DC377" s="261">
        <v>160618</v>
      </c>
      <c r="DD377" s="262">
        <v>150575</v>
      </c>
      <c r="DE377" s="263">
        <v>164248</v>
      </c>
      <c r="DF377" s="111">
        <v>158480.33333333334</v>
      </c>
    </row>
    <row r="378" spans="1:110" ht="35.25" customHeight="1" x14ac:dyDescent="0.25">
      <c r="A378" s="237" t="s">
        <v>541</v>
      </c>
      <c r="B378" s="238" t="s">
        <v>18</v>
      </c>
      <c r="C378" s="238" t="s">
        <v>42</v>
      </c>
      <c r="D378" s="60" t="s">
        <v>284</v>
      </c>
      <c r="E378" s="60" t="s">
        <v>82</v>
      </c>
      <c r="F378" s="60" t="s">
        <v>1110</v>
      </c>
      <c r="G378" s="61" t="s">
        <v>82</v>
      </c>
      <c r="H378" s="211" t="s">
        <v>543</v>
      </c>
      <c r="I378" s="60" t="s">
        <v>529</v>
      </c>
      <c r="J378" s="212">
        <v>11.797344460513136</v>
      </c>
      <c r="K378" s="212">
        <v>20.845833289973999</v>
      </c>
      <c r="L378" s="213">
        <v>1704.3</v>
      </c>
      <c r="M378" s="214"/>
      <c r="N378" s="214"/>
      <c r="O378" s="214"/>
      <c r="P378" s="214"/>
      <c r="Q378" s="214"/>
      <c r="R378" s="214"/>
      <c r="S378" s="214"/>
      <c r="T378" s="214"/>
      <c r="U378" s="214"/>
      <c r="V378" s="214"/>
      <c r="W378" s="214"/>
      <c r="X378" s="214"/>
      <c r="Y378" s="214"/>
      <c r="Z378" s="214"/>
      <c r="AA378" s="214"/>
      <c r="AB378" s="214"/>
      <c r="AC378" s="214">
        <v>53</v>
      </c>
      <c r="AD378" s="214">
        <v>52</v>
      </c>
      <c r="AE378" s="214"/>
      <c r="AF378" s="214"/>
      <c r="AG378" s="215"/>
      <c r="AH378" s="214"/>
      <c r="AI378" s="214">
        <f t="shared" si="18"/>
        <v>53</v>
      </c>
      <c r="AJ378" s="214">
        <f t="shared" si="18"/>
        <v>52</v>
      </c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39">
        <v>1253.02</v>
      </c>
      <c r="BB378" s="239">
        <v>605.20000000000005</v>
      </c>
      <c r="BC378" s="214"/>
      <c r="BD378" s="214"/>
      <c r="BE378" s="214"/>
      <c r="BF378" s="214"/>
      <c r="BG378" s="216">
        <f t="shared" si="19"/>
        <v>1253.02</v>
      </c>
      <c r="BH378" s="72">
        <f t="shared" si="19"/>
        <v>605.20000000000005</v>
      </c>
      <c r="BI378" s="217">
        <f t="shared" si="17"/>
        <v>0.1228450980392157</v>
      </c>
      <c r="BJ378" s="218">
        <v>0</v>
      </c>
      <c r="BK378" s="218">
        <v>0</v>
      </c>
      <c r="BL378" s="218">
        <v>0</v>
      </c>
      <c r="BM378" s="218">
        <v>0</v>
      </c>
      <c r="BN378" s="218">
        <v>0</v>
      </c>
      <c r="BO378" s="218">
        <v>0</v>
      </c>
      <c r="BP378" s="218">
        <v>0</v>
      </c>
      <c r="BQ378" s="218">
        <v>0</v>
      </c>
      <c r="BR378" s="218">
        <v>0</v>
      </c>
      <c r="BS378" s="218">
        <v>0</v>
      </c>
      <c r="BT378" s="218">
        <v>0</v>
      </c>
      <c r="BU378" s="218">
        <v>0</v>
      </c>
      <c r="BV378" s="218">
        <v>0</v>
      </c>
      <c r="BW378" s="218">
        <v>0</v>
      </c>
      <c r="BX378" s="218">
        <v>0</v>
      </c>
      <c r="BY378" s="218">
        <v>0</v>
      </c>
      <c r="BZ378" s="218">
        <v>1470844.9968000001</v>
      </c>
      <c r="CA378" s="218">
        <v>710407.96799999999</v>
      </c>
      <c r="CB378" s="218">
        <v>0</v>
      </c>
      <c r="CC378" s="218">
        <v>0</v>
      </c>
      <c r="CD378" s="218">
        <v>0</v>
      </c>
      <c r="CE378" s="218">
        <v>0</v>
      </c>
      <c r="CF378" s="218">
        <v>1470844.9968000001</v>
      </c>
      <c r="CG378" s="219">
        <v>710407.96799999999</v>
      </c>
      <c r="CH378" s="220">
        <v>27987924.457266003</v>
      </c>
      <c r="CI378" s="220">
        <v>27987924.457266003</v>
      </c>
      <c r="CJ378" s="220">
        <v>33944926.21452</v>
      </c>
      <c r="CK378" s="221" t="s">
        <v>530</v>
      </c>
      <c r="CL378" s="222">
        <v>8.41</v>
      </c>
      <c r="CM378" s="223">
        <v>8.41</v>
      </c>
      <c r="CN378" s="224">
        <v>10.199999999999999</v>
      </c>
      <c r="CO378" s="253"/>
      <c r="CP378" s="253"/>
      <c r="CQ378" s="253"/>
      <c r="CR378" s="225"/>
      <c r="CS378" s="254">
        <v>510.40201966963542</v>
      </c>
      <c r="CT378" s="255">
        <v>261.57725925500557</v>
      </c>
      <c r="CU378" s="256">
        <v>1.622532835272005</v>
      </c>
      <c r="CV378" s="257">
        <v>1.2882867957648658</v>
      </c>
      <c r="CW378" s="245" t="s">
        <v>616</v>
      </c>
      <c r="CX378" s="258"/>
      <c r="CY378" s="253"/>
      <c r="CZ378" s="253"/>
      <c r="DA378" s="259"/>
      <c r="DB378" s="260"/>
      <c r="DC378" s="261">
        <v>218530</v>
      </c>
      <c r="DD378" s="262">
        <v>882825</v>
      </c>
      <c r="DE378" s="263">
        <v>0</v>
      </c>
      <c r="DF378" s="111">
        <v>367118.33333333331</v>
      </c>
    </row>
    <row r="379" spans="1:110" ht="35.25" customHeight="1" x14ac:dyDescent="0.25">
      <c r="A379" s="237" t="s">
        <v>541</v>
      </c>
      <c r="B379" s="238" t="s">
        <v>18</v>
      </c>
      <c r="C379" s="238" t="s">
        <v>42</v>
      </c>
      <c r="D379" s="60" t="s">
        <v>284</v>
      </c>
      <c r="E379" s="60" t="s">
        <v>82</v>
      </c>
      <c r="F379" s="60" t="s">
        <v>1111</v>
      </c>
      <c r="G379" s="61" t="s">
        <v>1109</v>
      </c>
      <c r="H379" s="211" t="s">
        <v>543</v>
      </c>
      <c r="I379" s="60" t="s">
        <v>529</v>
      </c>
      <c r="J379" s="212">
        <v>11.774481389853227</v>
      </c>
      <c r="K379" s="212">
        <v>19.095075717858002</v>
      </c>
      <c r="L379" s="213">
        <v>1050.3</v>
      </c>
      <c r="M379" s="214"/>
      <c r="N379" s="214"/>
      <c r="O379" s="214"/>
      <c r="P379" s="214"/>
      <c r="Q379" s="214"/>
      <c r="R379" s="214"/>
      <c r="S379" s="214"/>
      <c r="T379" s="214"/>
      <c r="U379" s="214"/>
      <c r="V379" s="214"/>
      <c r="W379" s="214"/>
      <c r="X379" s="214"/>
      <c r="Y379" s="214"/>
      <c r="Z379" s="214"/>
      <c r="AA379" s="214"/>
      <c r="AB379" s="214"/>
      <c r="AC379" s="214">
        <v>44</v>
      </c>
      <c r="AD379" s="214">
        <v>44</v>
      </c>
      <c r="AE379" s="214"/>
      <c r="AF379" s="214"/>
      <c r="AG379" s="215"/>
      <c r="AH379" s="214"/>
      <c r="AI379" s="214">
        <f t="shared" si="18"/>
        <v>44</v>
      </c>
      <c r="AJ379" s="214">
        <f t="shared" si="18"/>
        <v>44</v>
      </c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39">
        <v>602.49</v>
      </c>
      <c r="BB379" s="239">
        <v>602.49</v>
      </c>
      <c r="BC379" s="214"/>
      <c r="BD379" s="214"/>
      <c r="BE379" s="214"/>
      <c r="BF379" s="214"/>
      <c r="BG379" s="216">
        <f t="shared" si="19"/>
        <v>602.49</v>
      </c>
      <c r="BH379" s="72">
        <f t="shared" si="19"/>
        <v>602.49</v>
      </c>
      <c r="BI379" s="217">
        <f t="shared" si="17"/>
        <v>7.6071969696969693E-2</v>
      </c>
      <c r="BJ379" s="218">
        <v>0</v>
      </c>
      <c r="BK379" s="218">
        <v>0</v>
      </c>
      <c r="BL379" s="218">
        <v>0</v>
      </c>
      <c r="BM379" s="218">
        <v>0</v>
      </c>
      <c r="BN379" s="218">
        <v>0</v>
      </c>
      <c r="BO379" s="218">
        <v>0</v>
      </c>
      <c r="BP379" s="218">
        <v>0</v>
      </c>
      <c r="BQ379" s="218">
        <v>0</v>
      </c>
      <c r="BR379" s="218">
        <v>0</v>
      </c>
      <c r="BS379" s="218">
        <v>0</v>
      </c>
      <c r="BT379" s="218">
        <v>0</v>
      </c>
      <c r="BU379" s="218">
        <v>0</v>
      </c>
      <c r="BV379" s="218">
        <v>0</v>
      </c>
      <c r="BW379" s="218">
        <v>0</v>
      </c>
      <c r="BX379" s="218">
        <v>0</v>
      </c>
      <c r="BY379" s="218">
        <v>0</v>
      </c>
      <c r="BZ379" s="218">
        <v>707226.86160000006</v>
      </c>
      <c r="CA379" s="218">
        <v>707226.86160000006</v>
      </c>
      <c r="CB379" s="218">
        <v>0</v>
      </c>
      <c r="CC379" s="218">
        <v>0</v>
      </c>
      <c r="CD379" s="218">
        <v>0</v>
      </c>
      <c r="CE379" s="218">
        <v>0</v>
      </c>
      <c r="CF379" s="218">
        <v>707226.86160000006</v>
      </c>
      <c r="CG379" s="219">
        <v>707226.86160000006</v>
      </c>
      <c r="CH379" s="220">
        <v>14992706.557210799</v>
      </c>
      <c r="CI379" s="220">
        <v>14992706.557210799</v>
      </c>
      <c r="CJ379" s="220">
        <v>22967550.470620796</v>
      </c>
      <c r="CK379" s="221" t="s">
        <v>530</v>
      </c>
      <c r="CL379" s="222">
        <v>5.17</v>
      </c>
      <c r="CM379" s="223">
        <v>5.17</v>
      </c>
      <c r="CN379" s="224">
        <v>7.92</v>
      </c>
      <c r="CO379" s="253"/>
      <c r="CP379" s="253"/>
      <c r="CQ379" s="253"/>
      <c r="CR379" s="225"/>
      <c r="CS379" s="254">
        <v>53.002687319744609</v>
      </c>
      <c r="CT379" s="255">
        <v>22.910335685342741</v>
      </c>
      <c r="CU379" s="256">
        <v>0.30209943200348133</v>
      </c>
      <c r="CV379" s="257">
        <v>0.29226128538336066</v>
      </c>
      <c r="CW379" s="245" t="s">
        <v>548</v>
      </c>
      <c r="CX379" s="258"/>
      <c r="CY379" s="253"/>
      <c r="CZ379" s="253"/>
      <c r="DA379" s="259"/>
      <c r="DB379" s="260"/>
      <c r="DC379" s="261">
        <v>10769</v>
      </c>
      <c r="DD379" s="262">
        <v>46659</v>
      </c>
      <c r="DE379" s="263">
        <v>0</v>
      </c>
      <c r="DF379" s="111">
        <v>19142.666666666668</v>
      </c>
    </row>
    <row r="380" spans="1:110" ht="35.25" customHeight="1" x14ac:dyDescent="0.25">
      <c r="A380" s="237" t="s">
        <v>541</v>
      </c>
      <c r="B380" s="238" t="s">
        <v>18</v>
      </c>
      <c r="C380" s="238" t="s">
        <v>42</v>
      </c>
      <c r="D380" s="60" t="s">
        <v>284</v>
      </c>
      <c r="E380" s="60" t="s">
        <v>82</v>
      </c>
      <c r="F380" s="60" t="s">
        <v>1112</v>
      </c>
      <c r="G380" s="61" t="s">
        <v>935</v>
      </c>
      <c r="H380" s="211" t="s">
        <v>533</v>
      </c>
      <c r="I380" s="60" t="s">
        <v>529</v>
      </c>
      <c r="J380" s="212">
        <v>11.08858927005595</v>
      </c>
      <c r="K380" s="212">
        <v>40.798295369685</v>
      </c>
      <c r="L380" s="213">
        <v>3794.5</v>
      </c>
      <c r="M380" s="214"/>
      <c r="N380" s="214"/>
      <c r="O380" s="214"/>
      <c r="P380" s="214"/>
      <c r="Q380" s="214"/>
      <c r="R380" s="214"/>
      <c r="S380" s="214"/>
      <c r="T380" s="214"/>
      <c r="U380" s="214"/>
      <c r="V380" s="214"/>
      <c r="W380" s="214"/>
      <c r="X380" s="214"/>
      <c r="Y380" s="214">
        <v>1</v>
      </c>
      <c r="Z380" s="214">
        <v>1</v>
      </c>
      <c r="AA380" s="214"/>
      <c r="AB380" s="214"/>
      <c r="AC380" s="214">
        <v>135</v>
      </c>
      <c r="AD380" s="214">
        <v>135</v>
      </c>
      <c r="AE380" s="214"/>
      <c r="AF380" s="214"/>
      <c r="AG380" s="215"/>
      <c r="AH380" s="214"/>
      <c r="AI380" s="214">
        <f t="shared" si="18"/>
        <v>136</v>
      </c>
      <c r="AJ380" s="214">
        <f t="shared" si="18"/>
        <v>136</v>
      </c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>
        <v>1.2</v>
      </c>
      <c r="AX380" s="214">
        <v>1.2</v>
      </c>
      <c r="AY380" s="214"/>
      <c r="AZ380" s="214"/>
      <c r="BA380" s="239">
        <v>984.38499999999999</v>
      </c>
      <c r="BB380" s="239">
        <v>984.38499999999999</v>
      </c>
      <c r="BC380" s="214"/>
      <c r="BD380" s="214"/>
      <c r="BE380" s="214"/>
      <c r="BF380" s="214"/>
      <c r="BG380" s="216">
        <f t="shared" si="19"/>
        <v>985.58500000000004</v>
      </c>
      <c r="BH380" s="72">
        <f t="shared" si="19"/>
        <v>985.58500000000004</v>
      </c>
      <c r="BI380" s="217">
        <f t="shared" si="17"/>
        <v>8.2063696919233972E-2</v>
      </c>
      <c r="BJ380" s="218">
        <v>0</v>
      </c>
      <c r="BK380" s="218">
        <v>0</v>
      </c>
      <c r="BL380" s="218">
        <v>0</v>
      </c>
      <c r="BM380" s="218">
        <v>0</v>
      </c>
      <c r="BN380" s="218">
        <v>0</v>
      </c>
      <c r="BO380" s="218">
        <v>0</v>
      </c>
      <c r="BP380" s="218">
        <v>0</v>
      </c>
      <c r="BQ380" s="218">
        <v>0</v>
      </c>
      <c r="BR380" s="218">
        <v>0</v>
      </c>
      <c r="BS380" s="218">
        <v>0</v>
      </c>
      <c r="BT380" s="218">
        <v>0</v>
      </c>
      <c r="BU380" s="218">
        <v>0</v>
      </c>
      <c r="BV380" s="218">
        <v>6054.9119999999994</v>
      </c>
      <c r="BW380" s="218">
        <v>6054.9119999999994</v>
      </c>
      <c r="BX380" s="218">
        <v>0</v>
      </c>
      <c r="BY380" s="218">
        <v>0</v>
      </c>
      <c r="BZ380" s="218">
        <v>1155510.4883999999</v>
      </c>
      <c r="CA380" s="218">
        <v>1155510.4883999999</v>
      </c>
      <c r="CB380" s="218">
        <v>0</v>
      </c>
      <c r="CC380" s="218">
        <v>0</v>
      </c>
      <c r="CD380" s="218">
        <v>0</v>
      </c>
      <c r="CE380" s="218">
        <v>0</v>
      </c>
      <c r="CF380" s="218">
        <v>1161565.4003999999</v>
      </c>
      <c r="CG380" s="219">
        <v>1161565.4003999999</v>
      </c>
      <c r="CH380" s="220">
        <v>34490753.186445601</v>
      </c>
      <c r="CI380" s="220">
        <v>34490753.186445601</v>
      </c>
      <c r="CJ380" s="220">
        <v>44208532.0991688</v>
      </c>
      <c r="CK380" s="221" t="s">
        <v>530</v>
      </c>
      <c r="CL380" s="222">
        <v>9.3699999999999992</v>
      </c>
      <c r="CM380" s="223">
        <v>9.3699999999999992</v>
      </c>
      <c r="CN380" s="224">
        <v>12.01</v>
      </c>
      <c r="CO380" s="253"/>
      <c r="CP380" s="253"/>
      <c r="CQ380" s="253"/>
      <c r="CR380" s="225"/>
      <c r="CS380" s="254">
        <v>47.280816316726039</v>
      </c>
      <c r="CT380" s="255">
        <v>45.968390437163521</v>
      </c>
      <c r="CU380" s="256">
        <v>0.86077144108635306</v>
      </c>
      <c r="CV380" s="257">
        <v>0.86024436241986224</v>
      </c>
      <c r="CW380" s="245" t="s">
        <v>616</v>
      </c>
      <c r="CX380" s="258"/>
      <c r="CY380" s="253"/>
      <c r="CZ380" s="253"/>
      <c r="DA380" s="259"/>
      <c r="DB380" s="260"/>
      <c r="DC380" s="261">
        <v>0</v>
      </c>
      <c r="DD380" s="262">
        <v>15915</v>
      </c>
      <c r="DE380" s="263">
        <v>272935</v>
      </c>
      <c r="DF380" s="111">
        <v>96283.333333333328</v>
      </c>
    </row>
    <row r="381" spans="1:110" ht="35.25" customHeight="1" x14ac:dyDescent="0.25">
      <c r="A381" s="237" t="s">
        <v>541</v>
      </c>
      <c r="B381" s="238" t="s">
        <v>18</v>
      </c>
      <c r="C381" s="238" t="s">
        <v>42</v>
      </c>
      <c r="D381" s="60" t="s">
        <v>284</v>
      </c>
      <c r="E381" s="60" t="s">
        <v>82</v>
      </c>
      <c r="F381" s="60" t="s">
        <v>1113</v>
      </c>
      <c r="G381" s="61" t="s">
        <v>921</v>
      </c>
      <c r="H381" s="211" t="s">
        <v>533</v>
      </c>
      <c r="I381" s="60" t="s">
        <v>529</v>
      </c>
      <c r="J381" s="212">
        <v>11.797344460513136</v>
      </c>
      <c r="K381" s="212">
        <v>37.078598407724996</v>
      </c>
      <c r="L381" s="213">
        <v>1498.3</v>
      </c>
      <c r="M381" s="214"/>
      <c r="N381" s="214"/>
      <c r="O381" s="214"/>
      <c r="P381" s="214"/>
      <c r="Q381" s="214"/>
      <c r="R381" s="214"/>
      <c r="S381" s="214"/>
      <c r="T381" s="214"/>
      <c r="U381" s="214"/>
      <c r="V381" s="214"/>
      <c r="W381" s="214"/>
      <c r="X381" s="214"/>
      <c r="Y381" s="214"/>
      <c r="Z381" s="214"/>
      <c r="AA381" s="214"/>
      <c r="AB381" s="214"/>
      <c r="AC381" s="214">
        <v>84</v>
      </c>
      <c r="AD381" s="214">
        <v>84</v>
      </c>
      <c r="AE381" s="214"/>
      <c r="AF381" s="214"/>
      <c r="AG381" s="215"/>
      <c r="AH381" s="214"/>
      <c r="AI381" s="214">
        <f t="shared" si="18"/>
        <v>84</v>
      </c>
      <c r="AJ381" s="214">
        <f t="shared" si="18"/>
        <v>84</v>
      </c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39">
        <v>1811.95</v>
      </c>
      <c r="BB381" s="239">
        <v>1811.95</v>
      </c>
      <c r="BC381" s="214"/>
      <c r="BD381" s="214"/>
      <c r="BE381" s="214"/>
      <c r="BF381" s="214"/>
      <c r="BG381" s="216">
        <f t="shared" si="19"/>
        <v>1811.95</v>
      </c>
      <c r="BH381" s="72">
        <f t="shared" si="19"/>
        <v>1811.95</v>
      </c>
      <c r="BI381" s="217">
        <f t="shared" si="17"/>
        <v>0.19317164179104476</v>
      </c>
      <c r="BJ381" s="218">
        <v>0</v>
      </c>
      <c r="BK381" s="218">
        <v>0</v>
      </c>
      <c r="BL381" s="218">
        <v>0</v>
      </c>
      <c r="BM381" s="218">
        <v>0</v>
      </c>
      <c r="BN381" s="218">
        <v>0</v>
      </c>
      <c r="BO381" s="218">
        <v>0</v>
      </c>
      <c r="BP381" s="218">
        <v>0</v>
      </c>
      <c r="BQ381" s="218">
        <v>0</v>
      </c>
      <c r="BR381" s="218">
        <v>0</v>
      </c>
      <c r="BS381" s="218">
        <v>0</v>
      </c>
      <c r="BT381" s="218">
        <v>0</v>
      </c>
      <c r="BU381" s="218">
        <v>0</v>
      </c>
      <c r="BV381" s="218">
        <v>0</v>
      </c>
      <c r="BW381" s="218">
        <v>0</v>
      </c>
      <c r="BX381" s="218">
        <v>0</v>
      </c>
      <c r="BY381" s="218">
        <v>0</v>
      </c>
      <c r="BZ381" s="218">
        <v>2126939.3880000003</v>
      </c>
      <c r="CA381" s="218">
        <v>2126939.3880000003</v>
      </c>
      <c r="CB381" s="218">
        <v>0</v>
      </c>
      <c r="CC381" s="218">
        <v>0</v>
      </c>
      <c r="CD381" s="218">
        <v>0</v>
      </c>
      <c r="CE381" s="218">
        <v>0</v>
      </c>
      <c r="CF381" s="218">
        <v>2126939.3880000003</v>
      </c>
      <c r="CG381" s="219">
        <v>2126939.3880000003</v>
      </c>
      <c r="CH381" s="220">
        <v>35586437.767656006</v>
      </c>
      <c r="CI381" s="220">
        <v>35586437.767656006</v>
      </c>
      <c r="CJ381" s="220">
        <v>38814044.9140248</v>
      </c>
      <c r="CK381" s="221" t="s">
        <v>530</v>
      </c>
      <c r="CL381" s="222">
        <v>8.6</v>
      </c>
      <c r="CM381" s="223">
        <v>8.6</v>
      </c>
      <c r="CN381" s="224">
        <v>9.3800000000000008</v>
      </c>
      <c r="CO381" s="253"/>
      <c r="CP381" s="253"/>
      <c r="CQ381" s="253"/>
      <c r="CR381" s="225"/>
      <c r="CS381" s="254">
        <v>479.8344563045892</v>
      </c>
      <c r="CT381" s="255">
        <v>302.66534489533723</v>
      </c>
      <c r="CU381" s="256">
        <v>2.0240270871316102</v>
      </c>
      <c r="CV381" s="257">
        <v>1.9488446087362068</v>
      </c>
      <c r="CW381" s="245" t="s">
        <v>566</v>
      </c>
      <c r="CX381" s="258"/>
      <c r="CY381" s="253"/>
      <c r="CZ381" s="253"/>
      <c r="DA381" s="259"/>
      <c r="DB381" s="260"/>
      <c r="DC381" s="261">
        <v>397447</v>
      </c>
      <c r="DD381" s="262">
        <v>54468</v>
      </c>
      <c r="DE381" s="263">
        <v>212748</v>
      </c>
      <c r="DF381" s="111">
        <v>221554.33333333334</v>
      </c>
    </row>
    <row r="382" spans="1:110" ht="35.25" customHeight="1" x14ac:dyDescent="0.25">
      <c r="A382" s="237" t="s">
        <v>541</v>
      </c>
      <c r="B382" s="238" t="s">
        <v>18</v>
      </c>
      <c r="C382" s="238" t="s">
        <v>42</v>
      </c>
      <c r="D382" s="60" t="s">
        <v>284</v>
      </c>
      <c r="E382" s="60" t="s">
        <v>82</v>
      </c>
      <c r="F382" s="60" t="s">
        <v>1114</v>
      </c>
      <c r="G382" s="61" t="s">
        <v>82</v>
      </c>
      <c r="H382" s="211" t="s">
        <v>543</v>
      </c>
      <c r="I382" s="60" t="s">
        <v>529</v>
      </c>
      <c r="J382" s="212">
        <v>11.797344460513136</v>
      </c>
      <c r="K382" s="212">
        <v>18.679356021753001</v>
      </c>
      <c r="L382" s="213">
        <v>1923.8</v>
      </c>
      <c r="M382" s="214"/>
      <c r="N382" s="214"/>
      <c r="O382" s="214"/>
      <c r="P382" s="214"/>
      <c r="Q382" s="214"/>
      <c r="R382" s="214"/>
      <c r="S382" s="214"/>
      <c r="T382" s="214"/>
      <c r="U382" s="214"/>
      <c r="V382" s="214"/>
      <c r="W382" s="214"/>
      <c r="X382" s="214"/>
      <c r="Y382" s="214"/>
      <c r="Z382" s="214"/>
      <c r="AA382" s="214"/>
      <c r="AB382" s="214"/>
      <c r="AC382" s="214">
        <v>55</v>
      </c>
      <c r="AD382" s="214">
        <v>55</v>
      </c>
      <c r="AE382" s="214"/>
      <c r="AF382" s="214"/>
      <c r="AG382" s="215"/>
      <c r="AH382" s="214"/>
      <c r="AI382" s="214">
        <f t="shared" si="18"/>
        <v>55</v>
      </c>
      <c r="AJ382" s="214">
        <f t="shared" si="18"/>
        <v>55</v>
      </c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39">
        <v>364.2</v>
      </c>
      <c r="BB382" s="239">
        <v>364.2</v>
      </c>
      <c r="BC382" s="214"/>
      <c r="BD382" s="214"/>
      <c r="BE382" s="214"/>
      <c r="BF382" s="214"/>
      <c r="BG382" s="216">
        <f t="shared" si="19"/>
        <v>364.2</v>
      </c>
      <c r="BH382" s="72">
        <f t="shared" si="19"/>
        <v>364.2</v>
      </c>
      <c r="BI382" s="217">
        <f t="shared" si="17"/>
        <v>5.6203703703703693E-2</v>
      </c>
      <c r="BJ382" s="218">
        <v>0</v>
      </c>
      <c r="BK382" s="218">
        <v>0</v>
      </c>
      <c r="BL382" s="218">
        <v>0</v>
      </c>
      <c r="BM382" s="218">
        <v>0</v>
      </c>
      <c r="BN382" s="218">
        <v>0</v>
      </c>
      <c r="BO382" s="218">
        <v>0</v>
      </c>
      <c r="BP382" s="218">
        <v>0</v>
      </c>
      <c r="BQ382" s="218">
        <v>0</v>
      </c>
      <c r="BR382" s="218">
        <v>0</v>
      </c>
      <c r="BS382" s="218">
        <v>0</v>
      </c>
      <c r="BT382" s="218">
        <v>0</v>
      </c>
      <c r="BU382" s="218">
        <v>0</v>
      </c>
      <c r="BV382" s="218">
        <v>0</v>
      </c>
      <c r="BW382" s="218">
        <v>0</v>
      </c>
      <c r="BX382" s="218">
        <v>0</v>
      </c>
      <c r="BY382" s="218">
        <v>0</v>
      </c>
      <c r="BZ382" s="218">
        <v>427512.52800000005</v>
      </c>
      <c r="CA382" s="218">
        <v>427512.52800000005</v>
      </c>
      <c r="CB382" s="218">
        <v>0</v>
      </c>
      <c r="CC382" s="218">
        <v>0</v>
      </c>
      <c r="CD382" s="218">
        <v>0</v>
      </c>
      <c r="CE382" s="218">
        <v>0</v>
      </c>
      <c r="CF382" s="218">
        <v>427512.52800000005</v>
      </c>
      <c r="CG382" s="219">
        <v>427512.52800000005</v>
      </c>
      <c r="CH382" s="220">
        <v>16955486.024641201</v>
      </c>
      <c r="CI382" s="220">
        <v>16955486.024641201</v>
      </c>
      <c r="CJ382" s="220">
        <v>20013032.684822403</v>
      </c>
      <c r="CK382" s="221" t="s">
        <v>530</v>
      </c>
      <c r="CL382" s="222">
        <v>5.49</v>
      </c>
      <c r="CM382" s="223">
        <v>5.49</v>
      </c>
      <c r="CN382" s="224">
        <v>6.48</v>
      </c>
      <c r="CO382" s="253"/>
      <c r="CP382" s="253"/>
      <c r="CQ382" s="253"/>
      <c r="CR382" s="225"/>
      <c r="CS382" s="254">
        <v>220.71842325660921</v>
      </c>
      <c r="CT382" s="255">
        <v>104.4332413946147</v>
      </c>
      <c r="CU382" s="256">
        <v>1.062069803741702</v>
      </c>
      <c r="CV382" s="257">
        <v>1.0029299011907653</v>
      </c>
      <c r="CW382" s="245" t="s">
        <v>888</v>
      </c>
      <c r="CX382" s="258"/>
      <c r="CY382" s="253"/>
      <c r="CZ382" s="253"/>
      <c r="DA382" s="259"/>
      <c r="DB382" s="260"/>
      <c r="DC382" s="261">
        <v>0</v>
      </c>
      <c r="DD382" s="262">
        <v>264762</v>
      </c>
      <c r="DE382" s="263">
        <v>230610</v>
      </c>
      <c r="DF382" s="111">
        <v>165124</v>
      </c>
    </row>
    <row r="383" spans="1:110" ht="35.25" customHeight="1" x14ac:dyDescent="0.25">
      <c r="A383" s="237" t="s">
        <v>541</v>
      </c>
      <c r="B383" s="238" t="s">
        <v>18</v>
      </c>
      <c r="C383" s="238" t="s">
        <v>19</v>
      </c>
      <c r="D383" s="60" t="s">
        <v>167</v>
      </c>
      <c r="E383" s="60" t="s">
        <v>119</v>
      </c>
      <c r="F383" s="60" t="s">
        <v>1115</v>
      </c>
      <c r="G383" s="61" t="s">
        <v>1116</v>
      </c>
      <c r="H383" s="211" t="s">
        <v>543</v>
      </c>
      <c r="I383" s="60" t="s">
        <v>608</v>
      </c>
      <c r="J383" s="212">
        <v>8.604828412002183</v>
      </c>
      <c r="K383" s="212">
        <v>11.710984824126001</v>
      </c>
      <c r="L383" s="213">
        <v>1257.5</v>
      </c>
      <c r="M383" s="214"/>
      <c r="N383" s="214"/>
      <c r="O383" s="214"/>
      <c r="P383" s="214"/>
      <c r="Q383" s="214"/>
      <c r="R383" s="214"/>
      <c r="S383" s="214"/>
      <c r="T383" s="214"/>
      <c r="U383" s="214"/>
      <c r="V383" s="214"/>
      <c r="W383" s="214"/>
      <c r="X383" s="214"/>
      <c r="Y383" s="214"/>
      <c r="Z383" s="214"/>
      <c r="AA383" s="214"/>
      <c r="AB383" s="214"/>
      <c r="AC383" s="214">
        <v>26</v>
      </c>
      <c r="AD383" s="214">
        <v>26</v>
      </c>
      <c r="AE383" s="214"/>
      <c r="AF383" s="214"/>
      <c r="AG383" s="215"/>
      <c r="AH383" s="214"/>
      <c r="AI383" s="214">
        <f t="shared" si="18"/>
        <v>26</v>
      </c>
      <c r="AJ383" s="214">
        <f t="shared" si="18"/>
        <v>26</v>
      </c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39">
        <v>349.45</v>
      </c>
      <c r="BB383" s="239">
        <v>349.45</v>
      </c>
      <c r="BC383" s="214"/>
      <c r="BD383" s="214"/>
      <c r="BE383" s="214"/>
      <c r="BF383" s="214"/>
      <c r="BG383" s="216">
        <f t="shared" si="19"/>
        <v>349.45</v>
      </c>
      <c r="BH383" s="72">
        <f t="shared" si="19"/>
        <v>349.45</v>
      </c>
      <c r="BI383" s="217">
        <f t="shared" si="17"/>
        <v>5.8436454849498318E-2</v>
      </c>
      <c r="BJ383" s="218">
        <v>0</v>
      </c>
      <c r="BK383" s="218">
        <v>0</v>
      </c>
      <c r="BL383" s="218">
        <v>0</v>
      </c>
      <c r="BM383" s="218">
        <v>0</v>
      </c>
      <c r="BN383" s="218">
        <v>0</v>
      </c>
      <c r="BO383" s="218">
        <v>0</v>
      </c>
      <c r="BP383" s="218">
        <v>0</v>
      </c>
      <c r="BQ383" s="218">
        <v>0</v>
      </c>
      <c r="BR383" s="218">
        <v>0</v>
      </c>
      <c r="BS383" s="218">
        <v>0</v>
      </c>
      <c r="BT383" s="218">
        <v>0</v>
      </c>
      <c r="BU383" s="218">
        <v>0</v>
      </c>
      <c r="BV383" s="218">
        <v>0</v>
      </c>
      <c r="BW383" s="218">
        <v>0</v>
      </c>
      <c r="BX383" s="218">
        <v>0</v>
      </c>
      <c r="BY383" s="218">
        <v>0</v>
      </c>
      <c r="BZ383" s="218">
        <v>410198.38800000004</v>
      </c>
      <c r="CA383" s="218">
        <v>410198.38800000004</v>
      </c>
      <c r="CB383" s="218">
        <v>0</v>
      </c>
      <c r="CC383" s="218">
        <v>0</v>
      </c>
      <c r="CD383" s="218">
        <v>0</v>
      </c>
      <c r="CE383" s="218">
        <v>0</v>
      </c>
      <c r="CF383" s="218">
        <v>410198.38800000004</v>
      </c>
      <c r="CG383" s="219">
        <v>410198.38800000004</v>
      </c>
      <c r="CH383" s="220">
        <v>16188480.000000002</v>
      </c>
      <c r="CI383" s="220">
        <v>16188480.000000002</v>
      </c>
      <c r="CJ383" s="220">
        <v>20953920.000000004</v>
      </c>
      <c r="CK383" s="221" t="s">
        <v>530</v>
      </c>
      <c r="CL383" s="222">
        <v>4.62</v>
      </c>
      <c r="CM383" s="223">
        <v>4.62</v>
      </c>
      <c r="CN383" s="224">
        <v>5.98</v>
      </c>
      <c r="CO383" s="253"/>
      <c r="CP383" s="253"/>
      <c r="CQ383" s="253"/>
      <c r="CR383" s="225"/>
      <c r="CS383" s="254">
        <v>62.814326477765299</v>
      </c>
      <c r="CT383" s="255">
        <v>61.548587577831569</v>
      </c>
      <c r="CU383" s="256">
        <v>0.27281064299822538</v>
      </c>
      <c r="CV383" s="257">
        <v>0.27201541436999482</v>
      </c>
      <c r="CW383" s="245" t="s">
        <v>562</v>
      </c>
      <c r="CX383" s="258"/>
      <c r="CY383" s="253"/>
      <c r="CZ383" s="253"/>
      <c r="DA383" s="259"/>
      <c r="DB383" s="260"/>
      <c r="DC383" s="261">
        <v>0</v>
      </c>
      <c r="DD383" s="262">
        <v>26533</v>
      </c>
      <c r="DE383" s="263">
        <v>0</v>
      </c>
      <c r="DF383" s="111">
        <v>8844.3333333333339</v>
      </c>
    </row>
    <row r="384" spans="1:110" ht="35.25" customHeight="1" x14ac:dyDescent="0.25">
      <c r="A384" s="237" t="s">
        <v>541</v>
      </c>
      <c r="B384" s="238" t="s">
        <v>18</v>
      </c>
      <c r="C384" s="238" t="s">
        <v>19</v>
      </c>
      <c r="D384" s="60" t="s">
        <v>248</v>
      </c>
      <c r="E384" s="60" t="s">
        <v>30</v>
      </c>
      <c r="F384" s="60" t="s">
        <v>1117</v>
      </c>
      <c r="G384" s="61" t="s">
        <v>30</v>
      </c>
      <c r="H384" s="211" t="s">
        <v>594</v>
      </c>
      <c r="I384" s="60" t="s">
        <v>608</v>
      </c>
      <c r="J384" s="212">
        <v>23.9</v>
      </c>
      <c r="K384" s="212">
        <v>4.9636363533120003</v>
      </c>
      <c r="L384" s="213">
        <v>72.900000000000006</v>
      </c>
      <c r="M384" s="214"/>
      <c r="N384" s="214"/>
      <c r="O384" s="214"/>
      <c r="P384" s="214"/>
      <c r="Q384" s="214"/>
      <c r="R384" s="214"/>
      <c r="S384" s="214"/>
      <c r="T384" s="214"/>
      <c r="U384" s="214"/>
      <c r="V384" s="214"/>
      <c r="W384" s="214"/>
      <c r="X384" s="214"/>
      <c r="Y384" s="214"/>
      <c r="Z384" s="214"/>
      <c r="AA384" s="214"/>
      <c r="AB384" s="214"/>
      <c r="AC384" s="214"/>
      <c r="AD384" s="214"/>
      <c r="AE384" s="214"/>
      <c r="AF384" s="214"/>
      <c r="AG384" s="215"/>
      <c r="AH384" s="214"/>
      <c r="AI384" s="214">
        <f t="shared" si="18"/>
        <v>0</v>
      </c>
      <c r="AJ384" s="214">
        <f t="shared" si="18"/>
        <v>0</v>
      </c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39"/>
      <c r="BB384" s="214"/>
      <c r="BC384" s="214"/>
      <c r="BD384" s="214"/>
      <c r="BE384" s="214"/>
      <c r="BF384" s="214"/>
      <c r="BG384" s="216">
        <f t="shared" si="19"/>
        <v>0</v>
      </c>
      <c r="BH384" s="72">
        <f t="shared" si="19"/>
        <v>0</v>
      </c>
      <c r="BI384" s="217">
        <f t="shared" si="17"/>
        <v>0</v>
      </c>
      <c r="BJ384" s="218">
        <v>0</v>
      </c>
      <c r="BK384" s="218">
        <v>0</v>
      </c>
      <c r="BL384" s="218">
        <v>0</v>
      </c>
      <c r="BM384" s="218">
        <v>0</v>
      </c>
      <c r="BN384" s="218">
        <v>0</v>
      </c>
      <c r="BO384" s="218">
        <v>0</v>
      </c>
      <c r="BP384" s="218">
        <v>0</v>
      </c>
      <c r="BQ384" s="218">
        <v>0</v>
      </c>
      <c r="BR384" s="218">
        <v>0</v>
      </c>
      <c r="BS384" s="218">
        <v>0</v>
      </c>
      <c r="BT384" s="218">
        <v>0</v>
      </c>
      <c r="BU384" s="218">
        <v>0</v>
      </c>
      <c r="BV384" s="218">
        <v>0</v>
      </c>
      <c r="BW384" s="218">
        <v>0</v>
      </c>
      <c r="BX384" s="218">
        <v>0</v>
      </c>
      <c r="BY384" s="218">
        <v>0</v>
      </c>
      <c r="BZ384" s="218">
        <v>0</v>
      </c>
      <c r="CA384" s="218">
        <v>0</v>
      </c>
      <c r="CB384" s="218">
        <v>0</v>
      </c>
      <c r="CC384" s="218">
        <v>0</v>
      </c>
      <c r="CD384" s="218">
        <v>0</v>
      </c>
      <c r="CE384" s="218">
        <v>0</v>
      </c>
      <c r="CF384" s="218">
        <v>0</v>
      </c>
      <c r="CG384" s="219">
        <v>0</v>
      </c>
      <c r="CH384" s="220">
        <v>26770560</v>
      </c>
      <c r="CI384" s="220">
        <v>26770560</v>
      </c>
      <c r="CJ384" s="220">
        <v>24177600.000000004</v>
      </c>
      <c r="CK384" s="221" t="s">
        <v>530</v>
      </c>
      <c r="CL384" s="222">
        <v>7.64</v>
      </c>
      <c r="CM384" s="223">
        <v>7.64</v>
      </c>
      <c r="CN384" s="224">
        <v>6.9</v>
      </c>
      <c r="CO384" s="253"/>
      <c r="CP384" s="253"/>
      <c r="CQ384" s="253"/>
      <c r="CR384" s="225"/>
      <c r="CS384" s="254">
        <v>0</v>
      </c>
      <c r="CT384" s="255">
        <v>0</v>
      </c>
      <c r="CU384" s="256">
        <v>0</v>
      </c>
      <c r="CV384" s="257">
        <v>0</v>
      </c>
      <c r="CW384" s="245" t="s">
        <v>564</v>
      </c>
      <c r="CX384" s="258"/>
      <c r="CY384" s="253"/>
      <c r="CZ384" s="253"/>
      <c r="DA384" s="259"/>
      <c r="DB384" s="260"/>
      <c r="DC384" s="261">
        <v>0</v>
      </c>
      <c r="DD384" s="262">
        <v>0</v>
      </c>
      <c r="DE384" s="263">
        <v>0</v>
      </c>
      <c r="DF384" s="111">
        <v>0</v>
      </c>
    </row>
    <row r="385" spans="1:110" ht="35.25" customHeight="1" x14ac:dyDescent="0.25">
      <c r="A385" s="237" t="s">
        <v>541</v>
      </c>
      <c r="B385" s="238" t="s">
        <v>18</v>
      </c>
      <c r="C385" s="238" t="s">
        <v>19</v>
      </c>
      <c r="D385" s="60" t="s">
        <v>248</v>
      </c>
      <c r="E385" s="60" t="s">
        <v>30</v>
      </c>
      <c r="F385" s="60" t="s">
        <v>1118</v>
      </c>
      <c r="G385" s="61" t="s">
        <v>30</v>
      </c>
      <c r="H385" s="211" t="s">
        <v>594</v>
      </c>
      <c r="I385" s="60" t="s">
        <v>608</v>
      </c>
      <c r="J385" s="212">
        <v>14.6</v>
      </c>
      <c r="K385" s="212">
        <v>0.64412878653899996</v>
      </c>
      <c r="L385" s="213">
        <v>3</v>
      </c>
      <c r="M385" s="214"/>
      <c r="N385" s="214"/>
      <c r="O385" s="214"/>
      <c r="P385" s="214"/>
      <c r="Q385" s="214"/>
      <c r="R385" s="214"/>
      <c r="S385" s="214"/>
      <c r="T385" s="214"/>
      <c r="U385" s="214"/>
      <c r="V385" s="214"/>
      <c r="W385" s="214"/>
      <c r="X385" s="214"/>
      <c r="Y385" s="214"/>
      <c r="Z385" s="214"/>
      <c r="AA385" s="214"/>
      <c r="AB385" s="214"/>
      <c r="AC385" s="214"/>
      <c r="AD385" s="214"/>
      <c r="AE385" s="214"/>
      <c r="AF385" s="214"/>
      <c r="AG385" s="215"/>
      <c r="AH385" s="214"/>
      <c r="AI385" s="214">
        <f t="shared" si="18"/>
        <v>0</v>
      </c>
      <c r="AJ385" s="214">
        <f t="shared" si="18"/>
        <v>0</v>
      </c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39"/>
      <c r="BB385" s="214"/>
      <c r="BC385" s="214"/>
      <c r="BD385" s="214"/>
      <c r="BE385" s="214"/>
      <c r="BF385" s="214"/>
      <c r="BG385" s="216">
        <f t="shared" si="19"/>
        <v>0</v>
      </c>
      <c r="BH385" s="72">
        <f t="shared" si="19"/>
        <v>0</v>
      </c>
      <c r="BI385" s="217">
        <f t="shared" si="17"/>
        <v>0</v>
      </c>
      <c r="BJ385" s="218">
        <v>0</v>
      </c>
      <c r="BK385" s="218">
        <v>0</v>
      </c>
      <c r="BL385" s="218">
        <v>0</v>
      </c>
      <c r="BM385" s="218">
        <v>0</v>
      </c>
      <c r="BN385" s="218">
        <v>0</v>
      </c>
      <c r="BO385" s="218">
        <v>0</v>
      </c>
      <c r="BP385" s="218">
        <v>0</v>
      </c>
      <c r="BQ385" s="218">
        <v>0</v>
      </c>
      <c r="BR385" s="218">
        <v>0</v>
      </c>
      <c r="BS385" s="218">
        <v>0</v>
      </c>
      <c r="BT385" s="218">
        <v>0</v>
      </c>
      <c r="BU385" s="218">
        <v>0</v>
      </c>
      <c r="BV385" s="218">
        <v>0</v>
      </c>
      <c r="BW385" s="218">
        <v>0</v>
      </c>
      <c r="BX385" s="218">
        <v>0</v>
      </c>
      <c r="BY385" s="218">
        <v>0</v>
      </c>
      <c r="BZ385" s="218">
        <v>0</v>
      </c>
      <c r="CA385" s="218">
        <v>0</v>
      </c>
      <c r="CB385" s="218">
        <v>0</v>
      </c>
      <c r="CC385" s="218">
        <v>0</v>
      </c>
      <c r="CD385" s="218">
        <v>0</v>
      </c>
      <c r="CE385" s="218">
        <v>0</v>
      </c>
      <c r="CF385" s="218">
        <v>0</v>
      </c>
      <c r="CG385" s="219">
        <v>0</v>
      </c>
      <c r="CH385" s="220">
        <v>5361120.0000000009</v>
      </c>
      <c r="CI385" s="220">
        <v>5361120.0000000009</v>
      </c>
      <c r="CJ385" s="220">
        <v>6657600</v>
      </c>
      <c r="CK385" s="221" t="s">
        <v>530</v>
      </c>
      <c r="CL385" s="222">
        <v>1.53</v>
      </c>
      <c r="CM385" s="223">
        <v>1.53</v>
      </c>
      <c r="CN385" s="224">
        <v>1.9</v>
      </c>
      <c r="CO385" s="253"/>
      <c r="CP385" s="253"/>
      <c r="CQ385" s="253"/>
      <c r="CR385" s="225"/>
      <c r="CS385" s="254">
        <v>0</v>
      </c>
      <c r="CT385" s="255">
        <v>0</v>
      </c>
      <c r="CU385" s="256">
        <v>0</v>
      </c>
      <c r="CV385" s="257">
        <v>0</v>
      </c>
      <c r="CW385" s="245" t="s">
        <v>564</v>
      </c>
      <c r="CX385" s="258"/>
      <c r="CY385" s="253"/>
      <c r="CZ385" s="253"/>
      <c r="DA385" s="259"/>
      <c r="DB385" s="260"/>
      <c r="DC385" s="261">
        <v>0</v>
      </c>
      <c r="DD385" s="262">
        <v>0</v>
      </c>
      <c r="DE385" s="263">
        <v>0</v>
      </c>
      <c r="DF385" s="111">
        <v>0</v>
      </c>
    </row>
    <row r="386" spans="1:110" ht="35.25" customHeight="1" x14ac:dyDescent="0.25">
      <c r="A386" s="237" t="s">
        <v>541</v>
      </c>
      <c r="B386" s="238" t="s">
        <v>18</v>
      </c>
      <c r="C386" s="238" t="s">
        <v>19</v>
      </c>
      <c r="D386" s="60" t="s">
        <v>248</v>
      </c>
      <c r="E386" s="60" t="s">
        <v>30</v>
      </c>
      <c r="F386" s="60" t="s">
        <v>1119</v>
      </c>
      <c r="G386" s="61" t="s">
        <v>30</v>
      </c>
      <c r="H386" s="211" t="s">
        <v>594</v>
      </c>
      <c r="I386" s="60" t="s">
        <v>608</v>
      </c>
      <c r="J386" s="212">
        <v>14.6</v>
      </c>
      <c r="K386" s="212">
        <v>0.98106060402000006</v>
      </c>
      <c r="L386" s="213">
        <v>3</v>
      </c>
      <c r="M386" s="214"/>
      <c r="N386" s="214"/>
      <c r="O386" s="214"/>
      <c r="P386" s="214"/>
      <c r="Q386" s="214"/>
      <c r="R386" s="214"/>
      <c r="S386" s="214"/>
      <c r="T386" s="214"/>
      <c r="U386" s="214"/>
      <c r="V386" s="214"/>
      <c r="W386" s="214"/>
      <c r="X386" s="214"/>
      <c r="Y386" s="214"/>
      <c r="Z386" s="214"/>
      <c r="AA386" s="214"/>
      <c r="AB386" s="214"/>
      <c r="AC386" s="214"/>
      <c r="AD386" s="214"/>
      <c r="AE386" s="214"/>
      <c r="AF386" s="214"/>
      <c r="AG386" s="215"/>
      <c r="AH386" s="214"/>
      <c r="AI386" s="214">
        <f t="shared" si="18"/>
        <v>0</v>
      </c>
      <c r="AJ386" s="214">
        <f t="shared" si="18"/>
        <v>0</v>
      </c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39"/>
      <c r="BB386" s="214"/>
      <c r="BC386" s="214"/>
      <c r="BD386" s="214"/>
      <c r="BE386" s="214"/>
      <c r="BF386" s="214"/>
      <c r="BG386" s="216">
        <f t="shared" si="19"/>
        <v>0</v>
      </c>
      <c r="BH386" s="72">
        <f t="shared" si="19"/>
        <v>0</v>
      </c>
      <c r="BI386" s="217">
        <f t="shared" si="17"/>
        <v>0</v>
      </c>
      <c r="BJ386" s="218">
        <v>0</v>
      </c>
      <c r="BK386" s="218">
        <v>0</v>
      </c>
      <c r="BL386" s="218">
        <v>0</v>
      </c>
      <c r="BM386" s="218">
        <v>0</v>
      </c>
      <c r="BN386" s="218">
        <v>0</v>
      </c>
      <c r="BO386" s="218">
        <v>0</v>
      </c>
      <c r="BP386" s="218">
        <v>0</v>
      </c>
      <c r="BQ386" s="218">
        <v>0</v>
      </c>
      <c r="BR386" s="218">
        <v>0</v>
      </c>
      <c r="BS386" s="218">
        <v>0</v>
      </c>
      <c r="BT386" s="218">
        <v>0</v>
      </c>
      <c r="BU386" s="218">
        <v>0</v>
      </c>
      <c r="BV386" s="218">
        <v>0</v>
      </c>
      <c r="BW386" s="218">
        <v>0</v>
      </c>
      <c r="BX386" s="218">
        <v>0</v>
      </c>
      <c r="BY386" s="218">
        <v>0</v>
      </c>
      <c r="BZ386" s="218">
        <v>0</v>
      </c>
      <c r="CA386" s="218">
        <v>0</v>
      </c>
      <c r="CB386" s="218">
        <v>0</v>
      </c>
      <c r="CC386" s="218">
        <v>0</v>
      </c>
      <c r="CD386" s="218">
        <v>0</v>
      </c>
      <c r="CE386" s="218">
        <v>0</v>
      </c>
      <c r="CF386" s="218">
        <v>0</v>
      </c>
      <c r="CG386" s="219">
        <v>0</v>
      </c>
      <c r="CH386" s="220">
        <v>12439199.999999998</v>
      </c>
      <c r="CI386" s="220">
        <v>12439199.999999998</v>
      </c>
      <c r="CJ386" s="220">
        <v>15768000</v>
      </c>
      <c r="CK386" s="221" t="s">
        <v>530</v>
      </c>
      <c r="CL386" s="222">
        <v>3.55</v>
      </c>
      <c r="CM386" s="223">
        <v>3.55</v>
      </c>
      <c r="CN386" s="224">
        <v>4.5</v>
      </c>
      <c r="CO386" s="253"/>
      <c r="CP386" s="253"/>
      <c r="CQ386" s="253"/>
      <c r="CR386" s="225"/>
      <c r="CS386" s="254">
        <v>0</v>
      </c>
      <c r="CT386" s="255">
        <v>0</v>
      </c>
      <c r="CU386" s="256">
        <v>0</v>
      </c>
      <c r="CV386" s="257">
        <v>0</v>
      </c>
      <c r="CW386" s="245" t="s">
        <v>564</v>
      </c>
      <c r="CX386" s="258"/>
      <c r="CY386" s="253"/>
      <c r="CZ386" s="253"/>
      <c r="DA386" s="259"/>
      <c r="DB386" s="260"/>
      <c r="DC386" s="261">
        <v>0</v>
      </c>
      <c r="DD386" s="262">
        <v>0</v>
      </c>
      <c r="DE386" s="263">
        <v>0</v>
      </c>
      <c r="DF386" s="111">
        <v>0</v>
      </c>
    </row>
    <row r="387" spans="1:110" ht="35.25" customHeight="1" x14ac:dyDescent="0.25">
      <c r="A387" s="237" t="s">
        <v>541</v>
      </c>
      <c r="B387" s="238" t="s">
        <v>18</v>
      </c>
      <c r="C387" s="238" t="s">
        <v>19</v>
      </c>
      <c r="D387" s="60" t="s">
        <v>248</v>
      </c>
      <c r="E387" s="60" t="s">
        <v>30</v>
      </c>
      <c r="F387" s="60" t="s">
        <v>1120</v>
      </c>
      <c r="G387" s="61" t="s">
        <v>30</v>
      </c>
      <c r="H387" s="211" t="s">
        <v>543</v>
      </c>
      <c r="I387" s="60" t="s">
        <v>608</v>
      </c>
      <c r="J387" s="212">
        <v>20.9</v>
      </c>
      <c r="K387" s="212">
        <v>4.0388257491750004</v>
      </c>
      <c r="L387" s="213">
        <v>394.6</v>
      </c>
      <c r="M387" s="214"/>
      <c r="N387" s="214"/>
      <c r="O387" s="214"/>
      <c r="P387" s="214"/>
      <c r="Q387" s="214"/>
      <c r="R387" s="214"/>
      <c r="S387" s="214"/>
      <c r="T387" s="214"/>
      <c r="U387" s="214"/>
      <c r="V387" s="214"/>
      <c r="W387" s="214"/>
      <c r="X387" s="214"/>
      <c r="Y387" s="214"/>
      <c r="Z387" s="214"/>
      <c r="AA387" s="214"/>
      <c r="AB387" s="214"/>
      <c r="AC387" s="214"/>
      <c r="AD387" s="214"/>
      <c r="AE387" s="214"/>
      <c r="AF387" s="214"/>
      <c r="AG387" s="215"/>
      <c r="AH387" s="214"/>
      <c r="AI387" s="214">
        <f t="shared" si="18"/>
        <v>0</v>
      </c>
      <c r="AJ387" s="214">
        <f t="shared" si="18"/>
        <v>0</v>
      </c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39"/>
      <c r="BB387" s="214"/>
      <c r="BC387" s="214"/>
      <c r="BD387" s="214"/>
      <c r="BE387" s="214"/>
      <c r="BF387" s="214"/>
      <c r="BG387" s="216">
        <f t="shared" si="19"/>
        <v>0</v>
      </c>
      <c r="BH387" s="72">
        <f t="shared" si="19"/>
        <v>0</v>
      </c>
      <c r="BI387" s="217">
        <f t="shared" si="17"/>
        <v>0</v>
      </c>
      <c r="BJ387" s="218">
        <v>0</v>
      </c>
      <c r="BK387" s="218">
        <v>0</v>
      </c>
      <c r="BL387" s="218">
        <v>0</v>
      </c>
      <c r="BM387" s="218">
        <v>0</v>
      </c>
      <c r="BN387" s="218">
        <v>0</v>
      </c>
      <c r="BO387" s="218">
        <v>0</v>
      </c>
      <c r="BP387" s="218">
        <v>0</v>
      </c>
      <c r="BQ387" s="218">
        <v>0</v>
      </c>
      <c r="BR387" s="218">
        <v>0</v>
      </c>
      <c r="BS387" s="218">
        <v>0</v>
      </c>
      <c r="BT387" s="218">
        <v>0</v>
      </c>
      <c r="BU387" s="218">
        <v>0</v>
      </c>
      <c r="BV387" s="218">
        <v>0</v>
      </c>
      <c r="BW387" s="218">
        <v>0</v>
      </c>
      <c r="BX387" s="218">
        <v>0</v>
      </c>
      <c r="BY387" s="218">
        <v>0</v>
      </c>
      <c r="BZ387" s="218">
        <v>0</v>
      </c>
      <c r="CA387" s="218">
        <v>0</v>
      </c>
      <c r="CB387" s="218">
        <v>0</v>
      </c>
      <c r="CC387" s="218">
        <v>0</v>
      </c>
      <c r="CD387" s="218">
        <v>0</v>
      </c>
      <c r="CE387" s="218">
        <v>0</v>
      </c>
      <c r="CF387" s="218">
        <v>0</v>
      </c>
      <c r="CG387" s="219">
        <v>0</v>
      </c>
      <c r="CH387" s="220">
        <v>20813760.000000004</v>
      </c>
      <c r="CI387" s="220">
        <v>20813760.000000004</v>
      </c>
      <c r="CJ387" s="220">
        <v>33988799.999999993</v>
      </c>
      <c r="CK387" s="221" t="s">
        <v>530</v>
      </c>
      <c r="CL387" s="222">
        <v>5.94</v>
      </c>
      <c r="CM387" s="223">
        <v>5.94</v>
      </c>
      <c r="CN387" s="224">
        <v>9.6999999999999993</v>
      </c>
      <c r="CO387" s="253"/>
      <c r="CP387" s="253"/>
      <c r="CQ387" s="253"/>
      <c r="CR387" s="225"/>
      <c r="CS387" s="254">
        <v>0</v>
      </c>
      <c r="CT387" s="255">
        <v>0</v>
      </c>
      <c r="CU387" s="256">
        <v>0</v>
      </c>
      <c r="CV387" s="257">
        <v>0</v>
      </c>
      <c r="CW387" s="245" t="s">
        <v>564</v>
      </c>
      <c r="CX387" s="258"/>
      <c r="CY387" s="253"/>
      <c r="CZ387" s="253"/>
      <c r="DA387" s="259"/>
      <c r="DB387" s="260"/>
      <c r="DC387" s="261">
        <v>0</v>
      </c>
      <c r="DD387" s="262">
        <v>0</v>
      </c>
      <c r="DE387" s="263">
        <v>0</v>
      </c>
      <c r="DF387" s="111">
        <v>0</v>
      </c>
    </row>
    <row r="388" spans="1:110" ht="35.25" customHeight="1" x14ac:dyDescent="0.25">
      <c r="A388" s="237" t="s">
        <v>541</v>
      </c>
      <c r="B388" s="238" t="s">
        <v>18</v>
      </c>
      <c r="C388" s="238" t="s">
        <v>19</v>
      </c>
      <c r="D388" s="60" t="s">
        <v>248</v>
      </c>
      <c r="E388" s="60" t="s">
        <v>30</v>
      </c>
      <c r="F388" s="60" t="s">
        <v>1121</v>
      </c>
      <c r="G388" s="61" t="s">
        <v>30</v>
      </c>
      <c r="H388" s="211" t="s">
        <v>533</v>
      </c>
      <c r="I388" s="60" t="s">
        <v>608</v>
      </c>
      <c r="J388" s="212">
        <v>14.460892192392555</v>
      </c>
      <c r="K388" s="212">
        <v>16.610037844238999</v>
      </c>
      <c r="L388" s="213">
        <v>2776</v>
      </c>
      <c r="M388" s="214"/>
      <c r="N388" s="214"/>
      <c r="O388" s="214"/>
      <c r="P388" s="214"/>
      <c r="Q388" s="214"/>
      <c r="R388" s="214"/>
      <c r="S388" s="214"/>
      <c r="T388" s="214"/>
      <c r="U388" s="214"/>
      <c r="V388" s="214"/>
      <c r="W388" s="214"/>
      <c r="X388" s="214"/>
      <c r="Y388" s="214">
        <v>1</v>
      </c>
      <c r="Z388" s="214">
        <v>1</v>
      </c>
      <c r="AA388" s="214"/>
      <c r="AB388" s="214"/>
      <c r="AC388" s="214">
        <v>35</v>
      </c>
      <c r="AD388" s="214">
        <v>35</v>
      </c>
      <c r="AE388" s="214"/>
      <c r="AF388" s="214"/>
      <c r="AG388" s="215"/>
      <c r="AH388" s="214"/>
      <c r="AI388" s="214">
        <f t="shared" si="18"/>
        <v>36</v>
      </c>
      <c r="AJ388" s="214">
        <f t="shared" si="18"/>
        <v>36</v>
      </c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>
        <v>75</v>
      </c>
      <c r="AX388" s="214">
        <v>75</v>
      </c>
      <c r="AY388" s="214"/>
      <c r="AZ388" s="214"/>
      <c r="BA388" s="239">
        <v>221.875</v>
      </c>
      <c r="BB388" s="239">
        <v>221.875</v>
      </c>
      <c r="BC388" s="214"/>
      <c r="BD388" s="214"/>
      <c r="BE388" s="214"/>
      <c r="BF388" s="214"/>
      <c r="BG388" s="216">
        <f t="shared" si="19"/>
        <v>296.875</v>
      </c>
      <c r="BH388" s="72">
        <f t="shared" si="19"/>
        <v>296.875</v>
      </c>
      <c r="BI388" s="217">
        <f t="shared" si="17"/>
        <v>3.500884433962264E-2</v>
      </c>
      <c r="BJ388" s="218">
        <v>0</v>
      </c>
      <c r="BK388" s="218">
        <v>0</v>
      </c>
      <c r="BL388" s="218">
        <v>0</v>
      </c>
      <c r="BM388" s="218">
        <v>0</v>
      </c>
      <c r="BN388" s="218">
        <v>0</v>
      </c>
      <c r="BO388" s="218">
        <v>0</v>
      </c>
      <c r="BP388" s="218">
        <v>0</v>
      </c>
      <c r="BQ388" s="218">
        <v>0</v>
      </c>
      <c r="BR388" s="218">
        <v>0</v>
      </c>
      <c r="BS388" s="218">
        <v>0</v>
      </c>
      <c r="BT388" s="218">
        <v>0</v>
      </c>
      <c r="BU388" s="218">
        <v>0</v>
      </c>
      <c r="BV388" s="218">
        <v>378432</v>
      </c>
      <c r="BW388" s="218">
        <v>378432</v>
      </c>
      <c r="BX388" s="218">
        <v>0</v>
      </c>
      <c r="BY388" s="218">
        <v>0</v>
      </c>
      <c r="BZ388" s="218">
        <v>260445.75000000003</v>
      </c>
      <c r="CA388" s="218">
        <v>260445.75000000003</v>
      </c>
      <c r="CB388" s="218">
        <v>0</v>
      </c>
      <c r="CC388" s="218">
        <v>0</v>
      </c>
      <c r="CD388" s="218">
        <v>0</v>
      </c>
      <c r="CE388" s="218">
        <v>0</v>
      </c>
      <c r="CF388" s="218">
        <v>638877.75</v>
      </c>
      <c r="CG388" s="219">
        <v>638877.75</v>
      </c>
      <c r="CH388" s="220">
        <v>27544552.449023999</v>
      </c>
      <c r="CI388" s="220">
        <v>27544552.449023999</v>
      </c>
      <c r="CJ388" s="220">
        <v>32898282.361651205</v>
      </c>
      <c r="CK388" s="221" t="s">
        <v>530</v>
      </c>
      <c r="CL388" s="222">
        <v>7.1</v>
      </c>
      <c r="CM388" s="223">
        <v>7.1</v>
      </c>
      <c r="CN388" s="224">
        <v>8.48</v>
      </c>
      <c r="CO388" s="253"/>
      <c r="CP388" s="253"/>
      <c r="CQ388" s="253"/>
      <c r="CR388" s="225"/>
      <c r="CS388" s="254">
        <v>171.429428520512</v>
      </c>
      <c r="CT388" s="255">
        <v>171.429428520512</v>
      </c>
      <c r="CU388" s="256">
        <v>1.3058268870620995</v>
      </c>
      <c r="CV388" s="257">
        <v>1.3058268870620995</v>
      </c>
      <c r="CW388" s="245" t="s">
        <v>868</v>
      </c>
      <c r="CX388" s="258"/>
      <c r="CY388" s="253"/>
      <c r="CZ388" s="253"/>
      <c r="DA388" s="259"/>
      <c r="DB388" s="260"/>
      <c r="DC388" s="261">
        <v>0</v>
      </c>
      <c r="DD388" s="262">
        <v>123939</v>
      </c>
      <c r="DE388" s="263">
        <v>1061082</v>
      </c>
      <c r="DF388" s="111">
        <v>395007</v>
      </c>
    </row>
    <row r="389" spans="1:110" ht="35.25" customHeight="1" x14ac:dyDescent="0.25">
      <c r="A389" s="237" t="s">
        <v>541</v>
      </c>
      <c r="B389" s="238" t="s">
        <v>18</v>
      </c>
      <c r="C389" s="238" t="s">
        <v>19</v>
      </c>
      <c r="D389" s="60" t="s">
        <v>248</v>
      </c>
      <c r="E389" s="60" t="s">
        <v>30</v>
      </c>
      <c r="F389" s="60" t="s">
        <v>1122</v>
      </c>
      <c r="G389" s="61" t="s">
        <v>30</v>
      </c>
      <c r="H389" s="211" t="s">
        <v>533</v>
      </c>
      <c r="I389" s="60" t="s">
        <v>608</v>
      </c>
      <c r="J389" s="212">
        <v>14.1023576752258</v>
      </c>
      <c r="K389" s="212">
        <v>6.4594696835340004</v>
      </c>
      <c r="L389" s="213">
        <v>1672.9</v>
      </c>
      <c r="M389" s="214"/>
      <c r="N389" s="214"/>
      <c r="O389" s="214"/>
      <c r="P389" s="214"/>
      <c r="Q389" s="214"/>
      <c r="R389" s="214"/>
      <c r="S389" s="214"/>
      <c r="T389" s="214"/>
      <c r="U389" s="214"/>
      <c r="V389" s="214"/>
      <c r="W389" s="214"/>
      <c r="X389" s="214"/>
      <c r="Y389" s="214"/>
      <c r="Z389" s="214"/>
      <c r="AA389" s="214"/>
      <c r="AB389" s="214"/>
      <c r="AC389" s="214">
        <v>24</v>
      </c>
      <c r="AD389" s="214">
        <v>24</v>
      </c>
      <c r="AE389" s="214"/>
      <c r="AF389" s="214"/>
      <c r="AG389" s="215"/>
      <c r="AH389" s="214"/>
      <c r="AI389" s="214">
        <f t="shared" si="18"/>
        <v>24</v>
      </c>
      <c r="AJ389" s="214">
        <f t="shared" si="18"/>
        <v>24</v>
      </c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39">
        <v>115.19</v>
      </c>
      <c r="BB389" s="239">
        <v>115.19</v>
      </c>
      <c r="BC389" s="214"/>
      <c r="BD389" s="214"/>
      <c r="BE389" s="214"/>
      <c r="BF389" s="214"/>
      <c r="BG389" s="216">
        <f t="shared" si="19"/>
        <v>115.19</v>
      </c>
      <c r="BH389" s="72">
        <f t="shared" si="19"/>
        <v>115.19</v>
      </c>
      <c r="BI389" s="217">
        <f t="shared" si="17"/>
        <v>1.5441018766756033E-2</v>
      </c>
      <c r="BJ389" s="218">
        <v>0</v>
      </c>
      <c r="BK389" s="218">
        <v>0</v>
      </c>
      <c r="BL389" s="218">
        <v>0</v>
      </c>
      <c r="BM389" s="218">
        <v>0</v>
      </c>
      <c r="BN389" s="218">
        <v>0</v>
      </c>
      <c r="BO389" s="218">
        <v>0</v>
      </c>
      <c r="BP389" s="218">
        <v>0</v>
      </c>
      <c r="BQ389" s="218">
        <v>0</v>
      </c>
      <c r="BR389" s="218">
        <v>0</v>
      </c>
      <c r="BS389" s="218">
        <v>0</v>
      </c>
      <c r="BT389" s="218">
        <v>0</v>
      </c>
      <c r="BU389" s="218">
        <v>0</v>
      </c>
      <c r="BV389" s="218">
        <v>0</v>
      </c>
      <c r="BW389" s="218">
        <v>0</v>
      </c>
      <c r="BX389" s="218">
        <v>0</v>
      </c>
      <c r="BY389" s="218">
        <v>0</v>
      </c>
      <c r="BZ389" s="218">
        <v>135214.62960000001</v>
      </c>
      <c r="CA389" s="218">
        <v>135214.62960000001</v>
      </c>
      <c r="CB389" s="218">
        <v>0</v>
      </c>
      <c r="CC389" s="218">
        <v>0</v>
      </c>
      <c r="CD389" s="218">
        <v>0</v>
      </c>
      <c r="CE389" s="218">
        <v>0</v>
      </c>
      <c r="CF389" s="218">
        <v>135214.62960000001</v>
      </c>
      <c r="CG389" s="219">
        <v>135214.62960000001</v>
      </c>
      <c r="CH389" s="220">
        <v>22476414.071556002</v>
      </c>
      <c r="CI389" s="220">
        <v>22476414.071556002</v>
      </c>
      <c r="CJ389" s="220">
        <v>25638233.788043998</v>
      </c>
      <c r="CK389" s="221" t="s">
        <v>530</v>
      </c>
      <c r="CL389" s="222">
        <v>6.54</v>
      </c>
      <c r="CM389" s="223">
        <v>6.54</v>
      </c>
      <c r="CN389" s="224">
        <v>7.46</v>
      </c>
      <c r="CO389" s="253"/>
      <c r="CP389" s="253"/>
      <c r="CQ389" s="253"/>
      <c r="CR389" s="225"/>
      <c r="CS389" s="254">
        <v>174.06828579111081</v>
      </c>
      <c r="CT389" s="255">
        <v>174.06828579111081</v>
      </c>
      <c r="CU389" s="256">
        <v>1.305158253446052</v>
      </c>
      <c r="CV389" s="257">
        <v>1.305158253446052</v>
      </c>
      <c r="CW389" s="245" t="s">
        <v>616</v>
      </c>
      <c r="CX389" s="258"/>
      <c r="CY389" s="253"/>
      <c r="CZ389" s="253"/>
      <c r="DA389" s="259"/>
      <c r="DB389" s="260"/>
      <c r="DC389" s="261">
        <v>413857</v>
      </c>
      <c r="DD389" s="262">
        <v>342128</v>
      </c>
      <c r="DE389" s="263">
        <v>0</v>
      </c>
      <c r="DF389" s="111">
        <v>251995</v>
      </c>
    </row>
    <row r="390" spans="1:110" ht="35.25" customHeight="1" x14ac:dyDescent="0.25">
      <c r="A390" s="237" t="s">
        <v>541</v>
      </c>
      <c r="B390" s="238" t="s">
        <v>18</v>
      </c>
      <c r="C390" s="238" t="s">
        <v>19</v>
      </c>
      <c r="D390" s="60" t="s">
        <v>248</v>
      </c>
      <c r="E390" s="60" t="s">
        <v>30</v>
      </c>
      <c r="F390" s="60" t="s">
        <v>1123</v>
      </c>
      <c r="G390" s="61" t="s">
        <v>30</v>
      </c>
      <c r="H390" s="211" t="s">
        <v>543</v>
      </c>
      <c r="I390" s="60" t="s">
        <v>608</v>
      </c>
      <c r="J390" s="212">
        <v>14.460892192392555</v>
      </c>
      <c r="K390" s="212">
        <v>4.7571969598020001</v>
      </c>
      <c r="L390" s="213">
        <v>748.1</v>
      </c>
      <c r="M390" s="214"/>
      <c r="N390" s="214"/>
      <c r="O390" s="214"/>
      <c r="P390" s="214"/>
      <c r="Q390" s="214"/>
      <c r="R390" s="214"/>
      <c r="S390" s="214"/>
      <c r="T390" s="214"/>
      <c r="U390" s="214"/>
      <c r="V390" s="214"/>
      <c r="W390" s="214"/>
      <c r="X390" s="214"/>
      <c r="Y390" s="214">
        <v>1</v>
      </c>
      <c r="Z390" s="214">
        <v>1</v>
      </c>
      <c r="AA390" s="214"/>
      <c r="AB390" s="214"/>
      <c r="AC390" s="214">
        <v>2</v>
      </c>
      <c r="AD390" s="214">
        <v>2</v>
      </c>
      <c r="AE390" s="214"/>
      <c r="AF390" s="214"/>
      <c r="AG390" s="215"/>
      <c r="AH390" s="214"/>
      <c r="AI390" s="214">
        <f t="shared" si="18"/>
        <v>3</v>
      </c>
      <c r="AJ390" s="214">
        <f t="shared" si="18"/>
        <v>3</v>
      </c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>
        <v>75</v>
      </c>
      <c r="AX390" s="214">
        <v>75</v>
      </c>
      <c r="AY390" s="214"/>
      <c r="AZ390" s="214"/>
      <c r="BA390" s="239">
        <v>1225</v>
      </c>
      <c r="BB390" s="239">
        <v>1225</v>
      </c>
      <c r="BC390" s="214"/>
      <c r="BD390" s="214"/>
      <c r="BE390" s="214"/>
      <c r="BF390" s="214"/>
      <c r="BG390" s="216">
        <f t="shared" si="19"/>
        <v>1300</v>
      </c>
      <c r="BH390" s="72">
        <f t="shared" si="19"/>
        <v>1300</v>
      </c>
      <c r="BI390" s="217">
        <f t="shared" si="17"/>
        <v>0.27659574468085107</v>
      </c>
      <c r="BJ390" s="218">
        <v>0</v>
      </c>
      <c r="BK390" s="218">
        <v>0</v>
      </c>
      <c r="BL390" s="218">
        <v>0</v>
      </c>
      <c r="BM390" s="218">
        <v>0</v>
      </c>
      <c r="BN390" s="218">
        <v>0</v>
      </c>
      <c r="BO390" s="218">
        <v>0</v>
      </c>
      <c r="BP390" s="218">
        <v>0</v>
      </c>
      <c r="BQ390" s="218">
        <v>0</v>
      </c>
      <c r="BR390" s="218">
        <v>0</v>
      </c>
      <c r="BS390" s="218">
        <v>0</v>
      </c>
      <c r="BT390" s="218">
        <v>0</v>
      </c>
      <c r="BU390" s="218">
        <v>0</v>
      </c>
      <c r="BV390" s="218">
        <v>378432</v>
      </c>
      <c r="BW390" s="218">
        <v>378432</v>
      </c>
      <c r="BX390" s="218">
        <v>0</v>
      </c>
      <c r="BY390" s="218">
        <v>0</v>
      </c>
      <c r="BZ390" s="218">
        <v>1437954</v>
      </c>
      <c r="CA390" s="218">
        <v>1437954</v>
      </c>
      <c r="CB390" s="218">
        <v>0</v>
      </c>
      <c r="CC390" s="218">
        <v>0</v>
      </c>
      <c r="CD390" s="218">
        <v>0</v>
      </c>
      <c r="CE390" s="218">
        <v>0</v>
      </c>
      <c r="CF390" s="218">
        <v>1816386</v>
      </c>
      <c r="CG390" s="219">
        <v>1816386</v>
      </c>
      <c r="CH390" s="220">
        <v>13499341.204629602</v>
      </c>
      <c r="CI390" s="220">
        <v>13499341.204629602</v>
      </c>
      <c r="CJ390" s="220">
        <v>15941433.080844</v>
      </c>
      <c r="CK390" s="221" t="s">
        <v>530</v>
      </c>
      <c r="CL390" s="222">
        <v>3.98</v>
      </c>
      <c r="CM390" s="223">
        <v>3.98</v>
      </c>
      <c r="CN390" s="224">
        <v>4.7</v>
      </c>
      <c r="CO390" s="253"/>
      <c r="CP390" s="253"/>
      <c r="CQ390" s="253"/>
      <c r="CR390" s="225"/>
      <c r="CS390" s="254">
        <v>110.90698925089913</v>
      </c>
      <c r="CT390" s="255">
        <v>110.90698925089913</v>
      </c>
      <c r="CU390" s="256">
        <v>1.0890450620887078</v>
      </c>
      <c r="CV390" s="257">
        <v>1.0890450620887078</v>
      </c>
      <c r="CW390" s="245" t="s">
        <v>868</v>
      </c>
      <c r="CX390" s="258"/>
      <c r="CY390" s="253"/>
      <c r="CZ390" s="253"/>
      <c r="DA390" s="259"/>
      <c r="DB390" s="260"/>
      <c r="DC390" s="261">
        <v>0</v>
      </c>
      <c r="DD390" s="262">
        <v>144611</v>
      </c>
      <c r="DE390" s="263">
        <v>98400</v>
      </c>
      <c r="DF390" s="111">
        <v>81003.666666666672</v>
      </c>
    </row>
    <row r="391" spans="1:110" ht="35.25" customHeight="1" x14ac:dyDescent="0.25">
      <c r="A391" s="237" t="s">
        <v>541</v>
      </c>
      <c r="B391" s="238" t="s">
        <v>18</v>
      </c>
      <c r="C391" s="238" t="s">
        <v>19</v>
      </c>
      <c r="D391" s="60" t="s">
        <v>248</v>
      </c>
      <c r="E391" s="60" t="s">
        <v>30</v>
      </c>
      <c r="F391" s="60" t="s">
        <v>1124</v>
      </c>
      <c r="G391" s="61" t="s">
        <v>30</v>
      </c>
      <c r="H391" s="211" t="s">
        <v>543</v>
      </c>
      <c r="I391" s="60" t="s">
        <v>608</v>
      </c>
      <c r="J391" s="212">
        <v>14.221869180948051</v>
      </c>
      <c r="K391" s="212">
        <v>16.326136329678</v>
      </c>
      <c r="L391" s="213">
        <v>3141.6</v>
      </c>
      <c r="M391" s="214"/>
      <c r="N391" s="214"/>
      <c r="O391" s="214"/>
      <c r="P391" s="214"/>
      <c r="Q391" s="214"/>
      <c r="R391" s="214"/>
      <c r="S391" s="214"/>
      <c r="T391" s="214"/>
      <c r="U391" s="214"/>
      <c r="V391" s="214"/>
      <c r="W391" s="214"/>
      <c r="X391" s="214"/>
      <c r="Y391" s="214"/>
      <c r="Z391" s="214"/>
      <c r="AA391" s="214"/>
      <c r="AB391" s="214"/>
      <c r="AC391" s="214">
        <v>46</v>
      </c>
      <c r="AD391" s="214">
        <v>46</v>
      </c>
      <c r="AE391" s="214"/>
      <c r="AF391" s="214"/>
      <c r="AG391" s="215"/>
      <c r="AH391" s="214"/>
      <c r="AI391" s="214">
        <f t="shared" si="18"/>
        <v>46</v>
      </c>
      <c r="AJ391" s="214">
        <f t="shared" si="18"/>
        <v>46</v>
      </c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39">
        <v>240.16</v>
      </c>
      <c r="BB391" s="239">
        <v>240.16</v>
      </c>
      <c r="BC391" s="214"/>
      <c r="BD391" s="214"/>
      <c r="BE391" s="214"/>
      <c r="BF391" s="214"/>
      <c r="BG391" s="216">
        <f t="shared" si="19"/>
        <v>240.16</v>
      </c>
      <c r="BH391" s="72">
        <f t="shared" si="19"/>
        <v>240.16</v>
      </c>
      <c r="BI391" s="217">
        <f t="shared" si="17"/>
        <v>2.1328596802841916E-2</v>
      </c>
      <c r="BJ391" s="218">
        <v>0</v>
      </c>
      <c r="BK391" s="218">
        <v>0</v>
      </c>
      <c r="BL391" s="218">
        <v>0</v>
      </c>
      <c r="BM391" s="218">
        <v>0</v>
      </c>
      <c r="BN391" s="218">
        <v>0</v>
      </c>
      <c r="BO391" s="218">
        <v>0</v>
      </c>
      <c r="BP391" s="218">
        <v>0</v>
      </c>
      <c r="BQ391" s="218">
        <v>0</v>
      </c>
      <c r="BR391" s="218">
        <v>0</v>
      </c>
      <c r="BS391" s="218">
        <v>0</v>
      </c>
      <c r="BT391" s="218">
        <v>0</v>
      </c>
      <c r="BU391" s="218">
        <v>0</v>
      </c>
      <c r="BV391" s="218">
        <v>0</v>
      </c>
      <c r="BW391" s="218">
        <v>0</v>
      </c>
      <c r="BX391" s="218">
        <v>0</v>
      </c>
      <c r="BY391" s="218">
        <v>0</v>
      </c>
      <c r="BZ391" s="218">
        <v>281909.41440000001</v>
      </c>
      <c r="CA391" s="218">
        <v>281909.41440000001</v>
      </c>
      <c r="CB391" s="218">
        <v>0</v>
      </c>
      <c r="CC391" s="218">
        <v>0</v>
      </c>
      <c r="CD391" s="218">
        <v>0</v>
      </c>
      <c r="CE391" s="218">
        <v>0</v>
      </c>
      <c r="CF391" s="218">
        <v>281909.41440000001</v>
      </c>
      <c r="CG391" s="219">
        <v>281909.41440000001</v>
      </c>
      <c r="CH391" s="220">
        <v>39265766.407204799</v>
      </c>
      <c r="CI391" s="220">
        <v>39265766.407204799</v>
      </c>
      <c r="CJ391" s="220">
        <v>43818883.027267195</v>
      </c>
      <c r="CK391" s="221" t="s">
        <v>530</v>
      </c>
      <c r="CL391" s="222">
        <v>10.09</v>
      </c>
      <c r="CM391" s="223">
        <v>10.09</v>
      </c>
      <c r="CN391" s="224">
        <v>11.26</v>
      </c>
      <c r="CO391" s="253"/>
      <c r="CP391" s="253"/>
      <c r="CQ391" s="253"/>
      <c r="CR391" s="225"/>
      <c r="CS391" s="254">
        <v>109.84610731782442</v>
      </c>
      <c r="CT391" s="255">
        <v>109.41479614246168</v>
      </c>
      <c r="CU391" s="256">
        <v>1.2178395208793706</v>
      </c>
      <c r="CV391" s="257">
        <v>1.2174151064386696</v>
      </c>
      <c r="CW391" s="245" t="s">
        <v>584</v>
      </c>
      <c r="CX391" s="258"/>
      <c r="CY391" s="253"/>
      <c r="CZ391" s="253"/>
      <c r="DA391" s="259"/>
      <c r="DB391" s="260"/>
      <c r="DC391" s="261">
        <v>0</v>
      </c>
      <c r="DD391" s="262">
        <v>649666</v>
      </c>
      <c r="DE391" s="263">
        <v>305642</v>
      </c>
      <c r="DF391" s="111">
        <v>318436</v>
      </c>
    </row>
    <row r="392" spans="1:110" ht="35.25" customHeight="1" x14ac:dyDescent="0.25">
      <c r="A392" s="237" t="s">
        <v>541</v>
      </c>
      <c r="B392" s="238" t="s">
        <v>18</v>
      </c>
      <c r="C392" s="238" t="s">
        <v>19</v>
      </c>
      <c r="D392" s="60" t="s">
        <v>142</v>
      </c>
      <c r="E392" s="60" t="s">
        <v>30</v>
      </c>
      <c r="F392" s="60" t="s">
        <v>1125</v>
      </c>
      <c r="G392" s="61" t="s">
        <v>30</v>
      </c>
      <c r="H392" s="211" t="s">
        <v>594</v>
      </c>
      <c r="I392" s="60" t="s">
        <v>608</v>
      </c>
      <c r="J392" s="212">
        <v>9.2023859409999993</v>
      </c>
      <c r="K392" s="212">
        <v>1.7026515116100001</v>
      </c>
      <c r="L392" s="213">
        <v>2</v>
      </c>
      <c r="M392" s="214"/>
      <c r="N392" s="214"/>
      <c r="O392" s="214"/>
      <c r="P392" s="214"/>
      <c r="Q392" s="214"/>
      <c r="R392" s="214"/>
      <c r="S392" s="214"/>
      <c r="T392" s="214"/>
      <c r="U392" s="214"/>
      <c r="V392" s="214"/>
      <c r="W392" s="214"/>
      <c r="X392" s="214"/>
      <c r="Y392" s="214">
        <v>1</v>
      </c>
      <c r="Z392" s="214">
        <v>1</v>
      </c>
      <c r="AA392" s="214"/>
      <c r="AB392" s="214"/>
      <c r="AC392" s="214"/>
      <c r="AD392" s="214"/>
      <c r="AE392" s="214"/>
      <c r="AF392" s="214"/>
      <c r="AG392" s="215"/>
      <c r="AH392" s="214"/>
      <c r="AI392" s="214">
        <f t="shared" si="18"/>
        <v>1</v>
      </c>
      <c r="AJ392" s="214">
        <f t="shared" si="18"/>
        <v>1</v>
      </c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>
        <v>1850</v>
      </c>
      <c r="AX392" s="214">
        <v>1850</v>
      </c>
      <c r="AY392" s="214"/>
      <c r="AZ392" s="214"/>
      <c r="BA392" s="239"/>
      <c r="BB392" s="239"/>
      <c r="BC392" s="214"/>
      <c r="BD392" s="214"/>
      <c r="BE392" s="214"/>
      <c r="BF392" s="214"/>
      <c r="BG392" s="216">
        <f t="shared" si="19"/>
        <v>1850</v>
      </c>
      <c r="BH392" s="72">
        <f t="shared" si="19"/>
        <v>1850</v>
      </c>
      <c r="BI392" s="217">
        <f t="shared" si="17"/>
        <v>1.4341085271317831</v>
      </c>
      <c r="BJ392" s="218">
        <v>0</v>
      </c>
      <c r="BK392" s="218">
        <v>0</v>
      </c>
      <c r="BL392" s="218">
        <v>0</v>
      </c>
      <c r="BM392" s="218">
        <v>0</v>
      </c>
      <c r="BN392" s="218">
        <v>0</v>
      </c>
      <c r="BO392" s="218">
        <v>0</v>
      </c>
      <c r="BP392" s="218">
        <v>0</v>
      </c>
      <c r="BQ392" s="218">
        <v>0</v>
      </c>
      <c r="BR392" s="218">
        <v>0</v>
      </c>
      <c r="BS392" s="218">
        <v>0</v>
      </c>
      <c r="BT392" s="218">
        <v>0</v>
      </c>
      <c r="BU392" s="218">
        <v>0</v>
      </c>
      <c r="BV392" s="218">
        <v>9334656</v>
      </c>
      <c r="BW392" s="218">
        <v>9334656</v>
      </c>
      <c r="BX392" s="218">
        <v>0</v>
      </c>
      <c r="BY392" s="218">
        <v>0</v>
      </c>
      <c r="BZ392" s="218">
        <v>0</v>
      </c>
      <c r="CA392" s="218">
        <v>0</v>
      </c>
      <c r="CB392" s="218">
        <v>0</v>
      </c>
      <c r="CC392" s="218">
        <v>0</v>
      </c>
      <c r="CD392" s="218">
        <v>0</v>
      </c>
      <c r="CE392" s="218">
        <v>0</v>
      </c>
      <c r="CF392" s="218">
        <v>9334656</v>
      </c>
      <c r="CG392" s="219">
        <v>9334656</v>
      </c>
      <c r="CH392" s="220">
        <v>0</v>
      </c>
      <c r="CI392" s="220">
        <v>0</v>
      </c>
      <c r="CJ392" s="220">
        <v>4520160</v>
      </c>
      <c r="CK392" s="221" t="s">
        <v>530</v>
      </c>
      <c r="CL392" s="222">
        <v>0</v>
      </c>
      <c r="CM392" s="223">
        <v>0</v>
      </c>
      <c r="CN392" s="224">
        <v>1.29</v>
      </c>
      <c r="CO392" s="253"/>
      <c r="CP392" s="253"/>
      <c r="CQ392" s="253"/>
      <c r="CR392" s="225"/>
      <c r="CS392" s="254">
        <v>69.1111111111111</v>
      </c>
      <c r="CT392" s="255">
        <v>69.1111111111111</v>
      </c>
      <c r="CU392" s="256">
        <v>0.55555555555555547</v>
      </c>
      <c r="CV392" s="257">
        <v>0.55555555555555547</v>
      </c>
      <c r="CW392" s="245" t="s">
        <v>710</v>
      </c>
      <c r="CX392" s="258"/>
      <c r="CY392" s="253"/>
      <c r="CZ392" s="253"/>
      <c r="DA392" s="259"/>
      <c r="DB392" s="260"/>
      <c r="DC392" s="261">
        <v>173</v>
      </c>
      <c r="DD392" s="262">
        <v>0</v>
      </c>
      <c r="DE392" s="263">
        <v>0</v>
      </c>
      <c r="DF392" s="111">
        <v>57.666666666666664</v>
      </c>
    </row>
    <row r="393" spans="1:110" ht="35.25" customHeight="1" x14ac:dyDescent="0.25">
      <c r="A393" s="237" t="s">
        <v>541</v>
      </c>
      <c r="B393" s="238" t="s">
        <v>18</v>
      </c>
      <c r="C393" s="238" t="s">
        <v>19</v>
      </c>
      <c r="D393" s="60" t="s">
        <v>142</v>
      </c>
      <c r="E393" s="60" t="s">
        <v>30</v>
      </c>
      <c r="F393" s="60" t="s">
        <v>1126</v>
      </c>
      <c r="G393" s="61" t="s">
        <v>30</v>
      </c>
      <c r="H393" s="211" t="s">
        <v>594</v>
      </c>
      <c r="I393" s="60" t="s">
        <v>608</v>
      </c>
      <c r="J393" s="212">
        <v>8.8438514230000003</v>
      </c>
      <c r="K393" s="212">
        <v>1.7007575722200001</v>
      </c>
      <c r="L393" s="213">
        <v>2</v>
      </c>
      <c r="M393" s="214"/>
      <c r="N393" s="214"/>
      <c r="O393" s="214"/>
      <c r="P393" s="214"/>
      <c r="Q393" s="214"/>
      <c r="R393" s="214"/>
      <c r="S393" s="214"/>
      <c r="T393" s="214"/>
      <c r="U393" s="214"/>
      <c r="V393" s="214"/>
      <c r="W393" s="214"/>
      <c r="X393" s="214"/>
      <c r="Y393" s="214"/>
      <c r="Z393" s="214"/>
      <c r="AA393" s="214"/>
      <c r="AB393" s="214"/>
      <c r="AC393" s="214">
        <v>2</v>
      </c>
      <c r="AD393" s="214">
        <v>2</v>
      </c>
      <c r="AE393" s="214"/>
      <c r="AF393" s="214"/>
      <c r="AG393" s="215"/>
      <c r="AH393" s="214"/>
      <c r="AI393" s="214">
        <f t="shared" si="18"/>
        <v>2</v>
      </c>
      <c r="AJ393" s="214">
        <f t="shared" si="18"/>
        <v>2</v>
      </c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39">
        <v>181</v>
      </c>
      <c r="BB393" s="239">
        <v>181</v>
      </c>
      <c r="BC393" s="214"/>
      <c r="BD393" s="214"/>
      <c r="BE393" s="214"/>
      <c r="BF393" s="214"/>
      <c r="BG393" s="216">
        <f t="shared" si="19"/>
        <v>181</v>
      </c>
      <c r="BH393" s="72">
        <f t="shared" si="19"/>
        <v>181</v>
      </c>
      <c r="BI393" s="217">
        <f t="shared" ref="BI393:BI456" si="20">IF(CN393=0,0,BG393/1000/CN393)</f>
        <v>5.4682779456193348E-2</v>
      </c>
      <c r="BJ393" s="218">
        <v>0</v>
      </c>
      <c r="BK393" s="218">
        <v>0</v>
      </c>
      <c r="BL393" s="218">
        <v>0</v>
      </c>
      <c r="BM393" s="218">
        <v>0</v>
      </c>
      <c r="BN393" s="218">
        <v>0</v>
      </c>
      <c r="BO393" s="218">
        <v>0</v>
      </c>
      <c r="BP393" s="218">
        <v>0</v>
      </c>
      <c r="BQ393" s="218">
        <v>0</v>
      </c>
      <c r="BR393" s="218">
        <v>0</v>
      </c>
      <c r="BS393" s="218">
        <v>0</v>
      </c>
      <c r="BT393" s="218">
        <v>0</v>
      </c>
      <c r="BU393" s="218">
        <v>0</v>
      </c>
      <c r="BV393" s="218">
        <v>0</v>
      </c>
      <c r="BW393" s="218">
        <v>0</v>
      </c>
      <c r="BX393" s="218">
        <v>0</v>
      </c>
      <c r="BY393" s="218">
        <v>0</v>
      </c>
      <c r="BZ393" s="218">
        <v>212465.04</v>
      </c>
      <c r="CA393" s="218">
        <v>212465.04</v>
      </c>
      <c r="CB393" s="218">
        <v>0</v>
      </c>
      <c r="CC393" s="218">
        <v>0</v>
      </c>
      <c r="CD393" s="218">
        <v>0</v>
      </c>
      <c r="CE393" s="218">
        <v>0</v>
      </c>
      <c r="CF393" s="218">
        <v>212465.04</v>
      </c>
      <c r="CG393" s="219">
        <v>212465.04</v>
      </c>
      <c r="CH393" s="220">
        <v>0</v>
      </c>
      <c r="CI393" s="220">
        <v>0</v>
      </c>
      <c r="CJ393" s="220">
        <v>11598240</v>
      </c>
      <c r="CK393" s="221" t="s">
        <v>530</v>
      </c>
      <c r="CL393" s="222">
        <v>0</v>
      </c>
      <c r="CM393" s="223">
        <v>0</v>
      </c>
      <c r="CN393" s="224">
        <v>3.31</v>
      </c>
      <c r="CO393" s="253"/>
      <c r="CP393" s="253"/>
      <c r="CQ393" s="253"/>
      <c r="CR393" s="225"/>
      <c r="CS393" s="254">
        <v>235.73333333333335</v>
      </c>
      <c r="CT393" s="255">
        <v>235.73333333333335</v>
      </c>
      <c r="CU393" s="256">
        <v>1</v>
      </c>
      <c r="CV393" s="257">
        <v>1</v>
      </c>
      <c r="CW393" s="245" t="s">
        <v>710</v>
      </c>
      <c r="CX393" s="258"/>
      <c r="CY393" s="253"/>
      <c r="CZ393" s="253"/>
      <c r="DA393" s="259"/>
      <c r="DB393" s="260"/>
      <c r="DC393" s="261">
        <v>1538</v>
      </c>
      <c r="DD393" s="262">
        <v>0</v>
      </c>
      <c r="DE393" s="263">
        <v>0</v>
      </c>
      <c r="DF393" s="111">
        <v>512.66666666666663</v>
      </c>
    </row>
    <row r="394" spans="1:110" ht="35.25" customHeight="1" x14ac:dyDescent="0.25">
      <c r="A394" s="237" t="s">
        <v>541</v>
      </c>
      <c r="B394" s="238" t="s">
        <v>18</v>
      </c>
      <c r="C394" s="238" t="s">
        <v>19</v>
      </c>
      <c r="D394" s="60" t="s">
        <v>220</v>
      </c>
      <c r="E394" s="60" t="s">
        <v>133</v>
      </c>
      <c r="F394" s="60" t="s">
        <v>1127</v>
      </c>
      <c r="G394" s="61" t="s">
        <v>133</v>
      </c>
      <c r="H394" s="211" t="s">
        <v>543</v>
      </c>
      <c r="I394" s="60" t="s">
        <v>608</v>
      </c>
      <c r="J394" s="212">
        <v>12.30968508939201</v>
      </c>
      <c r="K394" s="212">
        <v>23.64962116293</v>
      </c>
      <c r="L394" s="213">
        <v>3173.1</v>
      </c>
      <c r="M394" s="214"/>
      <c r="N394" s="214"/>
      <c r="O394" s="214"/>
      <c r="P394" s="214"/>
      <c r="Q394" s="214"/>
      <c r="R394" s="214"/>
      <c r="S394" s="214"/>
      <c r="T394" s="214"/>
      <c r="U394" s="214"/>
      <c r="V394" s="214"/>
      <c r="W394" s="214"/>
      <c r="X394" s="214"/>
      <c r="Y394" s="214">
        <v>1</v>
      </c>
      <c r="Z394" s="214">
        <v>1</v>
      </c>
      <c r="AA394" s="214"/>
      <c r="AB394" s="214"/>
      <c r="AC394" s="214">
        <v>38</v>
      </c>
      <c r="AD394" s="214">
        <v>38</v>
      </c>
      <c r="AE394" s="214"/>
      <c r="AF394" s="214"/>
      <c r="AG394" s="215"/>
      <c r="AH394" s="214"/>
      <c r="AI394" s="214">
        <f t="shared" ref="AI394:AJ457" si="21">SUM(M394,O394,Q394,S394,U394,W394,Y394,AA394,AC394,AE394,AG394)</f>
        <v>39</v>
      </c>
      <c r="AJ394" s="214">
        <f t="shared" si="21"/>
        <v>39</v>
      </c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>
        <v>135</v>
      </c>
      <c r="AX394" s="214">
        <v>135</v>
      </c>
      <c r="AY394" s="214"/>
      <c r="AZ394" s="214"/>
      <c r="BA394" s="239">
        <v>266.37</v>
      </c>
      <c r="BB394" s="239">
        <v>266.37</v>
      </c>
      <c r="BC394" s="214"/>
      <c r="BD394" s="214"/>
      <c r="BE394" s="214"/>
      <c r="BF394" s="214"/>
      <c r="BG394" s="216">
        <f t="shared" ref="BG394:BH457" si="22">SUM(AK394,AM394,AO394,AQ394,AS394,AU394,AW394,AY394,BA394,BC394,BE394)</f>
        <v>401.37</v>
      </c>
      <c r="BH394" s="72">
        <f t="shared" si="22"/>
        <v>401.37</v>
      </c>
      <c r="BI394" s="217">
        <f t="shared" si="20"/>
        <v>5.239817232375979E-2</v>
      </c>
      <c r="BJ394" s="218">
        <v>0</v>
      </c>
      <c r="BK394" s="218">
        <v>0</v>
      </c>
      <c r="BL394" s="218">
        <v>0</v>
      </c>
      <c r="BM394" s="218">
        <v>0</v>
      </c>
      <c r="BN394" s="218">
        <v>0</v>
      </c>
      <c r="BO394" s="218">
        <v>0</v>
      </c>
      <c r="BP394" s="218">
        <v>0</v>
      </c>
      <c r="BQ394" s="218">
        <v>0</v>
      </c>
      <c r="BR394" s="218">
        <v>0</v>
      </c>
      <c r="BS394" s="218">
        <v>0</v>
      </c>
      <c r="BT394" s="218">
        <v>0</v>
      </c>
      <c r="BU394" s="218">
        <v>0</v>
      </c>
      <c r="BV394" s="218">
        <v>681177.59999999998</v>
      </c>
      <c r="BW394" s="218">
        <v>681177.59999999998</v>
      </c>
      <c r="BX394" s="218">
        <v>0</v>
      </c>
      <c r="BY394" s="218">
        <v>0</v>
      </c>
      <c r="BZ394" s="218">
        <v>312675.76080000005</v>
      </c>
      <c r="CA394" s="218">
        <v>312675.76080000005</v>
      </c>
      <c r="CB394" s="218">
        <v>0</v>
      </c>
      <c r="CC394" s="218">
        <v>0</v>
      </c>
      <c r="CD394" s="218">
        <v>0</v>
      </c>
      <c r="CE394" s="218">
        <v>0</v>
      </c>
      <c r="CF394" s="218">
        <v>993853.36080000002</v>
      </c>
      <c r="CG394" s="219">
        <v>993853.36080000002</v>
      </c>
      <c r="CH394" s="220">
        <v>27909596.744168401</v>
      </c>
      <c r="CI394" s="220">
        <v>27909596.744168401</v>
      </c>
      <c r="CJ394" s="220">
        <v>26296126.821688801</v>
      </c>
      <c r="CK394" s="221" t="s">
        <v>530</v>
      </c>
      <c r="CL394" s="222">
        <v>8.1300000000000008</v>
      </c>
      <c r="CM394" s="223">
        <v>8.1300000000000008</v>
      </c>
      <c r="CN394" s="224">
        <v>7.66</v>
      </c>
      <c r="CO394" s="253"/>
      <c r="CP394" s="253"/>
      <c r="CQ394" s="253"/>
      <c r="CR394" s="225"/>
      <c r="CS394" s="254">
        <v>95.931357577870585</v>
      </c>
      <c r="CT394" s="255">
        <v>92.167195485268749</v>
      </c>
      <c r="CU394" s="256">
        <v>1.0295014123755293</v>
      </c>
      <c r="CV394" s="257">
        <v>1.0279256579831137</v>
      </c>
      <c r="CW394" s="245" t="s">
        <v>796</v>
      </c>
      <c r="CX394" s="258"/>
      <c r="CY394" s="253"/>
      <c r="CZ394" s="253"/>
      <c r="DA394" s="259"/>
      <c r="DB394" s="260"/>
      <c r="DC394" s="261">
        <v>0</v>
      </c>
      <c r="DD394" s="262">
        <v>0</v>
      </c>
      <c r="DE394" s="263">
        <v>596215</v>
      </c>
      <c r="DF394" s="111">
        <v>198738.33333333334</v>
      </c>
    </row>
    <row r="395" spans="1:110" ht="35.25" customHeight="1" x14ac:dyDescent="0.25">
      <c r="A395" s="237" t="s">
        <v>541</v>
      </c>
      <c r="B395" s="238" t="s">
        <v>18</v>
      </c>
      <c r="C395" s="238" t="s">
        <v>19</v>
      </c>
      <c r="D395" s="60" t="s">
        <v>220</v>
      </c>
      <c r="E395" s="60" t="s">
        <v>133</v>
      </c>
      <c r="F395" s="60" t="s">
        <v>1128</v>
      </c>
      <c r="G395" s="61" t="s">
        <v>1129</v>
      </c>
      <c r="H395" s="211" t="s">
        <v>533</v>
      </c>
      <c r="I395" s="60" t="s">
        <v>608</v>
      </c>
      <c r="J395" s="212">
        <v>11.592616055058496</v>
      </c>
      <c r="K395" s="212">
        <v>23.268181769784</v>
      </c>
      <c r="L395" s="213">
        <v>3524.9</v>
      </c>
      <c r="M395" s="214"/>
      <c r="N395" s="214"/>
      <c r="O395" s="214"/>
      <c r="P395" s="214"/>
      <c r="Q395" s="214"/>
      <c r="R395" s="214"/>
      <c r="S395" s="214"/>
      <c r="T395" s="214"/>
      <c r="U395" s="214"/>
      <c r="V395" s="214"/>
      <c r="W395" s="214"/>
      <c r="X395" s="214"/>
      <c r="Y395" s="214"/>
      <c r="Z395" s="214"/>
      <c r="AA395" s="214"/>
      <c r="AB395" s="214"/>
      <c r="AC395" s="214">
        <v>67</v>
      </c>
      <c r="AD395" s="214">
        <v>67</v>
      </c>
      <c r="AE395" s="214"/>
      <c r="AF395" s="214"/>
      <c r="AG395" s="215"/>
      <c r="AH395" s="214"/>
      <c r="AI395" s="214">
        <f t="shared" si="21"/>
        <v>67</v>
      </c>
      <c r="AJ395" s="214">
        <f t="shared" si="21"/>
        <v>67</v>
      </c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39">
        <v>546.26</v>
      </c>
      <c r="BB395" s="239">
        <v>546.26</v>
      </c>
      <c r="BC395" s="214"/>
      <c r="BD395" s="214"/>
      <c r="BE395" s="214"/>
      <c r="BF395" s="214"/>
      <c r="BG395" s="216">
        <f t="shared" si="22"/>
        <v>546.26</v>
      </c>
      <c r="BH395" s="72">
        <f t="shared" si="22"/>
        <v>546.26</v>
      </c>
      <c r="BI395" s="217">
        <f t="shared" si="20"/>
        <v>9.8781193490054237E-2</v>
      </c>
      <c r="BJ395" s="218">
        <v>0</v>
      </c>
      <c r="BK395" s="218">
        <v>0</v>
      </c>
      <c r="BL395" s="218">
        <v>0</v>
      </c>
      <c r="BM395" s="218">
        <v>0</v>
      </c>
      <c r="BN395" s="218">
        <v>0</v>
      </c>
      <c r="BO395" s="218">
        <v>0</v>
      </c>
      <c r="BP395" s="218">
        <v>0</v>
      </c>
      <c r="BQ395" s="218">
        <v>0</v>
      </c>
      <c r="BR395" s="218">
        <v>0</v>
      </c>
      <c r="BS395" s="218">
        <v>0</v>
      </c>
      <c r="BT395" s="218">
        <v>0</v>
      </c>
      <c r="BU395" s="218">
        <v>0</v>
      </c>
      <c r="BV395" s="218">
        <v>0</v>
      </c>
      <c r="BW395" s="218">
        <v>0</v>
      </c>
      <c r="BX395" s="218">
        <v>0</v>
      </c>
      <c r="BY395" s="218">
        <v>0</v>
      </c>
      <c r="BZ395" s="218">
        <v>641221.83840000001</v>
      </c>
      <c r="CA395" s="218">
        <v>641221.83840000001</v>
      </c>
      <c r="CB395" s="218">
        <v>0</v>
      </c>
      <c r="CC395" s="218">
        <v>0</v>
      </c>
      <c r="CD395" s="218">
        <v>0</v>
      </c>
      <c r="CE395" s="218">
        <v>0</v>
      </c>
      <c r="CF395" s="218">
        <v>641221.83840000001</v>
      </c>
      <c r="CG395" s="219">
        <v>641221.83840000001</v>
      </c>
      <c r="CH395" s="220">
        <v>35580364.070449188</v>
      </c>
      <c r="CI395" s="220">
        <v>35580364.070449188</v>
      </c>
      <c r="CJ395" s="220">
        <v>21410164.6691604</v>
      </c>
      <c r="CK395" s="221" t="s">
        <v>530</v>
      </c>
      <c r="CL395" s="222">
        <v>9.19</v>
      </c>
      <c r="CM395" s="223">
        <v>9.19</v>
      </c>
      <c r="CN395" s="224">
        <v>5.53</v>
      </c>
      <c r="CO395" s="253"/>
      <c r="CP395" s="253"/>
      <c r="CQ395" s="253"/>
      <c r="CR395" s="225"/>
      <c r="CS395" s="254">
        <v>64.618772557730551</v>
      </c>
      <c r="CT395" s="255">
        <v>52.594185688064613</v>
      </c>
      <c r="CU395" s="256">
        <v>0.40792819856641449</v>
      </c>
      <c r="CV395" s="257">
        <v>0.37180441313413476</v>
      </c>
      <c r="CW395" s="245" t="s">
        <v>815</v>
      </c>
      <c r="CX395" s="258"/>
      <c r="CY395" s="253"/>
      <c r="CZ395" s="253"/>
      <c r="DA395" s="259"/>
      <c r="DB395" s="260"/>
      <c r="DC395" s="261">
        <v>87556</v>
      </c>
      <c r="DD395" s="262">
        <v>65421</v>
      </c>
      <c r="DE395" s="263">
        <v>13860</v>
      </c>
      <c r="DF395" s="111">
        <v>55612.333333333336</v>
      </c>
    </row>
    <row r="396" spans="1:110" ht="35.25" customHeight="1" x14ac:dyDescent="0.25">
      <c r="A396" s="237" t="s">
        <v>541</v>
      </c>
      <c r="B396" s="238" t="s">
        <v>18</v>
      </c>
      <c r="C396" s="238" t="s">
        <v>19</v>
      </c>
      <c r="D396" s="60" t="s">
        <v>220</v>
      </c>
      <c r="E396" s="60" t="s">
        <v>133</v>
      </c>
      <c r="F396" s="60" t="s">
        <v>1130</v>
      </c>
      <c r="G396" s="61" t="s">
        <v>133</v>
      </c>
      <c r="H396" s="211" t="s">
        <v>533</v>
      </c>
      <c r="I396" s="60" t="s">
        <v>608</v>
      </c>
      <c r="J396" s="212">
        <v>11.473104549336242</v>
      </c>
      <c r="K396" s="212">
        <v>17.385037842627</v>
      </c>
      <c r="L396" s="213">
        <v>2537.9</v>
      </c>
      <c r="M396" s="214"/>
      <c r="N396" s="214"/>
      <c r="O396" s="214"/>
      <c r="P396" s="214"/>
      <c r="Q396" s="214"/>
      <c r="R396" s="214"/>
      <c r="S396" s="214"/>
      <c r="T396" s="214"/>
      <c r="U396" s="214"/>
      <c r="V396" s="214"/>
      <c r="W396" s="214"/>
      <c r="X396" s="214"/>
      <c r="Y396" s="214"/>
      <c r="Z396" s="214"/>
      <c r="AA396" s="214"/>
      <c r="AB396" s="214"/>
      <c r="AC396" s="214">
        <v>28</v>
      </c>
      <c r="AD396" s="214">
        <v>28</v>
      </c>
      <c r="AE396" s="214"/>
      <c r="AF396" s="214"/>
      <c r="AG396" s="215"/>
      <c r="AH396" s="214"/>
      <c r="AI396" s="214">
        <f t="shared" si="21"/>
        <v>28</v>
      </c>
      <c r="AJ396" s="214">
        <f t="shared" si="21"/>
        <v>28</v>
      </c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39">
        <v>720.4</v>
      </c>
      <c r="BB396" s="239">
        <v>720.4</v>
      </c>
      <c r="BC396" s="214"/>
      <c r="BD396" s="214"/>
      <c r="BE396" s="214"/>
      <c r="BF396" s="214"/>
      <c r="BG396" s="216">
        <f t="shared" si="22"/>
        <v>720.4</v>
      </c>
      <c r="BH396" s="72">
        <f t="shared" si="22"/>
        <v>720.4</v>
      </c>
      <c r="BI396" s="217">
        <f t="shared" si="20"/>
        <v>0.1171382113821138</v>
      </c>
      <c r="BJ396" s="218">
        <v>0</v>
      </c>
      <c r="BK396" s="218">
        <v>0</v>
      </c>
      <c r="BL396" s="218">
        <v>0</v>
      </c>
      <c r="BM396" s="218">
        <v>0</v>
      </c>
      <c r="BN396" s="218">
        <v>0</v>
      </c>
      <c r="BO396" s="218">
        <v>0</v>
      </c>
      <c r="BP396" s="218">
        <v>0</v>
      </c>
      <c r="BQ396" s="218">
        <v>0</v>
      </c>
      <c r="BR396" s="218">
        <v>0</v>
      </c>
      <c r="BS396" s="218">
        <v>0</v>
      </c>
      <c r="BT396" s="218">
        <v>0</v>
      </c>
      <c r="BU396" s="218">
        <v>0</v>
      </c>
      <c r="BV396" s="218">
        <v>0</v>
      </c>
      <c r="BW396" s="218">
        <v>0</v>
      </c>
      <c r="BX396" s="218">
        <v>0</v>
      </c>
      <c r="BY396" s="218">
        <v>0</v>
      </c>
      <c r="BZ396" s="218">
        <v>845634.33600000001</v>
      </c>
      <c r="CA396" s="218">
        <v>845634.33600000001</v>
      </c>
      <c r="CB396" s="218">
        <v>0</v>
      </c>
      <c r="CC396" s="218">
        <v>0</v>
      </c>
      <c r="CD396" s="218">
        <v>0</v>
      </c>
      <c r="CE396" s="218">
        <v>0</v>
      </c>
      <c r="CF396" s="218">
        <v>845634.33600000001</v>
      </c>
      <c r="CG396" s="219">
        <v>845634.33600000001</v>
      </c>
      <c r="CH396" s="220">
        <v>34258343.495303996</v>
      </c>
      <c r="CI396" s="220">
        <v>34258343.495303996</v>
      </c>
      <c r="CJ396" s="220">
        <v>22342397.93172</v>
      </c>
      <c r="CK396" s="221" t="s">
        <v>530</v>
      </c>
      <c r="CL396" s="222">
        <v>9.43</v>
      </c>
      <c r="CM396" s="223">
        <v>9.43</v>
      </c>
      <c r="CN396" s="224">
        <v>6.15</v>
      </c>
      <c r="CO396" s="253"/>
      <c r="CP396" s="253"/>
      <c r="CQ396" s="253"/>
      <c r="CR396" s="225"/>
      <c r="CS396" s="254">
        <v>70.012309055591132</v>
      </c>
      <c r="CT396" s="255">
        <v>56.302376368019317</v>
      </c>
      <c r="CU396" s="256">
        <v>0.93423895782244115</v>
      </c>
      <c r="CV396" s="257">
        <v>0.92583311313355587</v>
      </c>
      <c r="CW396" s="245" t="s">
        <v>1078</v>
      </c>
      <c r="CX396" s="258"/>
      <c r="CY396" s="253"/>
      <c r="CZ396" s="253"/>
      <c r="DA396" s="259"/>
      <c r="DB396" s="260"/>
      <c r="DC396" s="261">
        <v>7584</v>
      </c>
      <c r="DD396" s="262">
        <v>91659</v>
      </c>
      <c r="DE396" s="263">
        <v>62124</v>
      </c>
      <c r="DF396" s="111">
        <v>53789</v>
      </c>
    </row>
    <row r="397" spans="1:110" ht="35.25" customHeight="1" x14ac:dyDescent="0.25">
      <c r="A397" s="237" t="s">
        <v>541</v>
      </c>
      <c r="B397" s="238" t="s">
        <v>18</v>
      </c>
      <c r="C397" s="238" t="s">
        <v>19</v>
      </c>
      <c r="D397" s="60" t="s">
        <v>220</v>
      </c>
      <c r="E397" s="60" t="s">
        <v>133</v>
      </c>
      <c r="F397" s="60" t="s">
        <v>1131</v>
      </c>
      <c r="G397" s="61" t="s">
        <v>133</v>
      </c>
      <c r="H397" s="211" t="s">
        <v>533</v>
      </c>
      <c r="I397" s="60" t="s">
        <v>608</v>
      </c>
      <c r="J397" s="212">
        <v>11.592616055058496</v>
      </c>
      <c r="K397" s="212">
        <v>19.946401473663002</v>
      </c>
      <c r="L397" s="213">
        <v>2849.3</v>
      </c>
      <c r="M397" s="214"/>
      <c r="N397" s="214"/>
      <c r="O397" s="214"/>
      <c r="P397" s="214"/>
      <c r="Q397" s="214"/>
      <c r="R397" s="214"/>
      <c r="S397" s="214"/>
      <c r="T397" s="214"/>
      <c r="U397" s="214"/>
      <c r="V397" s="214"/>
      <c r="W397" s="214"/>
      <c r="X397" s="214"/>
      <c r="Y397" s="214">
        <v>1</v>
      </c>
      <c r="Z397" s="214">
        <v>1</v>
      </c>
      <c r="AA397" s="214"/>
      <c r="AB397" s="214"/>
      <c r="AC397" s="214">
        <v>60</v>
      </c>
      <c r="AD397" s="214">
        <v>60</v>
      </c>
      <c r="AE397" s="214"/>
      <c r="AF397" s="214"/>
      <c r="AG397" s="215"/>
      <c r="AH397" s="214"/>
      <c r="AI397" s="214">
        <f t="shared" si="21"/>
        <v>61</v>
      </c>
      <c r="AJ397" s="214">
        <f t="shared" si="21"/>
        <v>61</v>
      </c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>
        <v>1.2</v>
      </c>
      <c r="AX397" s="214">
        <v>1.2</v>
      </c>
      <c r="AY397" s="214"/>
      <c r="AZ397" s="214"/>
      <c r="BA397" s="239">
        <v>402.5</v>
      </c>
      <c r="BB397" s="239">
        <v>402.5</v>
      </c>
      <c r="BC397" s="214"/>
      <c r="BD397" s="214"/>
      <c r="BE397" s="214"/>
      <c r="BF397" s="214"/>
      <c r="BG397" s="216">
        <f t="shared" si="22"/>
        <v>403.7</v>
      </c>
      <c r="BH397" s="72">
        <f t="shared" si="22"/>
        <v>403.7</v>
      </c>
      <c r="BI397" s="217">
        <f t="shared" si="20"/>
        <v>4.227225130890052E-2</v>
      </c>
      <c r="BJ397" s="218">
        <v>0</v>
      </c>
      <c r="BK397" s="218">
        <v>0</v>
      </c>
      <c r="BL397" s="218">
        <v>0</v>
      </c>
      <c r="BM397" s="218">
        <v>0</v>
      </c>
      <c r="BN397" s="218">
        <v>0</v>
      </c>
      <c r="BO397" s="218">
        <v>0</v>
      </c>
      <c r="BP397" s="218">
        <v>0</v>
      </c>
      <c r="BQ397" s="218">
        <v>0</v>
      </c>
      <c r="BR397" s="218">
        <v>0</v>
      </c>
      <c r="BS397" s="218">
        <v>0</v>
      </c>
      <c r="BT397" s="218">
        <v>0</v>
      </c>
      <c r="BU397" s="218">
        <v>0</v>
      </c>
      <c r="BV397" s="218">
        <v>6054.9119999999994</v>
      </c>
      <c r="BW397" s="218">
        <v>6054.9119999999994</v>
      </c>
      <c r="BX397" s="218">
        <v>0</v>
      </c>
      <c r="BY397" s="218">
        <v>0</v>
      </c>
      <c r="BZ397" s="218">
        <v>472470.60000000003</v>
      </c>
      <c r="CA397" s="218">
        <v>472470.60000000003</v>
      </c>
      <c r="CB397" s="218">
        <v>0</v>
      </c>
      <c r="CC397" s="218">
        <v>0</v>
      </c>
      <c r="CD397" s="218">
        <v>0</v>
      </c>
      <c r="CE397" s="218">
        <v>0</v>
      </c>
      <c r="CF397" s="218">
        <v>478525.51200000005</v>
      </c>
      <c r="CG397" s="219">
        <v>478525.51200000005</v>
      </c>
      <c r="CH397" s="220">
        <v>35756889.986939996</v>
      </c>
      <c r="CI397" s="220">
        <v>35756889.986939996</v>
      </c>
      <c r="CJ397" s="220">
        <v>35945084.144765995</v>
      </c>
      <c r="CK397" s="221" t="s">
        <v>530</v>
      </c>
      <c r="CL397" s="222">
        <v>9.5</v>
      </c>
      <c r="CM397" s="223">
        <v>9.5</v>
      </c>
      <c r="CN397" s="224">
        <v>9.5500000000000007</v>
      </c>
      <c r="CO397" s="253"/>
      <c r="CP397" s="253"/>
      <c r="CQ397" s="253"/>
      <c r="CR397" s="225"/>
      <c r="CS397" s="254">
        <v>264.4335145766803</v>
      </c>
      <c r="CT397" s="255">
        <v>116.75990671519203</v>
      </c>
      <c r="CU397" s="256">
        <v>0.653364043131621</v>
      </c>
      <c r="CV397" s="257">
        <v>0.55404256442315103</v>
      </c>
      <c r="CW397" s="245" t="s">
        <v>616</v>
      </c>
      <c r="CX397" s="258"/>
      <c r="CY397" s="253"/>
      <c r="CZ397" s="253"/>
      <c r="DA397" s="259"/>
      <c r="DB397" s="260"/>
      <c r="DC397" s="261">
        <v>0</v>
      </c>
      <c r="DD397" s="262">
        <v>33695</v>
      </c>
      <c r="DE397" s="263">
        <v>410854</v>
      </c>
      <c r="DF397" s="111">
        <v>148183</v>
      </c>
    </row>
    <row r="398" spans="1:110" ht="35.25" customHeight="1" x14ac:dyDescent="0.25">
      <c r="A398" s="237" t="s">
        <v>541</v>
      </c>
      <c r="B398" s="238" t="s">
        <v>18</v>
      </c>
      <c r="C398" s="238" t="s">
        <v>19</v>
      </c>
      <c r="D398" s="60" t="s">
        <v>220</v>
      </c>
      <c r="E398" s="60" t="s">
        <v>133</v>
      </c>
      <c r="F398" s="60" t="s">
        <v>1132</v>
      </c>
      <c r="G398" s="61" t="s">
        <v>133</v>
      </c>
      <c r="H398" s="211" t="s">
        <v>1070</v>
      </c>
      <c r="I398" s="60" t="s">
        <v>1070</v>
      </c>
      <c r="J398" s="212">
        <v>0</v>
      </c>
      <c r="K398" s="212" t="s">
        <v>1070</v>
      </c>
      <c r="L398" s="213">
        <v>0</v>
      </c>
      <c r="M398" s="214"/>
      <c r="N398" s="214"/>
      <c r="O398" s="214"/>
      <c r="P398" s="214"/>
      <c r="Q398" s="214"/>
      <c r="R398" s="214"/>
      <c r="S398" s="214"/>
      <c r="T398" s="214"/>
      <c r="U398" s="214"/>
      <c r="V398" s="214"/>
      <c r="W398" s="214"/>
      <c r="X398" s="214"/>
      <c r="Y398" s="214"/>
      <c r="Z398" s="214"/>
      <c r="AA398" s="214"/>
      <c r="AB398" s="214"/>
      <c r="AC398" s="214"/>
      <c r="AD398" s="214"/>
      <c r="AE398" s="214"/>
      <c r="AF398" s="214"/>
      <c r="AG398" s="215"/>
      <c r="AH398" s="214"/>
      <c r="AI398" s="214">
        <f t="shared" si="21"/>
        <v>0</v>
      </c>
      <c r="AJ398" s="214">
        <f t="shared" si="21"/>
        <v>0</v>
      </c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39"/>
      <c r="BB398" s="239"/>
      <c r="BC398" s="214"/>
      <c r="BD398" s="214"/>
      <c r="BE398" s="214"/>
      <c r="BF398" s="214"/>
      <c r="BG398" s="216">
        <f t="shared" si="22"/>
        <v>0</v>
      </c>
      <c r="BH398" s="72">
        <f t="shared" si="22"/>
        <v>0</v>
      </c>
      <c r="BI398" s="217">
        <f t="shared" si="20"/>
        <v>0</v>
      </c>
      <c r="BJ398" s="218">
        <v>0</v>
      </c>
      <c r="BK398" s="218">
        <v>0</v>
      </c>
      <c r="BL398" s="218">
        <v>0</v>
      </c>
      <c r="BM398" s="218">
        <v>0</v>
      </c>
      <c r="BN398" s="218">
        <v>0</v>
      </c>
      <c r="BO398" s="218">
        <v>0</v>
      </c>
      <c r="BP398" s="218">
        <v>0</v>
      </c>
      <c r="BQ398" s="218">
        <v>0</v>
      </c>
      <c r="BR398" s="218">
        <v>0</v>
      </c>
      <c r="BS398" s="218">
        <v>0</v>
      </c>
      <c r="BT398" s="218">
        <v>0</v>
      </c>
      <c r="BU398" s="218">
        <v>0</v>
      </c>
      <c r="BV398" s="218">
        <v>0</v>
      </c>
      <c r="BW398" s="218">
        <v>0</v>
      </c>
      <c r="BX398" s="218">
        <v>0</v>
      </c>
      <c r="BY398" s="218">
        <v>0</v>
      </c>
      <c r="BZ398" s="218">
        <v>0</v>
      </c>
      <c r="CA398" s="218">
        <v>0</v>
      </c>
      <c r="CB398" s="218">
        <v>0</v>
      </c>
      <c r="CC398" s="218">
        <v>0</v>
      </c>
      <c r="CD398" s="218">
        <v>0</v>
      </c>
      <c r="CE398" s="218">
        <v>0</v>
      </c>
      <c r="CF398" s="218">
        <v>0</v>
      </c>
      <c r="CG398" s="219">
        <v>0</v>
      </c>
      <c r="CH398" s="220">
        <v>0</v>
      </c>
      <c r="CI398" s="220">
        <v>0</v>
      </c>
      <c r="CJ398" s="220">
        <v>0</v>
      </c>
      <c r="CK398" s="221" t="s">
        <v>530</v>
      </c>
      <c r="CL398" s="222">
        <v>0</v>
      </c>
      <c r="CM398" s="223">
        <v>0</v>
      </c>
      <c r="CN398" s="224">
        <v>0</v>
      </c>
      <c r="CO398" s="253"/>
      <c r="CP398" s="253"/>
      <c r="CQ398" s="253"/>
      <c r="CR398" s="225"/>
      <c r="CS398" s="254">
        <v>0</v>
      </c>
      <c r="CT398" s="255">
        <v>0</v>
      </c>
      <c r="CU398" s="256">
        <v>0</v>
      </c>
      <c r="CV398" s="257">
        <v>0</v>
      </c>
      <c r="CW398" s="245" t="s">
        <v>564</v>
      </c>
      <c r="CX398" s="258"/>
      <c r="CY398" s="253"/>
      <c r="CZ398" s="253"/>
      <c r="DA398" s="259"/>
      <c r="DB398" s="260"/>
      <c r="DC398" s="261">
        <v>0</v>
      </c>
      <c r="DD398" s="262">
        <v>0</v>
      </c>
      <c r="DE398" s="263">
        <v>0</v>
      </c>
      <c r="DF398" s="111">
        <v>0</v>
      </c>
    </row>
    <row r="399" spans="1:110" ht="35.25" customHeight="1" x14ac:dyDescent="0.25">
      <c r="A399" s="237" t="s">
        <v>541</v>
      </c>
      <c r="B399" s="238" t="s">
        <v>18</v>
      </c>
      <c r="C399" s="238" t="s">
        <v>19</v>
      </c>
      <c r="D399" s="60" t="s">
        <v>220</v>
      </c>
      <c r="E399" s="60" t="s">
        <v>133</v>
      </c>
      <c r="F399" s="60" t="s">
        <v>1133</v>
      </c>
      <c r="G399" s="61" t="s">
        <v>1129</v>
      </c>
      <c r="H399" s="211" t="s">
        <v>1070</v>
      </c>
      <c r="I399" s="60" t="s">
        <v>1070</v>
      </c>
      <c r="J399" s="212">
        <v>0</v>
      </c>
      <c r="K399" s="212" t="s">
        <v>1070</v>
      </c>
      <c r="L399" s="213">
        <v>0</v>
      </c>
      <c r="M399" s="214"/>
      <c r="N399" s="214"/>
      <c r="O399" s="214"/>
      <c r="P399" s="214"/>
      <c r="Q399" s="214"/>
      <c r="R399" s="214"/>
      <c r="S399" s="214"/>
      <c r="T399" s="214"/>
      <c r="U399" s="214"/>
      <c r="V399" s="214"/>
      <c r="W399" s="214"/>
      <c r="X399" s="214"/>
      <c r="Y399" s="214"/>
      <c r="Z399" s="214"/>
      <c r="AA399" s="214"/>
      <c r="AB399" s="214"/>
      <c r="AC399" s="214"/>
      <c r="AD399" s="214"/>
      <c r="AE399" s="214"/>
      <c r="AF399" s="214"/>
      <c r="AG399" s="215"/>
      <c r="AH399" s="214"/>
      <c r="AI399" s="214">
        <f t="shared" si="21"/>
        <v>0</v>
      </c>
      <c r="AJ399" s="214">
        <f t="shared" si="21"/>
        <v>0</v>
      </c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39"/>
      <c r="BB399" s="239"/>
      <c r="BC399" s="214"/>
      <c r="BD399" s="214"/>
      <c r="BE399" s="214"/>
      <c r="BF399" s="214"/>
      <c r="BG399" s="216">
        <f t="shared" si="22"/>
        <v>0</v>
      </c>
      <c r="BH399" s="72">
        <f t="shared" si="22"/>
        <v>0</v>
      </c>
      <c r="BI399" s="217">
        <f t="shared" si="20"/>
        <v>0</v>
      </c>
      <c r="BJ399" s="218">
        <v>0</v>
      </c>
      <c r="BK399" s="218">
        <v>0</v>
      </c>
      <c r="BL399" s="218">
        <v>0</v>
      </c>
      <c r="BM399" s="218">
        <v>0</v>
      </c>
      <c r="BN399" s="218">
        <v>0</v>
      </c>
      <c r="BO399" s="218">
        <v>0</v>
      </c>
      <c r="BP399" s="218">
        <v>0</v>
      </c>
      <c r="BQ399" s="218">
        <v>0</v>
      </c>
      <c r="BR399" s="218">
        <v>0</v>
      </c>
      <c r="BS399" s="218">
        <v>0</v>
      </c>
      <c r="BT399" s="218">
        <v>0</v>
      </c>
      <c r="BU399" s="218">
        <v>0</v>
      </c>
      <c r="BV399" s="218">
        <v>0</v>
      </c>
      <c r="BW399" s="218">
        <v>0</v>
      </c>
      <c r="BX399" s="218">
        <v>0</v>
      </c>
      <c r="BY399" s="218">
        <v>0</v>
      </c>
      <c r="BZ399" s="218">
        <v>0</v>
      </c>
      <c r="CA399" s="218">
        <v>0</v>
      </c>
      <c r="CB399" s="218">
        <v>0</v>
      </c>
      <c r="CC399" s="218">
        <v>0</v>
      </c>
      <c r="CD399" s="218">
        <v>0</v>
      </c>
      <c r="CE399" s="218">
        <v>0</v>
      </c>
      <c r="CF399" s="218">
        <v>0</v>
      </c>
      <c r="CG399" s="219">
        <v>0</v>
      </c>
      <c r="CH399" s="220">
        <v>0</v>
      </c>
      <c r="CI399" s="220">
        <v>0</v>
      </c>
      <c r="CJ399" s="220">
        <v>0</v>
      </c>
      <c r="CK399" s="221" t="s">
        <v>530</v>
      </c>
      <c r="CL399" s="222">
        <v>0</v>
      </c>
      <c r="CM399" s="223">
        <v>0</v>
      </c>
      <c r="CN399" s="224">
        <v>0</v>
      </c>
      <c r="CO399" s="253"/>
      <c r="CP399" s="253"/>
      <c r="CQ399" s="253"/>
      <c r="CR399" s="225"/>
      <c r="CS399" s="254">
        <v>0</v>
      </c>
      <c r="CT399" s="255">
        <v>0</v>
      </c>
      <c r="CU399" s="256">
        <v>0</v>
      </c>
      <c r="CV399" s="257">
        <v>0</v>
      </c>
      <c r="CW399" s="245" t="s">
        <v>564</v>
      </c>
      <c r="CX399" s="258"/>
      <c r="CY399" s="253"/>
      <c r="CZ399" s="253"/>
      <c r="DA399" s="259"/>
      <c r="DB399" s="260"/>
      <c r="DC399" s="261">
        <v>0</v>
      </c>
      <c r="DD399" s="262">
        <v>0</v>
      </c>
      <c r="DE399" s="263">
        <v>0</v>
      </c>
      <c r="DF399" s="111">
        <v>0</v>
      </c>
    </row>
    <row r="400" spans="1:110" ht="35.25" customHeight="1" x14ac:dyDescent="0.25">
      <c r="A400" s="237" t="s">
        <v>541</v>
      </c>
      <c r="B400" s="238" t="s">
        <v>18</v>
      </c>
      <c r="C400" s="238" t="s">
        <v>19</v>
      </c>
      <c r="D400" s="60" t="s">
        <v>312</v>
      </c>
      <c r="E400" s="60" t="s">
        <v>250</v>
      </c>
      <c r="F400" s="60" t="s">
        <v>1134</v>
      </c>
      <c r="G400" s="61" t="s">
        <v>250</v>
      </c>
      <c r="H400" s="211" t="s">
        <v>543</v>
      </c>
      <c r="I400" s="60" t="s">
        <v>547</v>
      </c>
      <c r="J400" s="212">
        <v>3.7107456501355629</v>
      </c>
      <c r="K400" s="212">
        <v>16.290151481268001</v>
      </c>
      <c r="L400" s="213">
        <v>957.5</v>
      </c>
      <c r="M400" s="214"/>
      <c r="N400" s="214"/>
      <c r="O400" s="214"/>
      <c r="P400" s="214"/>
      <c r="Q400" s="214"/>
      <c r="R400" s="214"/>
      <c r="S400" s="214"/>
      <c r="T400" s="214"/>
      <c r="U400" s="214"/>
      <c r="V400" s="214"/>
      <c r="W400" s="214"/>
      <c r="X400" s="214"/>
      <c r="Y400" s="214">
        <v>1</v>
      </c>
      <c r="Z400" s="214">
        <v>1</v>
      </c>
      <c r="AA400" s="214"/>
      <c r="AB400" s="214"/>
      <c r="AC400" s="214">
        <v>13</v>
      </c>
      <c r="AD400" s="214">
        <v>13</v>
      </c>
      <c r="AE400" s="214"/>
      <c r="AF400" s="214"/>
      <c r="AG400" s="215"/>
      <c r="AH400" s="214"/>
      <c r="AI400" s="214">
        <f t="shared" si="21"/>
        <v>14</v>
      </c>
      <c r="AJ400" s="214">
        <f t="shared" si="21"/>
        <v>14</v>
      </c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>
        <v>1.2</v>
      </c>
      <c r="AX400" s="214">
        <v>1.2</v>
      </c>
      <c r="AY400" s="214"/>
      <c r="AZ400" s="214"/>
      <c r="BA400" s="239">
        <v>91.9</v>
      </c>
      <c r="BB400" s="239">
        <v>91.9</v>
      </c>
      <c r="BC400" s="214"/>
      <c r="BD400" s="214"/>
      <c r="BE400" s="214"/>
      <c r="BF400" s="214"/>
      <c r="BG400" s="216">
        <f t="shared" si="22"/>
        <v>93.100000000000009</v>
      </c>
      <c r="BH400" s="72">
        <f t="shared" si="22"/>
        <v>93.100000000000009</v>
      </c>
      <c r="BI400" s="217">
        <f t="shared" si="20"/>
        <v>2.9184952978056428E-2</v>
      </c>
      <c r="BJ400" s="218">
        <v>0</v>
      </c>
      <c r="BK400" s="218">
        <v>0</v>
      </c>
      <c r="BL400" s="218">
        <v>0</v>
      </c>
      <c r="BM400" s="218">
        <v>0</v>
      </c>
      <c r="BN400" s="218">
        <v>0</v>
      </c>
      <c r="BO400" s="218">
        <v>0</v>
      </c>
      <c r="BP400" s="218">
        <v>0</v>
      </c>
      <c r="BQ400" s="218">
        <v>0</v>
      </c>
      <c r="BR400" s="218">
        <v>0</v>
      </c>
      <c r="BS400" s="218">
        <v>0</v>
      </c>
      <c r="BT400" s="218">
        <v>0</v>
      </c>
      <c r="BU400" s="218">
        <v>0</v>
      </c>
      <c r="BV400" s="218">
        <v>6054.9119999999994</v>
      </c>
      <c r="BW400" s="218">
        <v>6054.9119999999994</v>
      </c>
      <c r="BX400" s="218">
        <v>0</v>
      </c>
      <c r="BY400" s="218">
        <v>0</v>
      </c>
      <c r="BZ400" s="218">
        <v>107875.89600000001</v>
      </c>
      <c r="CA400" s="218">
        <v>107875.89600000001</v>
      </c>
      <c r="CB400" s="218">
        <v>0</v>
      </c>
      <c r="CC400" s="218">
        <v>0</v>
      </c>
      <c r="CD400" s="218">
        <v>0</v>
      </c>
      <c r="CE400" s="218">
        <v>0</v>
      </c>
      <c r="CF400" s="218">
        <v>113930.808</v>
      </c>
      <c r="CG400" s="219">
        <v>113930.808</v>
      </c>
      <c r="CH400" s="220">
        <v>9495840</v>
      </c>
      <c r="CI400" s="220">
        <v>9495840</v>
      </c>
      <c r="CJ400" s="220">
        <v>11177760</v>
      </c>
      <c r="CK400" s="221" t="s">
        <v>530</v>
      </c>
      <c r="CL400" s="222">
        <v>2.71</v>
      </c>
      <c r="CM400" s="223">
        <v>2.71</v>
      </c>
      <c r="CN400" s="224">
        <v>3.19</v>
      </c>
      <c r="CO400" s="253"/>
      <c r="CP400" s="253"/>
      <c r="CQ400" s="253"/>
      <c r="CR400" s="225"/>
      <c r="CS400" s="254">
        <v>99.918477371679217</v>
      </c>
      <c r="CT400" s="255">
        <v>97.644151871244048</v>
      </c>
      <c r="CU400" s="256">
        <v>0.59098913788288765</v>
      </c>
      <c r="CV400" s="257">
        <v>0.58959662265225232</v>
      </c>
      <c r="CW400" s="245" t="s">
        <v>579</v>
      </c>
      <c r="CX400" s="258"/>
      <c r="CY400" s="253"/>
      <c r="CZ400" s="253"/>
      <c r="DA400" s="259"/>
      <c r="DB400" s="260"/>
      <c r="DC400" s="261">
        <v>0</v>
      </c>
      <c r="DD400" s="262">
        <v>0</v>
      </c>
      <c r="DE400" s="263">
        <v>12441</v>
      </c>
      <c r="DF400" s="111">
        <v>4147</v>
      </c>
    </row>
    <row r="401" spans="1:110" ht="35.25" customHeight="1" x14ac:dyDescent="0.25">
      <c r="A401" s="237" t="s">
        <v>541</v>
      </c>
      <c r="B401" s="238" t="s">
        <v>18</v>
      </c>
      <c r="C401" s="238" t="s">
        <v>19</v>
      </c>
      <c r="D401" s="60" t="s">
        <v>313</v>
      </c>
      <c r="E401" s="60" t="s">
        <v>250</v>
      </c>
      <c r="F401" s="60" t="s">
        <v>1135</v>
      </c>
      <c r="G401" s="61" t="s">
        <v>250</v>
      </c>
      <c r="H401" s="211" t="s">
        <v>543</v>
      </c>
      <c r="I401" s="60" t="s">
        <v>547</v>
      </c>
      <c r="J401" s="212">
        <v>2.9758018514679367</v>
      </c>
      <c r="K401" s="212">
        <v>7.8922348320690006</v>
      </c>
      <c r="L401" s="213">
        <v>785.8</v>
      </c>
      <c r="M401" s="214"/>
      <c r="N401" s="214"/>
      <c r="O401" s="214"/>
      <c r="P401" s="214"/>
      <c r="Q401" s="214"/>
      <c r="R401" s="214"/>
      <c r="S401" s="214"/>
      <c r="T401" s="214"/>
      <c r="U401" s="214"/>
      <c r="V401" s="214"/>
      <c r="W401" s="214"/>
      <c r="X401" s="214"/>
      <c r="Y401" s="214"/>
      <c r="Z401" s="214"/>
      <c r="AA401" s="214"/>
      <c r="AB401" s="214"/>
      <c r="AC401" s="214">
        <v>21</v>
      </c>
      <c r="AD401" s="214">
        <v>21</v>
      </c>
      <c r="AE401" s="214"/>
      <c r="AF401" s="214"/>
      <c r="AG401" s="215"/>
      <c r="AH401" s="214"/>
      <c r="AI401" s="214">
        <f t="shared" si="21"/>
        <v>21</v>
      </c>
      <c r="AJ401" s="214">
        <f t="shared" si="21"/>
        <v>21</v>
      </c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39">
        <v>112.45</v>
      </c>
      <c r="BB401" s="239">
        <v>112.45</v>
      </c>
      <c r="BC401" s="214"/>
      <c r="BD401" s="214"/>
      <c r="BE401" s="214"/>
      <c r="BF401" s="214"/>
      <c r="BG401" s="216">
        <f t="shared" si="22"/>
        <v>112.45</v>
      </c>
      <c r="BH401" s="72">
        <f t="shared" si="22"/>
        <v>112.45</v>
      </c>
      <c r="BI401" s="217">
        <f t="shared" si="20"/>
        <v>6.2821229050279329E-2</v>
      </c>
      <c r="BJ401" s="218">
        <v>0</v>
      </c>
      <c r="BK401" s="218">
        <v>0</v>
      </c>
      <c r="BL401" s="218">
        <v>0</v>
      </c>
      <c r="BM401" s="218">
        <v>0</v>
      </c>
      <c r="BN401" s="218">
        <v>0</v>
      </c>
      <c r="BO401" s="218">
        <v>0</v>
      </c>
      <c r="BP401" s="218">
        <v>0</v>
      </c>
      <c r="BQ401" s="218">
        <v>0</v>
      </c>
      <c r="BR401" s="218">
        <v>0</v>
      </c>
      <c r="BS401" s="218">
        <v>0</v>
      </c>
      <c r="BT401" s="218">
        <v>0</v>
      </c>
      <c r="BU401" s="218">
        <v>0</v>
      </c>
      <c r="BV401" s="218">
        <v>0</v>
      </c>
      <c r="BW401" s="218">
        <v>0</v>
      </c>
      <c r="BX401" s="218">
        <v>0</v>
      </c>
      <c r="BY401" s="218">
        <v>0</v>
      </c>
      <c r="BZ401" s="218">
        <v>131998.30800000002</v>
      </c>
      <c r="CA401" s="218">
        <v>131998.30800000002</v>
      </c>
      <c r="CB401" s="218">
        <v>0</v>
      </c>
      <c r="CC401" s="218">
        <v>0</v>
      </c>
      <c r="CD401" s="218">
        <v>0</v>
      </c>
      <c r="CE401" s="218">
        <v>0</v>
      </c>
      <c r="CF401" s="218">
        <v>131998.30800000002</v>
      </c>
      <c r="CG401" s="219">
        <v>131998.30800000002</v>
      </c>
      <c r="CH401" s="220">
        <v>5150880</v>
      </c>
      <c r="CI401" s="220">
        <v>5150880</v>
      </c>
      <c r="CJ401" s="220">
        <v>6272160.0000000009</v>
      </c>
      <c r="CK401" s="221" t="s">
        <v>530</v>
      </c>
      <c r="CL401" s="222">
        <v>1.47</v>
      </c>
      <c r="CM401" s="223">
        <v>1.47</v>
      </c>
      <c r="CN401" s="224">
        <v>1.79</v>
      </c>
      <c r="CO401" s="253"/>
      <c r="CP401" s="253"/>
      <c r="CQ401" s="253"/>
      <c r="CR401" s="225"/>
      <c r="CS401" s="254">
        <v>625.4771271653043</v>
      </c>
      <c r="CT401" s="255">
        <v>20.720719347002191</v>
      </c>
      <c r="CU401" s="256">
        <v>0.80463286803579459</v>
      </c>
      <c r="CV401" s="257">
        <v>0.40666243950855785</v>
      </c>
      <c r="CW401" s="245" t="s">
        <v>554</v>
      </c>
      <c r="CX401" s="258"/>
      <c r="CY401" s="253"/>
      <c r="CZ401" s="253"/>
      <c r="DA401" s="259"/>
      <c r="DB401" s="260"/>
      <c r="DC401" s="261">
        <v>0</v>
      </c>
      <c r="DD401" s="262">
        <v>26520</v>
      </c>
      <c r="DE401" s="263">
        <v>0</v>
      </c>
      <c r="DF401" s="111">
        <v>8840</v>
      </c>
    </row>
    <row r="402" spans="1:110" ht="35.25" customHeight="1" x14ac:dyDescent="0.25">
      <c r="A402" s="237" t="s">
        <v>541</v>
      </c>
      <c r="B402" s="238" t="s">
        <v>18</v>
      </c>
      <c r="C402" s="238" t="s">
        <v>19</v>
      </c>
      <c r="D402" s="60" t="s">
        <v>177</v>
      </c>
      <c r="E402" s="60" t="s">
        <v>178</v>
      </c>
      <c r="F402" s="60" t="s">
        <v>1136</v>
      </c>
      <c r="G402" s="61" t="s">
        <v>1137</v>
      </c>
      <c r="H402" s="211" t="s">
        <v>543</v>
      </c>
      <c r="I402" s="60" t="s">
        <v>547</v>
      </c>
      <c r="J402" s="212">
        <v>3.7107456501355629</v>
      </c>
      <c r="K402" s="212">
        <v>11.546022703257002</v>
      </c>
      <c r="L402" s="213">
        <v>497.6</v>
      </c>
      <c r="M402" s="214"/>
      <c r="N402" s="214"/>
      <c r="O402" s="214"/>
      <c r="P402" s="214"/>
      <c r="Q402" s="214"/>
      <c r="R402" s="214"/>
      <c r="S402" s="214"/>
      <c r="T402" s="214"/>
      <c r="U402" s="214"/>
      <c r="V402" s="214"/>
      <c r="W402" s="214"/>
      <c r="X402" s="214"/>
      <c r="Y402" s="214">
        <v>1</v>
      </c>
      <c r="Z402" s="214">
        <v>1</v>
      </c>
      <c r="AA402" s="214"/>
      <c r="AB402" s="214"/>
      <c r="AC402" s="214">
        <v>10</v>
      </c>
      <c r="AD402" s="214">
        <v>10</v>
      </c>
      <c r="AE402" s="214"/>
      <c r="AF402" s="214"/>
      <c r="AG402" s="215"/>
      <c r="AH402" s="214"/>
      <c r="AI402" s="214">
        <f t="shared" si="21"/>
        <v>11</v>
      </c>
      <c r="AJ402" s="214">
        <f t="shared" si="21"/>
        <v>11</v>
      </c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>
        <v>1.2</v>
      </c>
      <c r="AX402" s="214">
        <v>1.2</v>
      </c>
      <c r="AY402" s="214"/>
      <c r="AZ402" s="214"/>
      <c r="BA402" s="239">
        <v>111.68</v>
      </c>
      <c r="BB402" s="239">
        <v>111.68</v>
      </c>
      <c r="BC402" s="214"/>
      <c r="BD402" s="214"/>
      <c r="BE402" s="214"/>
      <c r="BF402" s="214"/>
      <c r="BG402" s="216">
        <f t="shared" si="22"/>
        <v>112.88000000000001</v>
      </c>
      <c r="BH402" s="72">
        <f t="shared" si="22"/>
        <v>112.88000000000001</v>
      </c>
      <c r="BI402" s="217">
        <f t="shared" si="20"/>
        <v>4.4972111553784867E-2</v>
      </c>
      <c r="BJ402" s="218">
        <v>0</v>
      </c>
      <c r="BK402" s="218">
        <v>0</v>
      </c>
      <c r="BL402" s="218">
        <v>0</v>
      </c>
      <c r="BM402" s="218">
        <v>0</v>
      </c>
      <c r="BN402" s="218">
        <v>0</v>
      </c>
      <c r="BO402" s="218">
        <v>0</v>
      </c>
      <c r="BP402" s="218">
        <v>0</v>
      </c>
      <c r="BQ402" s="218">
        <v>0</v>
      </c>
      <c r="BR402" s="218">
        <v>0</v>
      </c>
      <c r="BS402" s="218">
        <v>0</v>
      </c>
      <c r="BT402" s="218">
        <v>0</v>
      </c>
      <c r="BU402" s="218">
        <v>0</v>
      </c>
      <c r="BV402" s="218">
        <v>6054.9119999999994</v>
      </c>
      <c r="BW402" s="218">
        <v>6054.9119999999994</v>
      </c>
      <c r="BX402" s="218">
        <v>0</v>
      </c>
      <c r="BY402" s="218">
        <v>0</v>
      </c>
      <c r="BZ402" s="218">
        <v>131094.45120000001</v>
      </c>
      <c r="CA402" s="218">
        <v>131094.45120000001</v>
      </c>
      <c r="CB402" s="218">
        <v>0</v>
      </c>
      <c r="CC402" s="218">
        <v>0</v>
      </c>
      <c r="CD402" s="218">
        <v>0</v>
      </c>
      <c r="CE402" s="218">
        <v>0</v>
      </c>
      <c r="CF402" s="218">
        <v>137149.36320000002</v>
      </c>
      <c r="CG402" s="219">
        <v>137149.36320000002</v>
      </c>
      <c r="CH402" s="220">
        <v>7568640.0000000009</v>
      </c>
      <c r="CI402" s="220">
        <v>7568640.0000000009</v>
      </c>
      <c r="CJ402" s="220">
        <v>8795040</v>
      </c>
      <c r="CK402" s="221" t="s">
        <v>530</v>
      </c>
      <c r="CL402" s="222">
        <v>2.16</v>
      </c>
      <c r="CM402" s="223">
        <v>2.16</v>
      </c>
      <c r="CN402" s="224">
        <v>2.5099999999999998</v>
      </c>
      <c r="CO402" s="253"/>
      <c r="CP402" s="253"/>
      <c r="CQ402" s="253"/>
      <c r="CR402" s="225"/>
      <c r="CS402" s="254">
        <v>28.848888115013466</v>
      </c>
      <c r="CT402" s="255">
        <v>23.545215067936386</v>
      </c>
      <c r="CU402" s="256">
        <v>0.51672860551924005</v>
      </c>
      <c r="CV402" s="257">
        <v>0.50914109043043154</v>
      </c>
      <c r="CW402" s="245" t="s">
        <v>579</v>
      </c>
      <c r="CX402" s="258"/>
      <c r="CY402" s="253"/>
      <c r="CZ402" s="253"/>
      <c r="DA402" s="259"/>
      <c r="DB402" s="260"/>
      <c r="DC402" s="261">
        <v>4864</v>
      </c>
      <c r="DD402" s="262">
        <v>0</v>
      </c>
      <c r="DE402" s="263">
        <v>19227</v>
      </c>
      <c r="DF402" s="111">
        <v>8030.333333333333</v>
      </c>
    </row>
    <row r="403" spans="1:110" ht="35.25" customHeight="1" x14ac:dyDescent="0.25">
      <c r="A403" s="237" t="s">
        <v>541</v>
      </c>
      <c r="B403" s="238" t="s">
        <v>18</v>
      </c>
      <c r="C403" s="238" t="s">
        <v>19</v>
      </c>
      <c r="D403" s="60" t="s">
        <v>142</v>
      </c>
      <c r="E403" s="60" t="s">
        <v>30</v>
      </c>
      <c r="F403" s="60" t="s">
        <v>1138</v>
      </c>
      <c r="G403" s="61" t="s">
        <v>30</v>
      </c>
      <c r="H403" s="211" t="s">
        <v>543</v>
      </c>
      <c r="I403" s="60" t="s">
        <v>547</v>
      </c>
      <c r="J403" s="212">
        <v>2.0030821179372555</v>
      </c>
      <c r="K403" s="212">
        <v>3.4916666594040002</v>
      </c>
      <c r="L403" s="213">
        <v>172.3</v>
      </c>
      <c r="M403" s="214"/>
      <c r="N403" s="214"/>
      <c r="O403" s="214"/>
      <c r="P403" s="214"/>
      <c r="Q403" s="214"/>
      <c r="R403" s="214"/>
      <c r="S403" s="214"/>
      <c r="T403" s="214"/>
      <c r="U403" s="214"/>
      <c r="V403" s="214"/>
      <c r="W403" s="214"/>
      <c r="X403" s="214"/>
      <c r="Y403" s="214"/>
      <c r="Z403" s="214"/>
      <c r="AA403" s="214"/>
      <c r="AB403" s="214"/>
      <c r="AC403" s="214"/>
      <c r="AD403" s="214"/>
      <c r="AE403" s="214"/>
      <c r="AF403" s="214"/>
      <c r="AG403" s="215"/>
      <c r="AH403" s="214"/>
      <c r="AI403" s="214">
        <f t="shared" si="21"/>
        <v>0</v>
      </c>
      <c r="AJ403" s="214">
        <f t="shared" si="21"/>
        <v>0</v>
      </c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39"/>
      <c r="BB403" s="214"/>
      <c r="BC403" s="214"/>
      <c r="BD403" s="214"/>
      <c r="BE403" s="214"/>
      <c r="BF403" s="214"/>
      <c r="BG403" s="216">
        <f t="shared" si="22"/>
        <v>0</v>
      </c>
      <c r="BH403" s="72">
        <f t="shared" si="22"/>
        <v>0</v>
      </c>
      <c r="BI403" s="217">
        <f t="shared" si="20"/>
        <v>0</v>
      </c>
      <c r="BJ403" s="218">
        <v>0</v>
      </c>
      <c r="BK403" s="218">
        <v>0</v>
      </c>
      <c r="BL403" s="218">
        <v>0</v>
      </c>
      <c r="BM403" s="218">
        <v>0</v>
      </c>
      <c r="BN403" s="218">
        <v>0</v>
      </c>
      <c r="BO403" s="218">
        <v>0</v>
      </c>
      <c r="BP403" s="218">
        <v>0</v>
      </c>
      <c r="BQ403" s="218">
        <v>0</v>
      </c>
      <c r="BR403" s="218">
        <v>0</v>
      </c>
      <c r="BS403" s="218">
        <v>0</v>
      </c>
      <c r="BT403" s="218">
        <v>0</v>
      </c>
      <c r="BU403" s="218">
        <v>0</v>
      </c>
      <c r="BV403" s="218">
        <v>0</v>
      </c>
      <c r="BW403" s="218">
        <v>0</v>
      </c>
      <c r="BX403" s="218">
        <v>0</v>
      </c>
      <c r="BY403" s="218">
        <v>0</v>
      </c>
      <c r="BZ403" s="218">
        <v>0</v>
      </c>
      <c r="CA403" s="218">
        <v>0</v>
      </c>
      <c r="CB403" s="218">
        <v>0</v>
      </c>
      <c r="CC403" s="218">
        <v>0</v>
      </c>
      <c r="CD403" s="218">
        <v>0</v>
      </c>
      <c r="CE403" s="218">
        <v>0</v>
      </c>
      <c r="CF403" s="218">
        <v>0</v>
      </c>
      <c r="CG403" s="219">
        <v>0</v>
      </c>
      <c r="CH403" s="220">
        <v>4099679.9999999995</v>
      </c>
      <c r="CI403" s="220">
        <v>4099679.9999999995</v>
      </c>
      <c r="CJ403" s="220">
        <v>1121280</v>
      </c>
      <c r="CK403" s="221" t="s">
        <v>530</v>
      </c>
      <c r="CL403" s="222">
        <v>1.17</v>
      </c>
      <c r="CM403" s="223">
        <v>1.17</v>
      </c>
      <c r="CN403" s="224">
        <v>0.32</v>
      </c>
      <c r="CO403" s="253"/>
      <c r="CP403" s="253"/>
      <c r="CQ403" s="253"/>
      <c r="CR403" s="225"/>
      <c r="CS403" s="254">
        <v>37.587112746251513</v>
      </c>
      <c r="CT403" s="255">
        <v>37.587112746251513</v>
      </c>
      <c r="CU403" s="256">
        <v>0.99220011211298409</v>
      </c>
      <c r="CV403" s="257">
        <v>0.99220011211298409</v>
      </c>
      <c r="CW403" s="245" t="s">
        <v>1139</v>
      </c>
      <c r="CX403" s="258"/>
      <c r="CY403" s="253"/>
      <c r="CZ403" s="253"/>
      <c r="DA403" s="259"/>
      <c r="DB403" s="260"/>
      <c r="DC403" s="261">
        <v>15632</v>
      </c>
      <c r="DD403" s="262">
        <v>0</v>
      </c>
      <c r="DE403" s="263">
        <v>0</v>
      </c>
      <c r="DF403" s="111">
        <v>5210.666666666667</v>
      </c>
    </row>
    <row r="404" spans="1:110" ht="35.25" customHeight="1" x14ac:dyDescent="0.25">
      <c r="A404" s="237" t="s">
        <v>541</v>
      </c>
      <c r="B404" s="238" t="s">
        <v>18</v>
      </c>
      <c r="C404" s="238" t="s">
        <v>19</v>
      </c>
      <c r="D404" s="60" t="s">
        <v>142</v>
      </c>
      <c r="E404" s="60" t="s">
        <v>30</v>
      </c>
      <c r="F404" s="60" t="s">
        <v>1140</v>
      </c>
      <c r="G404" s="61" t="s">
        <v>30</v>
      </c>
      <c r="H404" s="211" t="s">
        <v>594</v>
      </c>
      <c r="I404" s="60" t="s">
        <v>547</v>
      </c>
      <c r="J404" s="212">
        <v>1.9094128102639305</v>
      </c>
      <c r="K404" s="212">
        <v>1.5685606027979999</v>
      </c>
      <c r="L404" s="213">
        <v>68.7</v>
      </c>
      <c r="M404" s="214"/>
      <c r="N404" s="214"/>
      <c r="O404" s="214"/>
      <c r="P404" s="214"/>
      <c r="Q404" s="214"/>
      <c r="R404" s="214"/>
      <c r="S404" s="214"/>
      <c r="T404" s="214"/>
      <c r="U404" s="214"/>
      <c r="V404" s="214"/>
      <c r="W404" s="214"/>
      <c r="X404" s="214"/>
      <c r="Y404" s="214"/>
      <c r="Z404" s="214"/>
      <c r="AA404" s="214"/>
      <c r="AB404" s="214"/>
      <c r="AC404" s="214"/>
      <c r="AD404" s="214"/>
      <c r="AE404" s="214"/>
      <c r="AF404" s="214"/>
      <c r="AG404" s="215"/>
      <c r="AH404" s="214"/>
      <c r="AI404" s="214">
        <f t="shared" si="21"/>
        <v>0</v>
      </c>
      <c r="AJ404" s="214">
        <f t="shared" si="21"/>
        <v>0</v>
      </c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39"/>
      <c r="BB404" s="214"/>
      <c r="BC404" s="214"/>
      <c r="BD404" s="214"/>
      <c r="BE404" s="214"/>
      <c r="BF404" s="214"/>
      <c r="BG404" s="216">
        <f t="shared" si="22"/>
        <v>0</v>
      </c>
      <c r="BH404" s="72">
        <f t="shared" si="22"/>
        <v>0</v>
      </c>
      <c r="BI404" s="217">
        <f t="shared" si="20"/>
        <v>0</v>
      </c>
      <c r="BJ404" s="218">
        <v>0</v>
      </c>
      <c r="BK404" s="218">
        <v>0</v>
      </c>
      <c r="BL404" s="218">
        <v>0</v>
      </c>
      <c r="BM404" s="218">
        <v>0</v>
      </c>
      <c r="BN404" s="218">
        <v>0</v>
      </c>
      <c r="BO404" s="218">
        <v>0</v>
      </c>
      <c r="BP404" s="218">
        <v>0</v>
      </c>
      <c r="BQ404" s="218">
        <v>0</v>
      </c>
      <c r="BR404" s="218">
        <v>0</v>
      </c>
      <c r="BS404" s="218">
        <v>0</v>
      </c>
      <c r="BT404" s="218">
        <v>0</v>
      </c>
      <c r="BU404" s="218">
        <v>0</v>
      </c>
      <c r="BV404" s="218">
        <v>0</v>
      </c>
      <c r="BW404" s="218">
        <v>0</v>
      </c>
      <c r="BX404" s="218">
        <v>0</v>
      </c>
      <c r="BY404" s="218">
        <v>0</v>
      </c>
      <c r="BZ404" s="218">
        <v>0</v>
      </c>
      <c r="CA404" s="218">
        <v>0</v>
      </c>
      <c r="CB404" s="218">
        <v>0</v>
      </c>
      <c r="CC404" s="218">
        <v>0</v>
      </c>
      <c r="CD404" s="218">
        <v>0</v>
      </c>
      <c r="CE404" s="218">
        <v>0</v>
      </c>
      <c r="CF404" s="218">
        <v>0</v>
      </c>
      <c r="CG404" s="219">
        <v>0</v>
      </c>
      <c r="CH404" s="220">
        <v>4905599.9999999991</v>
      </c>
      <c r="CI404" s="220">
        <v>4905599.9999999991</v>
      </c>
      <c r="CJ404" s="220">
        <v>3048480.0000000005</v>
      </c>
      <c r="CK404" s="221" t="s">
        <v>530</v>
      </c>
      <c r="CL404" s="222">
        <v>1.4</v>
      </c>
      <c r="CM404" s="223">
        <v>1.4</v>
      </c>
      <c r="CN404" s="224">
        <v>0.87</v>
      </c>
      <c r="CO404" s="253"/>
      <c r="CP404" s="253"/>
      <c r="CQ404" s="253"/>
      <c r="CR404" s="225"/>
      <c r="CS404" s="254">
        <v>1.6723940435280642</v>
      </c>
      <c r="CT404" s="255">
        <v>1.6723940435280642</v>
      </c>
      <c r="CU404" s="256">
        <v>0.33447880870561281</v>
      </c>
      <c r="CV404" s="257">
        <v>0.33447880870561281</v>
      </c>
      <c r="CW404" s="245" t="s">
        <v>1052</v>
      </c>
      <c r="CX404" s="258"/>
      <c r="CY404" s="253"/>
      <c r="CZ404" s="253"/>
      <c r="DA404" s="259"/>
      <c r="DB404" s="260"/>
      <c r="DC404" s="261">
        <v>0</v>
      </c>
      <c r="DD404" s="262">
        <v>0</v>
      </c>
      <c r="DE404" s="263">
        <v>0</v>
      </c>
      <c r="DF404" s="111">
        <v>0</v>
      </c>
    </row>
    <row r="405" spans="1:110" ht="35.25" customHeight="1" x14ac:dyDescent="0.25">
      <c r="A405" s="237" t="s">
        <v>541</v>
      </c>
      <c r="B405" s="238" t="s">
        <v>18</v>
      </c>
      <c r="C405" s="238" t="s">
        <v>19</v>
      </c>
      <c r="D405" s="60" t="s">
        <v>142</v>
      </c>
      <c r="E405" s="60" t="s">
        <v>30</v>
      </c>
      <c r="F405" s="60" t="s">
        <v>1141</v>
      </c>
      <c r="G405" s="61" t="s">
        <v>30</v>
      </c>
      <c r="H405" s="211" t="s">
        <v>594</v>
      </c>
      <c r="I405" s="60" t="s">
        <v>547</v>
      </c>
      <c r="J405" s="212">
        <v>2.1615994078459591</v>
      </c>
      <c r="K405" s="212">
        <v>1.3907196940770001</v>
      </c>
      <c r="L405" s="213">
        <v>71.2</v>
      </c>
      <c r="M405" s="214"/>
      <c r="N405" s="214"/>
      <c r="O405" s="214"/>
      <c r="P405" s="214"/>
      <c r="Q405" s="214"/>
      <c r="R405" s="214"/>
      <c r="S405" s="214"/>
      <c r="T405" s="214"/>
      <c r="U405" s="214"/>
      <c r="V405" s="214"/>
      <c r="W405" s="214"/>
      <c r="X405" s="214"/>
      <c r="Y405" s="214"/>
      <c r="Z405" s="214"/>
      <c r="AA405" s="214"/>
      <c r="AB405" s="214"/>
      <c r="AC405" s="214"/>
      <c r="AD405" s="214"/>
      <c r="AE405" s="214"/>
      <c r="AF405" s="214"/>
      <c r="AG405" s="215"/>
      <c r="AH405" s="214"/>
      <c r="AI405" s="214">
        <f t="shared" si="21"/>
        <v>0</v>
      </c>
      <c r="AJ405" s="214">
        <f t="shared" si="21"/>
        <v>0</v>
      </c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39"/>
      <c r="BB405" s="214"/>
      <c r="BC405" s="214"/>
      <c r="BD405" s="214"/>
      <c r="BE405" s="214"/>
      <c r="BF405" s="214"/>
      <c r="BG405" s="216">
        <f t="shared" si="22"/>
        <v>0</v>
      </c>
      <c r="BH405" s="72">
        <f t="shared" si="22"/>
        <v>0</v>
      </c>
      <c r="BI405" s="217">
        <f t="shared" si="20"/>
        <v>0</v>
      </c>
      <c r="BJ405" s="218">
        <v>0</v>
      </c>
      <c r="BK405" s="218">
        <v>0</v>
      </c>
      <c r="BL405" s="218">
        <v>0</v>
      </c>
      <c r="BM405" s="218">
        <v>0</v>
      </c>
      <c r="BN405" s="218">
        <v>0</v>
      </c>
      <c r="BO405" s="218">
        <v>0</v>
      </c>
      <c r="BP405" s="218">
        <v>0</v>
      </c>
      <c r="BQ405" s="218">
        <v>0</v>
      </c>
      <c r="BR405" s="218">
        <v>0</v>
      </c>
      <c r="BS405" s="218">
        <v>0</v>
      </c>
      <c r="BT405" s="218">
        <v>0</v>
      </c>
      <c r="BU405" s="218">
        <v>0</v>
      </c>
      <c r="BV405" s="218">
        <v>0</v>
      </c>
      <c r="BW405" s="218">
        <v>0</v>
      </c>
      <c r="BX405" s="218">
        <v>0</v>
      </c>
      <c r="BY405" s="218">
        <v>0</v>
      </c>
      <c r="BZ405" s="218">
        <v>0</v>
      </c>
      <c r="CA405" s="218">
        <v>0</v>
      </c>
      <c r="CB405" s="218">
        <v>0</v>
      </c>
      <c r="CC405" s="218">
        <v>0</v>
      </c>
      <c r="CD405" s="218">
        <v>0</v>
      </c>
      <c r="CE405" s="218">
        <v>0</v>
      </c>
      <c r="CF405" s="218">
        <v>0</v>
      </c>
      <c r="CG405" s="219">
        <v>0</v>
      </c>
      <c r="CH405" s="220">
        <v>3328800</v>
      </c>
      <c r="CI405" s="220">
        <v>3328800</v>
      </c>
      <c r="CJ405" s="220">
        <v>3959519.9999999995</v>
      </c>
      <c r="CK405" s="221" t="s">
        <v>530</v>
      </c>
      <c r="CL405" s="222">
        <v>0.95</v>
      </c>
      <c r="CM405" s="223">
        <v>0.95</v>
      </c>
      <c r="CN405" s="224">
        <v>1.1299999999999999</v>
      </c>
      <c r="CO405" s="253"/>
      <c r="CP405" s="253"/>
      <c r="CQ405" s="253"/>
      <c r="CR405" s="225"/>
      <c r="CS405" s="254">
        <v>1.7027027027027017</v>
      </c>
      <c r="CT405" s="255">
        <v>1.7027027027027017</v>
      </c>
      <c r="CU405" s="256">
        <v>0.34054054054054039</v>
      </c>
      <c r="CV405" s="257">
        <v>0.34054054054054039</v>
      </c>
      <c r="CW405" s="245" t="s">
        <v>1052</v>
      </c>
      <c r="CX405" s="258"/>
      <c r="CY405" s="253"/>
      <c r="CZ405" s="253"/>
      <c r="DA405" s="259"/>
      <c r="DB405" s="260"/>
      <c r="DC405" s="261">
        <v>0</v>
      </c>
      <c r="DD405" s="262">
        <v>0</v>
      </c>
      <c r="DE405" s="263">
        <v>0</v>
      </c>
      <c r="DF405" s="111">
        <v>0</v>
      </c>
    </row>
    <row r="406" spans="1:110" ht="35.25" customHeight="1" x14ac:dyDescent="0.25">
      <c r="A406" s="237" t="s">
        <v>541</v>
      </c>
      <c r="B406" s="238" t="s">
        <v>18</v>
      </c>
      <c r="C406" s="238" t="s">
        <v>19</v>
      </c>
      <c r="D406" s="60" t="s">
        <v>142</v>
      </c>
      <c r="E406" s="60" t="s">
        <v>30</v>
      </c>
      <c r="F406" s="60" t="s">
        <v>1142</v>
      </c>
      <c r="G406" s="61" t="s">
        <v>30</v>
      </c>
      <c r="H406" s="211" t="s">
        <v>594</v>
      </c>
      <c r="I406" s="60" t="s">
        <v>547</v>
      </c>
      <c r="J406" s="212">
        <v>1.9454394670613628</v>
      </c>
      <c r="K406" s="212">
        <v>1.0954545431760001</v>
      </c>
      <c r="L406" s="213">
        <v>51</v>
      </c>
      <c r="M406" s="214"/>
      <c r="N406" s="214"/>
      <c r="O406" s="214"/>
      <c r="P406" s="214"/>
      <c r="Q406" s="214"/>
      <c r="R406" s="214"/>
      <c r="S406" s="214"/>
      <c r="T406" s="214"/>
      <c r="U406" s="214"/>
      <c r="V406" s="214"/>
      <c r="W406" s="214"/>
      <c r="X406" s="214"/>
      <c r="Y406" s="214"/>
      <c r="Z406" s="214"/>
      <c r="AA406" s="214"/>
      <c r="AB406" s="214"/>
      <c r="AC406" s="214"/>
      <c r="AD406" s="214"/>
      <c r="AE406" s="214"/>
      <c r="AF406" s="214"/>
      <c r="AG406" s="215"/>
      <c r="AH406" s="214"/>
      <c r="AI406" s="214">
        <f t="shared" si="21"/>
        <v>0</v>
      </c>
      <c r="AJ406" s="214">
        <f t="shared" si="21"/>
        <v>0</v>
      </c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39"/>
      <c r="BB406" s="214"/>
      <c r="BC406" s="214"/>
      <c r="BD406" s="214"/>
      <c r="BE406" s="214"/>
      <c r="BF406" s="214"/>
      <c r="BG406" s="216">
        <f t="shared" si="22"/>
        <v>0</v>
      </c>
      <c r="BH406" s="72">
        <f t="shared" si="22"/>
        <v>0</v>
      </c>
      <c r="BI406" s="217">
        <f t="shared" si="20"/>
        <v>0</v>
      </c>
      <c r="BJ406" s="218">
        <v>0</v>
      </c>
      <c r="BK406" s="218">
        <v>0</v>
      </c>
      <c r="BL406" s="218">
        <v>0</v>
      </c>
      <c r="BM406" s="218">
        <v>0</v>
      </c>
      <c r="BN406" s="218">
        <v>0</v>
      </c>
      <c r="BO406" s="218">
        <v>0</v>
      </c>
      <c r="BP406" s="218">
        <v>0</v>
      </c>
      <c r="BQ406" s="218">
        <v>0</v>
      </c>
      <c r="BR406" s="218">
        <v>0</v>
      </c>
      <c r="BS406" s="218">
        <v>0</v>
      </c>
      <c r="BT406" s="218">
        <v>0</v>
      </c>
      <c r="BU406" s="218">
        <v>0</v>
      </c>
      <c r="BV406" s="218">
        <v>0</v>
      </c>
      <c r="BW406" s="218">
        <v>0</v>
      </c>
      <c r="BX406" s="218">
        <v>0</v>
      </c>
      <c r="BY406" s="218">
        <v>0</v>
      </c>
      <c r="BZ406" s="218">
        <v>0</v>
      </c>
      <c r="CA406" s="218">
        <v>0</v>
      </c>
      <c r="CB406" s="218">
        <v>0</v>
      </c>
      <c r="CC406" s="218">
        <v>0</v>
      </c>
      <c r="CD406" s="218">
        <v>0</v>
      </c>
      <c r="CE406" s="218">
        <v>0</v>
      </c>
      <c r="CF406" s="218">
        <v>0</v>
      </c>
      <c r="CG406" s="219">
        <v>0</v>
      </c>
      <c r="CH406" s="220">
        <v>1892160.0000000002</v>
      </c>
      <c r="CI406" s="220">
        <v>1892160.0000000002</v>
      </c>
      <c r="CJ406" s="220">
        <v>1646880</v>
      </c>
      <c r="CK406" s="221" t="s">
        <v>530</v>
      </c>
      <c r="CL406" s="222">
        <v>0.54</v>
      </c>
      <c r="CM406" s="223">
        <v>0.54</v>
      </c>
      <c r="CN406" s="224">
        <v>0.47</v>
      </c>
      <c r="CO406" s="253"/>
      <c r="CP406" s="253"/>
      <c r="CQ406" s="253"/>
      <c r="CR406" s="225"/>
      <c r="CS406" s="254">
        <v>1.5716486902927589</v>
      </c>
      <c r="CT406" s="255">
        <v>1.5716486902927589</v>
      </c>
      <c r="CU406" s="256">
        <v>0.3143297380585518</v>
      </c>
      <c r="CV406" s="257">
        <v>0.3143297380585518</v>
      </c>
      <c r="CW406" s="245" t="s">
        <v>1052</v>
      </c>
      <c r="CX406" s="258"/>
      <c r="CY406" s="253"/>
      <c r="CZ406" s="253"/>
      <c r="DA406" s="259"/>
      <c r="DB406" s="260"/>
      <c r="DC406" s="261">
        <v>0</v>
      </c>
      <c r="DD406" s="262">
        <v>0</v>
      </c>
      <c r="DE406" s="263">
        <v>0</v>
      </c>
      <c r="DF406" s="111">
        <v>0</v>
      </c>
    </row>
    <row r="407" spans="1:110" ht="35.25" customHeight="1" x14ac:dyDescent="0.25">
      <c r="A407" s="237" t="s">
        <v>541</v>
      </c>
      <c r="B407" s="238" t="s">
        <v>18</v>
      </c>
      <c r="C407" s="238" t="s">
        <v>19</v>
      </c>
      <c r="D407" s="60" t="s">
        <v>142</v>
      </c>
      <c r="E407" s="60" t="s">
        <v>30</v>
      </c>
      <c r="F407" s="60" t="s">
        <v>1143</v>
      </c>
      <c r="G407" s="61" t="s">
        <v>30</v>
      </c>
      <c r="H407" s="211" t="s">
        <v>533</v>
      </c>
      <c r="I407" s="60" t="s">
        <v>608</v>
      </c>
      <c r="J407" s="212">
        <v>11.783834464214101</v>
      </c>
      <c r="K407" s="212">
        <v>13.560984820278</v>
      </c>
      <c r="L407" s="213">
        <v>3573</v>
      </c>
      <c r="M407" s="214"/>
      <c r="N407" s="214"/>
      <c r="O407" s="214"/>
      <c r="P407" s="214"/>
      <c r="Q407" s="214"/>
      <c r="R407" s="214"/>
      <c r="S407" s="214"/>
      <c r="T407" s="214"/>
      <c r="U407" s="214"/>
      <c r="V407" s="214"/>
      <c r="W407" s="214"/>
      <c r="X407" s="214"/>
      <c r="Y407" s="214"/>
      <c r="Z407" s="214"/>
      <c r="AA407" s="214"/>
      <c r="AB407" s="214"/>
      <c r="AC407" s="214">
        <v>16</v>
      </c>
      <c r="AD407" s="214">
        <v>16</v>
      </c>
      <c r="AE407" s="214"/>
      <c r="AF407" s="214"/>
      <c r="AG407" s="215"/>
      <c r="AH407" s="214"/>
      <c r="AI407" s="214">
        <f t="shared" si="21"/>
        <v>16</v>
      </c>
      <c r="AJ407" s="214">
        <f t="shared" si="21"/>
        <v>16</v>
      </c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39">
        <v>136.87</v>
      </c>
      <c r="BB407" s="239">
        <v>136.87</v>
      </c>
      <c r="BC407" s="214"/>
      <c r="BD407" s="214"/>
      <c r="BE407" s="214"/>
      <c r="BF407" s="214"/>
      <c r="BG407" s="216">
        <f t="shared" si="22"/>
        <v>136.87</v>
      </c>
      <c r="BH407" s="72">
        <f t="shared" si="22"/>
        <v>136.87</v>
      </c>
      <c r="BI407" s="217">
        <f t="shared" si="20"/>
        <v>2.3237691001697793E-2</v>
      </c>
      <c r="BJ407" s="218">
        <v>0</v>
      </c>
      <c r="BK407" s="218">
        <v>0</v>
      </c>
      <c r="BL407" s="218">
        <v>0</v>
      </c>
      <c r="BM407" s="218">
        <v>0</v>
      </c>
      <c r="BN407" s="218">
        <v>0</v>
      </c>
      <c r="BO407" s="218">
        <v>0</v>
      </c>
      <c r="BP407" s="218">
        <v>0</v>
      </c>
      <c r="BQ407" s="218">
        <v>0</v>
      </c>
      <c r="BR407" s="218">
        <v>0</v>
      </c>
      <c r="BS407" s="218">
        <v>0</v>
      </c>
      <c r="BT407" s="218">
        <v>0</v>
      </c>
      <c r="BU407" s="218">
        <v>0</v>
      </c>
      <c r="BV407" s="218">
        <v>0</v>
      </c>
      <c r="BW407" s="218">
        <v>0</v>
      </c>
      <c r="BX407" s="218">
        <v>0</v>
      </c>
      <c r="BY407" s="218">
        <v>0</v>
      </c>
      <c r="BZ407" s="218">
        <v>160663.48079999999</v>
      </c>
      <c r="CA407" s="218">
        <v>160663.48079999999</v>
      </c>
      <c r="CB407" s="218">
        <v>0</v>
      </c>
      <c r="CC407" s="218">
        <v>0</v>
      </c>
      <c r="CD407" s="218">
        <v>0</v>
      </c>
      <c r="CE407" s="218">
        <v>0</v>
      </c>
      <c r="CF407" s="218">
        <v>160663.48079999999</v>
      </c>
      <c r="CG407" s="219">
        <v>160663.48079999999</v>
      </c>
      <c r="CH407" s="220">
        <v>6686262.8514</v>
      </c>
      <c r="CI407" s="220">
        <v>6686262.8514</v>
      </c>
      <c r="CJ407" s="220">
        <v>4773586.4478479996</v>
      </c>
      <c r="CK407" s="221" t="s">
        <v>530</v>
      </c>
      <c r="CL407" s="222">
        <v>8.25</v>
      </c>
      <c r="CM407" s="223">
        <v>8.25</v>
      </c>
      <c r="CN407" s="224">
        <v>5.89</v>
      </c>
      <c r="CO407" s="253"/>
      <c r="CP407" s="253"/>
      <c r="CQ407" s="253"/>
      <c r="CR407" s="225"/>
      <c r="CS407" s="254">
        <v>91.53460089104037</v>
      </c>
      <c r="CT407" s="255">
        <v>90.122790365749481</v>
      </c>
      <c r="CU407" s="256">
        <v>0.90005813770596588</v>
      </c>
      <c r="CV407" s="257">
        <v>0.88594003245305719</v>
      </c>
      <c r="CW407" s="245" t="s">
        <v>616</v>
      </c>
      <c r="CX407" s="258"/>
      <c r="CY407" s="253"/>
      <c r="CZ407" s="253"/>
      <c r="DA407" s="259"/>
      <c r="DB407" s="260"/>
      <c r="DC407" s="261">
        <v>0</v>
      </c>
      <c r="DD407" s="262">
        <v>486488</v>
      </c>
      <c r="DE407" s="263">
        <v>0</v>
      </c>
      <c r="DF407" s="111">
        <v>162162.66666666666</v>
      </c>
    </row>
    <row r="408" spans="1:110" ht="35.25" customHeight="1" x14ac:dyDescent="0.25">
      <c r="A408" s="237" t="s">
        <v>541</v>
      </c>
      <c r="B408" s="238" t="s">
        <v>18</v>
      </c>
      <c r="C408" s="238" t="s">
        <v>19</v>
      </c>
      <c r="D408" s="60" t="s">
        <v>142</v>
      </c>
      <c r="E408" s="60" t="s">
        <v>30</v>
      </c>
      <c r="F408" s="60" t="s">
        <v>1144</v>
      </c>
      <c r="G408" s="61" t="s">
        <v>30</v>
      </c>
      <c r="H408" s="211" t="s">
        <v>1070</v>
      </c>
      <c r="I408" s="60" t="s">
        <v>1070</v>
      </c>
      <c r="J408" s="212">
        <v>0</v>
      </c>
      <c r="K408" s="212" t="s">
        <v>1070</v>
      </c>
      <c r="L408" s="213">
        <v>0</v>
      </c>
      <c r="M408" s="214"/>
      <c r="N408" s="214"/>
      <c r="O408" s="214"/>
      <c r="P408" s="214"/>
      <c r="Q408" s="214"/>
      <c r="R408" s="214"/>
      <c r="S408" s="214"/>
      <c r="T408" s="214"/>
      <c r="U408" s="214"/>
      <c r="V408" s="214"/>
      <c r="W408" s="214"/>
      <c r="X408" s="214"/>
      <c r="Y408" s="214"/>
      <c r="Z408" s="214"/>
      <c r="AA408" s="214"/>
      <c r="AB408" s="214"/>
      <c r="AC408" s="214">
        <v>4</v>
      </c>
      <c r="AD408" s="214">
        <v>4</v>
      </c>
      <c r="AE408" s="214"/>
      <c r="AF408" s="214"/>
      <c r="AG408" s="215"/>
      <c r="AH408" s="214"/>
      <c r="AI408" s="214">
        <f t="shared" si="21"/>
        <v>4</v>
      </c>
      <c r="AJ408" s="214">
        <f t="shared" si="21"/>
        <v>4</v>
      </c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39">
        <v>19.75</v>
      </c>
      <c r="BB408" s="239">
        <v>19.75</v>
      </c>
      <c r="BC408" s="214"/>
      <c r="BD408" s="214"/>
      <c r="BE408" s="214"/>
      <c r="BF408" s="214"/>
      <c r="BG408" s="216">
        <f t="shared" si="22"/>
        <v>19.75</v>
      </c>
      <c r="BH408" s="72">
        <f t="shared" si="22"/>
        <v>19.75</v>
      </c>
      <c r="BI408" s="217">
        <f t="shared" si="20"/>
        <v>0</v>
      </c>
      <c r="BJ408" s="218">
        <v>0</v>
      </c>
      <c r="BK408" s="218">
        <v>0</v>
      </c>
      <c r="BL408" s="218">
        <v>0</v>
      </c>
      <c r="BM408" s="218">
        <v>0</v>
      </c>
      <c r="BN408" s="218">
        <v>0</v>
      </c>
      <c r="BO408" s="218">
        <v>0</v>
      </c>
      <c r="BP408" s="218">
        <v>0</v>
      </c>
      <c r="BQ408" s="218">
        <v>0</v>
      </c>
      <c r="BR408" s="218">
        <v>0</v>
      </c>
      <c r="BS408" s="218">
        <v>0</v>
      </c>
      <c r="BT408" s="218">
        <v>0</v>
      </c>
      <c r="BU408" s="218">
        <v>0</v>
      </c>
      <c r="BV408" s="218">
        <v>0</v>
      </c>
      <c r="BW408" s="218">
        <v>0</v>
      </c>
      <c r="BX408" s="218">
        <v>0</v>
      </c>
      <c r="BY408" s="218">
        <v>0</v>
      </c>
      <c r="BZ408" s="218">
        <v>23183.34</v>
      </c>
      <c r="CA408" s="218">
        <v>23183.34</v>
      </c>
      <c r="CB408" s="218">
        <v>0</v>
      </c>
      <c r="CC408" s="218">
        <v>0</v>
      </c>
      <c r="CD408" s="218">
        <v>0</v>
      </c>
      <c r="CE408" s="218">
        <v>0</v>
      </c>
      <c r="CF408" s="218">
        <v>23183.34</v>
      </c>
      <c r="CG408" s="219">
        <v>23183.34</v>
      </c>
      <c r="CH408" s="220">
        <v>0</v>
      </c>
      <c r="CI408" s="220">
        <v>0</v>
      </c>
      <c r="CJ408" s="220">
        <v>0</v>
      </c>
      <c r="CK408" s="221" t="s">
        <v>530</v>
      </c>
      <c r="CL408" s="222">
        <v>0</v>
      </c>
      <c r="CM408" s="223">
        <v>0</v>
      </c>
      <c r="CN408" s="224">
        <v>0</v>
      </c>
      <c r="CO408" s="253"/>
      <c r="CP408" s="253"/>
      <c r="CQ408" s="253"/>
      <c r="CR408" s="225"/>
      <c r="CS408" s="254">
        <v>0</v>
      </c>
      <c r="CT408" s="255">
        <v>0</v>
      </c>
      <c r="CU408" s="256">
        <v>0</v>
      </c>
      <c r="CV408" s="257">
        <v>0</v>
      </c>
      <c r="CW408" s="245" t="s">
        <v>564</v>
      </c>
      <c r="CX408" s="258"/>
      <c r="CY408" s="253"/>
      <c r="CZ408" s="253"/>
      <c r="DA408" s="259"/>
      <c r="DB408" s="260"/>
      <c r="DC408" s="261">
        <v>0</v>
      </c>
      <c r="DD408" s="262">
        <v>0</v>
      </c>
      <c r="DE408" s="263">
        <v>0</v>
      </c>
      <c r="DF408" s="111">
        <v>0</v>
      </c>
    </row>
    <row r="409" spans="1:110" ht="35.25" customHeight="1" x14ac:dyDescent="0.25">
      <c r="A409" s="237" t="s">
        <v>541</v>
      </c>
      <c r="B409" s="238" t="s">
        <v>18</v>
      </c>
      <c r="C409" s="238" t="s">
        <v>19</v>
      </c>
      <c r="D409" s="60" t="s">
        <v>142</v>
      </c>
      <c r="E409" s="60" t="s">
        <v>30</v>
      </c>
      <c r="F409" s="60" t="s">
        <v>1145</v>
      </c>
      <c r="G409" s="61" t="s">
        <v>30</v>
      </c>
      <c r="H409" s="211" t="s">
        <v>543</v>
      </c>
      <c r="I409" s="60" t="s">
        <v>608</v>
      </c>
      <c r="J409" s="212">
        <v>11.783834464214101</v>
      </c>
      <c r="K409" s="212">
        <v>17.881249962807001</v>
      </c>
      <c r="L409" s="213">
        <v>3677.8</v>
      </c>
      <c r="M409" s="214"/>
      <c r="N409" s="214"/>
      <c r="O409" s="214"/>
      <c r="P409" s="214"/>
      <c r="Q409" s="214"/>
      <c r="R409" s="214"/>
      <c r="S409" s="214"/>
      <c r="T409" s="214"/>
      <c r="U409" s="214"/>
      <c r="V409" s="214"/>
      <c r="W409" s="214"/>
      <c r="X409" s="214"/>
      <c r="Y409" s="214"/>
      <c r="Z409" s="214"/>
      <c r="AA409" s="214"/>
      <c r="AB409" s="214"/>
      <c r="AC409" s="214">
        <v>219</v>
      </c>
      <c r="AD409" s="214">
        <v>219</v>
      </c>
      <c r="AE409" s="214"/>
      <c r="AF409" s="214"/>
      <c r="AG409" s="215"/>
      <c r="AH409" s="214"/>
      <c r="AI409" s="214">
        <f t="shared" si="21"/>
        <v>219</v>
      </c>
      <c r="AJ409" s="214">
        <f t="shared" si="21"/>
        <v>219</v>
      </c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39">
        <v>1232.1420000000001</v>
      </c>
      <c r="BB409" s="239">
        <v>1232.1420000000001</v>
      </c>
      <c r="BC409" s="214"/>
      <c r="BD409" s="214"/>
      <c r="BE409" s="214"/>
      <c r="BF409" s="214"/>
      <c r="BG409" s="216">
        <f t="shared" si="22"/>
        <v>1232.1420000000001</v>
      </c>
      <c r="BH409" s="72">
        <f t="shared" si="22"/>
        <v>1232.1420000000001</v>
      </c>
      <c r="BI409" s="217">
        <f t="shared" si="20"/>
        <v>0.13206237942122187</v>
      </c>
      <c r="BJ409" s="218">
        <v>0</v>
      </c>
      <c r="BK409" s="218">
        <v>0</v>
      </c>
      <c r="BL409" s="218">
        <v>0</v>
      </c>
      <c r="BM409" s="218">
        <v>0</v>
      </c>
      <c r="BN409" s="218">
        <v>0</v>
      </c>
      <c r="BO409" s="218">
        <v>0</v>
      </c>
      <c r="BP409" s="218">
        <v>0</v>
      </c>
      <c r="BQ409" s="218">
        <v>0</v>
      </c>
      <c r="BR409" s="218">
        <v>0</v>
      </c>
      <c r="BS409" s="218">
        <v>0</v>
      </c>
      <c r="BT409" s="218">
        <v>0</v>
      </c>
      <c r="BU409" s="218">
        <v>0</v>
      </c>
      <c r="BV409" s="218">
        <v>0</v>
      </c>
      <c r="BW409" s="218">
        <v>0</v>
      </c>
      <c r="BX409" s="218">
        <v>0</v>
      </c>
      <c r="BY409" s="218">
        <v>0</v>
      </c>
      <c r="BZ409" s="218">
        <v>1446337.56528</v>
      </c>
      <c r="CA409" s="218">
        <v>1446337.56528</v>
      </c>
      <c r="CB409" s="218">
        <v>0</v>
      </c>
      <c r="CC409" s="218">
        <v>0</v>
      </c>
      <c r="CD409" s="218">
        <v>0</v>
      </c>
      <c r="CE409" s="218">
        <v>0</v>
      </c>
      <c r="CF409" s="218">
        <v>1446337.56528</v>
      </c>
      <c r="CG409" s="219">
        <v>1446337.56528</v>
      </c>
      <c r="CH409" s="220">
        <v>30940504.329672001</v>
      </c>
      <c r="CI409" s="220">
        <v>30940504.329672001</v>
      </c>
      <c r="CJ409" s="220">
        <v>34571844.957585603</v>
      </c>
      <c r="CK409" s="221" t="s">
        <v>530</v>
      </c>
      <c r="CL409" s="222">
        <v>8.35</v>
      </c>
      <c r="CM409" s="223">
        <v>8.35</v>
      </c>
      <c r="CN409" s="224">
        <v>9.33</v>
      </c>
      <c r="CO409" s="253"/>
      <c r="CP409" s="253"/>
      <c r="CQ409" s="253"/>
      <c r="CR409" s="225"/>
      <c r="CS409" s="254">
        <v>86.451978639995062</v>
      </c>
      <c r="CT409" s="255">
        <v>79.129680434429062</v>
      </c>
      <c r="CU409" s="256">
        <v>1.380016249887289</v>
      </c>
      <c r="CV409" s="257">
        <v>1.3678018652622119</v>
      </c>
      <c r="CW409" s="245" t="s">
        <v>616</v>
      </c>
      <c r="CX409" s="258"/>
      <c r="CY409" s="253"/>
      <c r="CZ409" s="253"/>
      <c r="DA409" s="259"/>
      <c r="DB409" s="260"/>
      <c r="DC409" s="261">
        <v>0</v>
      </c>
      <c r="DD409" s="262">
        <v>370537</v>
      </c>
      <c r="DE409" s="263">
        <v>224846</v>
      </c>
      <c r="DF409" s="111">
        <v>198461</v>
      </c>
    </row>
    <row r="410" spans="1:110" ht="35.25" customHeight="1" x14ac:dyDescent="0.25">
      <c r="A410" s="237" t="s">
        <v>541</v>
      </c>
      <c r="B410" s="238" t="s">
        <v>18</v>
      </c>
      <c r="C410" s="238" t="s">
        <v>19</v>
      </c>
      <c r="D410" s="60" t="s">
        <v>142</v>
      </c>
      <c r="E410" s="60" t="s">
        <v>30</v>
      </c>
      <c r="F410" s="60" t="s">
        <v>1146</v>
      </c>
      <c r="G410" s="61" t="s">
        <v>30</v>
      </c>
      <c r="H410" s="211" t="s">
        <v>533</v>
      </c>
      <c r="I410" s="60" t="s">
        <v>608</v>
      </c>
      <c r="J410" s="212">
        <v>11.783834464214101</v>
      </c>
      <c r="K410" s="212">
        <v>13.576325729337</v>
      </c>
      <c r="L410" s="213">
        <v>3604.5</v>
      </c>
      <c r="M410" s="214"/>
      <c r="N410" s="214"/>
      <c r="O410" s="214"/>
      <c r="P410" s="214"/>
      <c r="Q410" s="214"/>
      <c r="R410" s="214"/>
      <c r="S410" s="214"/>
      <c r="T410" s="214"/>
      <c r="U410" s="214"/>
      <c r="V410" s="214"/>
      <c r="W410" s="214"/>
      <c r="X410" s="214"/>
      <c r="Y410" s="214"/>
      <c r="Z410" s="214"/>
      <c r="AA410" s="214"/>
      <c r="AB410" s="214"/>
      <c r="AC410" s="214">
        <v>13</v>
      </c>
      <c r="AD410" s="214">
        <v>13</v>
      </c>
      <c r="AE410" s="214"/>
      <c r="AF410" s="214"/>
      <c r="AG410" s="215"/>
      <c r="AH410" s="214"/>
      <c r="AI410" s="214">
        <f t="shared" si="21"/>
        <v>13</v>
      </c>
      <c r="AJ410" s="214">
        <f t="shared" si="21"/>
        <v>13</v>
      </c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39">
        <v>189.25</v>
      </c>
      <c r="BB410" s="239">
        <v>189.25</v>
      </c>
      <c r="BC410" s="214"/>
      <c r="BD410" s="214"/>
      <c r="BE410" s="214"/>
      <c r="BF410" s="214"/>
      <c r="BG410" s="216">
        <f t="shared" si="22"/>
        <v>189.25</v>
      </c>
      <c r="BH410" s="72">
        <f t="shared" si="22"/>
        <v>189.25</v>
      </c>
      <c r="BI410" s="217">
        <f t="shared" si="20"/>
        <v>1.8092734225621413E-2</v>
      </c>
      <c r="BJ410" s="218">
        <v>0</v>
      </c>
      <c r="BK410" s="218">
        <v>0</v>
      </c>
      <c r="BL410" s="218">
        <v>0</v>
      </c>
      <c r="BM410" s="218">
        <v>0</v>
      </c>
      <c r="BN410" s="218">
        <v>0</v>
      </c>
      <c r="BO410" s="218">
        <v>0</v>
      </c>
      <c r="BP410" s="218">
        <v>0</v>
      </c>
      <c r="BQ410" s="218">
        <v>0</v>
      </c>
      <c r="BR410" s="218">
        <v>0</v>
      </c>
      <c r="BS410" s="218">
        <v>0</v>
      </c>
      <c r="BT410" s="218">
        <v>0</v>
      </c>
      <c r="BU410" s="218">
        <v>0</v>
      </c>
      <c r="BV410" s="218">
        <v>0</v>
      </c>
      <c r="BW410" s="218">
        <v>0</v>
      </c>
      <c r="BX410" s="218">
        <v>0</v>
      </c>
      <c r="BY410" s="218">
        <v>0</v>
      </c>
      <c r="BZ410" s="218">
        <v>222149.22</v>
      </c>
      <c r="CA410" s="218">
        <v>222149.22</v>
      </c>
      <c r="CB410" s="218">
        <v>0</v>
      </c>
      <c r="CC410" s="218">
        <v>0</v>
      </c>
      <c r="CD410" s="218">
        <v>0</v>
      </c>
      <c r="CE410" s="218">
        <v>0</v>
      </c>
      <c r="CF410" s="218">
        <v>222149.22</v>
      </c>
      <c r="CG410" s="219">
        <v>222149.22</v>
      </c>
      <c r="CH410" s="220">
        <v>36144131.368111201</v>
      </c>
      <c r="CI410" s="220">
        <v>36144131.368111201</v>
      </c>
      <c r="CJ410" s="220">
        <v>41005164.220221601</v>
      </c>
      <c r="CK410" s="221" t="s">
        <v>530</v>
      </c>
      <c r="CL410" s="222">
        <v>9.2200000000000006</v>
      </c>
      <c r="CM410" s="223">
        <v>9.2200000000000006</v>
      </c>
      <c r="CN410" s="224">
        <v>10.46</v>
      </c>
      <c r="CO410" s="253"/>
      <c r="CP410" s="253"/>
      <c r="CQ410" s="253"/>
      <c r="CR410" s="225"/>
      <c r="CS410" s="254">
        <v>153.04325709554476</v>
      </c>
      <c r="CT410" s="255">
        <v>121.03912175276257</v>
      </c>
      <c r="CU410" s="256">
        <v>1.0779048794918449</v>
      </c>
      <c r="CV410" s="257">
        <v>0.74292389466453512</v>
      </c>
      <c r="CW410" s="245" t="s">
        <v>616</v>
      </c>
      <c r="CX410" s="258"/>
      <c r="CY410" s="253"/>
      <c r="CZ410" s="253"/>
      <c r="DA410" s="259"/>
      <c r="DB410" s="260"/>
      <c r="DC410" s="261">
        <v>0</v>
      </c>
      <c r="DD410" s="262">
        <v>776520</v>
      </c>
      <c r="DE410" s="263">
        <v>238024</v>
      </c>
      <c r="DF410" s="111">
        <v>338181.33333333331</v>
      </c>
    </row>
    <row r="411" spans="1:110" ht="35.25" customHeight="1" x14ac:dyDescent="0.25">
      <c r="A411" s="237" t="s">
        <v>541</v>
      </c>
      <c r="B411" s="238" t="s">
        <v>18</v>
      </c>
      <c r="C411" s="238" t="s">
        <v>19</v>
      </c>
      <c r="D411" s="60" t="s">
        <v>142</v>
      </c>
      <c r="E411" s="60" t="s">
        <v>30</v>
      </c>
      <c r="F411" s="60" t="s">
        <v>1147</v>
      </c>
      <c r="G411" s="61" t="s">
        <v>30</v>
      </c>
      <c r="H411" s="211" t="s">
        <v>533</v>
      </c>
      <c r="I411" s="60" t="s">
        <v>608</v>
      </c>
      <c r="J411" s="212">
        <v>11.783834464214101</v>
      </c>
      <c r="K411" s="212">
        <v>10.875189371318999</v>
      </c>
      <c r="L411" s="213">
        <v>2231.3000000000002</v>
      </c>
      <c r="M411" s="214"/>
      <c r="N411" s="214"/>
      <c r="O411" s="214"/>
      <c r="P411" s="214"/>
      <c r="Q411" s="214"/>
      <c r="R411" s="214"/>
      <c r="S411" s="214"/>
      <c r="T411" s="214"/>
      <c r="U411" s="214"/>
      <c r="V411" s="214"/>
      <c r="W411" s="214"/>
      <c r="X411" s="214"/>
      <c r="Y411" s="214"/>
      <c r="Z411" s="214"/>
      <c r="AA411" s="214"/>
      <c r="AB411" s="214"/>
      <c r="AC411" s="214">
        <v>16</v>
      </c>
      <c r="AD411" s="214">
        <v>16</v>
      </c>
      <c r="AE411" s="214"/>
      <c r="AF411" s="214"/>
      <c r="AG411" s="215"/>
      <c r="AH411" s="214"/>
      <c r="AI411" s="214">
        <f t="shared" si="21"/>
        <v>16</v>
      </c>
      <c r="AJ411" s="214">
        <f t="shared" si="21"/>
        <v>16</v>
      </c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39">
        <v>547.46</v>
      </c>
      <c r="BB411" s="239">
        <v>547.46</v>
      </c>
      <c r="BC411" s="214"/>
      <c r="BD411" s="214"/>
      <c r="BE411" s="214"/>
      <c r="BF411" s="214"/>
      <c r="BG411" s="216">
        <f t="shared" si="22"/>
        <v>547.46</v>
      </c>
      <c r="BH411" s="72">
        <f t="shared" si="22"/>
        <v>547.46</v>
      </c>
      <c r="BI411" s="217">
        <f t="shared" si="20"/>
        <v>0.12643418013856814</v>
      </c>
      <c r="BJ411" s="218">
        <v>0</v>
      </c>
      <c r="BK411" s="218">
        <v>0</v>
      </c>
      <c r="BL411" s="218">
        <v>0</v>
      </c>
      <c r="BM411" s="218">
        <v>0</v>
      </c>
      <c r="BN411" s="218">
        <v>0</v>
      </c>
      <c r="BO411" s="218">
        <v>0</v>
      </c>
      <c r="BP411" s="218">
        <v>0</v>
      </c>
      <c r="BQ411" s="218">
        <v>0</v>
      </c>
      <c r="BR411" s="218">
        <v>0</v>
      </c>
      <c r="BS411" s="218">
        <v>0</v>
      </c>
      <c r="BT411" s="218">
        <v>0</v>
      </c>
      <c r="BU411" s="218">
        <v>0</v>
      </c>
      <c r="BV411" s="218">
        <v>0</v>
      </c>
      <c r="BW411" s="218">
        <v>0</v>
      </c>
      <c r="BX411" s="218">
        <v>0</v>
      </c>
      <c r="BY411" s="218">
        <v>0</v>
      </c>
      <c r="BZ411" s="218">
        <v>642630.44640000013</v>
      </c>
      <c r="CA411" s="218">
        <v>642630.44640000013</v>
      </c>
      <c r="CB411" s="218">
        <v>0</v>
      </c>
      <c r="CC411" s="218">
        <v>0</v>
      </c>
      <c r="CD411" s="218">
        <v>0</v>
      </c>
      <c r="CE411" s="218">
        <v>0</v>
      </c>
      <c r="CF411" s="218">
        <v>642630.44640000013</v>
      </c>
      <c r="CG411" s="219">
        <v>642630.44640000013</v>
      </c>
      <c r="CH411" s="220">
        <v>35161762.165656</v>
      </c>
      <c r="CI411" s="220">
        <v>35161762.165656</v>
      </c>
      <c r="CJ411" s="220">
        <v>18913096.916433603</v>
      </c>
      <c r="CK411" s="221" t="s">
        <v>530</v>
      </c>
      <c r="CL411" s="222">
        <v>8.0500000000000007</v>
      </c>
      <c r="CM411" s="223">
        <v>8.0500000000000007</v>
      </c>
      <c r="CN411" s="224">
        <v>4.33</v>
      </c>
      <c r="CO411" s="253"/>
      <c r="CP411" s="253"/>
      <c r="CQ411" s="253"/>
      <c r="CR411" s="225"/>
      <c r="CS411" s="254">
        <v>70.493710137268195</v>
      </c>
      <c r="CT411" s="255">
        <v>70.493710137268195</v>
      </c>
      <c r="CU411" s="256">
        <v>0.74614625379450228</v>
      </c>
      <c r="CV411" s="257">
        <v>0.74614625379450228</v>
      </c>
      <c r="CW411" s="245" t="s">
        <v>944</v>
      </c>
      <c r="CX411" s="258"/>
      <c r="CY411" s="253"/>
      <c r="CZ411" s="253"/>
      <c r="DA411" s="259"/>
      <c r="DB411" s="260"/>
      <c r="DC411" s="261">
        <v>0</v>
      </c>
      <c r="DD411" s="262">
        <v>82673</v>
      </c>
      <c r="DE411" s="263">
        <v>264326</v>
      </c>
      <c r="DF411" s="111">
        <v>115666.33333333333</v>
      </c>
    </row>
    <row r="412" spans="1:110" ht="35.25" customHeight="1" x14ac:dyDescent="0.25">
      <c r="A412" s="237" t="s">
        <v>541</v>
      </c>
      <c r="B412" s="238" t="s">
        <v>18</v>
      </c>
      <c r="C412" s="238" t="s">
        <v>19</v>
      </c>
      <c r="D412" s="60" t="s">
        <v>142</v>
      </c>
      <c r="E412" s="60" t="s">
        <v>30</v>
      </c>
      <c r="F412" s="60" t="s">
        <v>1148</v>
      </c>
      <c r="G412" s="61" t="s">
        <v>30</v>
      </c>
      <c r="H412" s="211" t="s">
        <v>533</v>
      </c>
      <c r="I412" s="60" t="s">
        <v>608</v>
      </c>
      <c r="J412" s="212">
        <v>11.783834464214101</v>
      </c>
      <c r="K412" s="212">
        <v>15.364583301375001</v>
      </c>
      <c r="L412" s="213">
        <v>3177.6</v>
      </c>
      <c r="M412" s="214"/>
      <c r="N412" s="214"/>
      <c r="O412" s="214"/>
      <c r="P412" s="214"/>
      <c r="Q412" s="214"/>
      <c r="R412" s="214"/>
      <c r="S412" s="214"/>
      <c r="T412" s="214"/>
      <c r="U412" s="214"/>
      <c r="V412" s="214"/>
      <c r="W412" s="214"/>
      <c r="X412" s="214"/>
      <c r="Y412" s="214"/>
      <c r="Z412" s="214"/>
      <c r="AA412" s="214"/>
      <c r="AB412" s="214"/>
      <c r="AC412" s="214">
        <v>57</v>
      </c>
      <c r="AD412" s="214">
        <v>57</v>
      </c>
      <c r="AE412" s="214"/>
      <c r="AF412" s="214"/>
      <c r="AG412" s="215"/>
      <c r="AH412" s="214"/>
      <c r="AI412" s="214">
        <f t="shared" si="21"/>
        <v>57</v>
      </c>
      <c r="AJ412" s="214">
        <f t="shared" si="21"/>
        <v>57</v>
      </c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39">
        <v>354.08</v>
      </c>
      <c r="BB412" s="239">
        <v>354.08</v>
      </c>
      <c r="BC412" s="214"/>
      <c r="BD412" s="214"/>
      <c r="BE412" s="214"/>
      <c r="BF412" s="214"/>
      <c r="BG412" s="216">
        <f t="shared" si="22"/>
        <v>354.08</v>
      </c>
      <c r="BH412" s="72">
        <f t="shared" si="22"/>
        <v>354.08</v>
      </c>
      <c r="BI412" s="217">
        <f t="shared" si="20"/>
        <v>3.5514543630892674E-2</v>
      </c>
      <c r="BJ412" s="218">
        <v>0</v>
      </c>
      <c r="BK412" s="218">
        <v>0</v>
      </c>
      <c r="BL412" s="218">
        <v>0</v>
      </c>
      <c r="BM412" s="218">
        <v>0</v>
      </c>
      <c r="BN412" s="218">
        <v>0</v>
      </c>
      <c r="BO412" s="218">
        <v>0</v>
      </c>
      <c r="BP412" s="218">
        <v>0</v>
      </c>
      <c r="BQ412" s="218">
        <v>0</v>
      </c>
      <c r="BR412" s="218">
        <v>0</v>
      </c>
      <c r="BS412" s="218">
        <v>0</v>
      </c>
      <c r="BT412" s="218">
        <v>0</v>
      </c>
      <c r="BU412" s="218">
        <v>0</v>
      </c>
      <c r="BV412" s="218">
        <v>0</v>
      </c>
      <c r="BW412" s="218">
        <v>0</v>
      </c>
      <c r="BX412" s="218">
        <v>0</v>
      </c>
      <c r="BY412" s="218">
        <v>0</v>
      </c>
      <c r="BZ412" s="218">
        <v>415633.2672</v>
      </c>
      <c r="CA412" s="218">
        <v>415633.2672</v>
      </c>
      <c r="CB412" s="218">
        <v>0</v>
      </c>
      <c r="CC412" s="218">
        <v>0</v>
      </c>
      <c r="CD412" s="218">
        <v>0</v>
      </c>
      <c r="CE412" s="218">
        <v>0</v>
      </c>
      <c r="CF412" s="218">
        <v>415633.2672</v>
      </c>
      <c r="CG412" s="219">
        <v>415633.2672</v>
      </c>
      <c r="CH412" s="220">
        <v>29649609.359827194</v>
      </c>
      <c r="CI412" s="220">
        <v>29649609.359827194</v>
      </c>
      <c r="CJ412" s="220">
        <v>33668178.282172807</v>
      </c>
      <c r="CK412" s="221" t="s">
        <v>530</v>
      </c>
      <c r="CL412" s="222">
        <v>8.7799999999999994</v>
      </c>
      <c r="CM412" s="223">
        <v>8.7799999999999994</v>
      </c>
      <c r="CN412" s="224">
        <v>9.9700000000000006</v>
      </c>
      <c r="CO412" s="253"/>
      <c r="CP412" s="253"/>
      <c r="CQ412" s="253"/>
      <c r="CR412" s="225"/>
      <c r="CS412" s="254">
        <v>85.192907026135714</v>
      </c>
      <c r="CT412" s="255">
        <v>85.041777490281802</v>
      </c>
      <c r="CU412" s="256">
        <v>1.6921417136345074</v>
      </c>
      <c r="CV412" s="257">
        <v>1.6920367625679422</v>
      </c>
      <c r="CW412" s="245" t="s">
        <v>592</v>
      </c>
      <c r="CX412" s="258"/>
      <c r="CY412" s="253"/>
      <c r="CZ412" s="253"/>
      <c r="DA412" s="259"/>
      <c r="DB412" s="260"/>
      <c r="DC412" s="261">
        <v>0</v>
      </c>
      <c r="DD412" s="262">
        <v>271042</v>
      </c>
      <c r="DE412" s="263">
        <v>256243</v>
      </c>
      <c r="DF412" s="111">
        <v>175761.66666666666</v>
      </c>
    </row>
    <row r="413" spans="1:110" ht="35.25" customHeight="1" x14ac:dyDescent="0.25">
      <c r="A413" s="237" t="s">
        <v>541</v>
      </c>
      <c r="B413" s="238" t="s">
        <v>18</v>
      </c>
      <c r="C413" s="238" t="s">
        <v>19</v>
      </c>
      <c r="D413" s="60" t="s">
        <v>142</v>
      </c>
      <c r="E413" s="60" t="s">
        <v>30</v>
      </c>
      <c r="F413" s="60" t="s">
        <v>1149</v>
      </c>
      <c r="G413" s="61" t="s">
        <v>30</v>
      </c>
      <c r="H413" s="211" t="s">
        <v>543</v>
      </c>
      <c r="I413" s="60" t="s">
        <v>608</v>
      </c>
      <c r="J413" s="212">
        <v>11.783834464214101</v>
      </c>
      <c r="K413" s="212">
        <v>12.814204518801001</v>
      </c>
      <c r="L413" s="213">
        <v>3026.1</v>
      </c>
      <c r="M413" s="214"/>
      <c r="N413" s="214"/>
      <c r="O413" s="214"/>
      <c r="P413" s="214"/>
      <c r="Q413" s="214"/>
      <c r="R413" s="214"/>
      <c r="S413" s="214"/>
      <c r="T413" s="214"/>
      <c r="U413" s="214"/>
      <c r="V413" s="214"/>
      <c r="W413" s="214"/>
      <c r="X413" s="214"/>
      <c r="Y413" s="214"/>
      <c r="Z413" s="214"/>
      <c r="AA413" s="214"/>
      <c r="AB413" s="214"/>
      <c r="AC413" s="214">
        <v>38</v>
      </c>
      <c r="AD413" s="214">
        <v>38</v>
      </c>
      <c r="AE413" s="214"/>
      <c r="AF413" s="214"/>
      <c r="AG413" s="215"/>
      <c r="AH413" s="214"/>
      <c r="AI413" s="214">
        <f t="shared" si="21"/>
        <v>38</v>
      </c>
      <c r="AJ413" s="214">
        <f t="shared" si="21"/>
        <v>38</v>
      </c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39">
        <v>677.32</v>
      </c>
      <c r="BB413" s="239">
        <v>677.32</v>
      </c>
      <c r="BC413" s="214"/>
      <c r="BD413" s="214"/>
      <c r="BE413" s="214"/>
      <c r="BF413" s="214"/>
      <c r="BG413" s="216">
        <f t="shared" si="22"/>
        <v>677.32</v>
      </c>
      <c r="BH413" s="72">
        <f t="shared" si="22"/>
        <v>677.32</v>
      </c>
      <c r="BI413" s="217">
        <f t="shared" si="20"/>
        <v>6.7799799799799804E-2</v>
      </c>
      <c r="BJ413" s="218">
        <v>0</v>
      </c>
      <c r="BK413" s="218">
        <v>0</v>
      </c>
      <c r="BL413" s="218">
        <v>0</v>
      </c>
      <c r="BM413" s="218">
        <v>0</v>
      </c>
      <c r="BN413" s="218">
        <v>0</v>
      </c>
      <c r="BO413" s="218">
        <v>0</v>
      </c>
      <c r="BP413" s="218">
        <v>0</v>
      </c>
      <c r="BQ413" s="218">
        <v>0</v>
      </c>
      <c r="BR413" s="218">
        <v>0</v>
      </c>
      <c r="BS413" s="218">
        <v>0</v>
      </c>
      <c r="BT413" s="218">
        <v>0</v>
      </c>
      <c r="BU413" s="218">
        <v>0</v>
      </c>
      <c r="BV413" s="218">
        <v>0</v>
      </c>
      <c r="BW413" s="218">
        <v>0</v>
      </c>
      <c r="BX413" s="218">
        <v>0</v>
      </c>
      <c r="BY413" s="218">
        <v>0</v>
      </c>
      <c r="BZ413" s="218">
        <v>795065.30880000012</v>
      </c>
      <c r="CA413" s="218">
        <v>795065.30880000012</v>
      </c>
      <c r="CB413" s="218">
        <v>0</v>
      </c>
      <c r="CC413" s="218">
        <v>0</v>
      </c>
      <c r="CD413" s="218">
        <v>0</v>
      </c>
      <c r="CE413" s="218">
        <v>0</v>
      </c>
      <c r="CF413" s="218">
        <v>795065.30880000012</v>
      </c>
      <c r="CG413" s="219">
        <v>795065.30880000012</v>
      </c>
      <c r="CH413" s="220">
        <v>35186403.553343996</v>
      </c>
      <c r="CI413" s="220">
        <v>35186403.553343996</v>
      </c>
      <c r="CJ413" s="220">
        <v>43557889.900608003</v>
      </c>
      <c r="CK413" s="221" t="s">
        <v>530</v>
      </c>
      <c r="CL413" s="222">
        <v>8.07</v>
      </c>
      <c r="CM413" s="223">
        <v>8.07</v>
      </c>
      <c r="CN413" s="224">
        <v>9.99</v>
      </c>
      <c r="CO413" s="253"/>
      <c r="CP413" s="253"/>
      <c r="CQ413" s="253"/>
      <c r="CR413" s="225"/>
      <c r="CS413" s="254">
        <v>32.211176133215332</v>
      </c>
      <c r="CT413" s="255">
        <v>32.028431661538526</v>
      </c>
      <c r="CU413" s="256">
        <v>0.78133972019098563</v>
      </c>
      <c r="CV413" s="257">
        <v>0.78122956680239219</v>
      </c>
      <c r="CW413" s="245" t="s">
        <v>616</v>
      </c>
      <c r="CX413" s="258"/>
      <c r="CY413" s="253"/>
      <c r="CZ413" s="253"/>
      <c r="DA413" s="259"/>
      <c r="DB413" s="260"/>
      <c r="DC413" s="261">
        <v>0</v>
      </c>
      <c r="DD413" s="262">
        <v>0</v>
      </c>
      <c r="DE413" s="263">
        <v>147030</v>
      </c>
      <c r="DF413" s="111">
        <v>49010</v>
      </c>
    </row>
    <row r="414" spans="1:110" ht="35.25" customHeight="1" x14ac:dyDescent="0.25">
      <c r="A414" s="237" t="s">
        <v>541</v>
      </c>
      <c r="B414" s="238" t="s">
        <v>18</v>
      </c>
      <c r="C414" s="238" t="s">
        <v>19</v>
      </c>
      <c r="D414" s="60" t="s">
        <v>142</v>
      </c>
      <c r="E414" s="60" t="s">
        <v>30</v>
      </c>
      <c r="F414" s="60" t="s">
        <v>1150</v>
      </c>
      <c r="G414" s="61" t="s">
        <v>30</v>
      </c>
      <c r="H414" s="211" t="s">
        <v>533</v>
      </c>
      <c r="I414" s="60" t="s">
        <v>608</v>
      </c>
      <c r="J414" s="212">
        <v>11.783834464214101</v>
      </c>
      <c r="K414" s="212">
        <v>20.036742382566</v>
      </c>
      <c r="L414" s="213">
        <v>4037.9</v>
      </c>
      <c r="M414" s="214"/>
      <c r="N414" s="214"/>
      <c r="O414" s="214"/>
      <c r="P414" s="214"/>
      <c r="Q414" s="214"/>
      <c r="R414" s="214"/>
      <c r="S414" s="214"/>
      <c r="T414" s="214"/>
      <c r="U414" s="214"/>
      <c r="V414" s="214"/>
      <c r="W414" s="214"/>
      <c r="X414" s="214"/>
      <c r="Y414" s="214">
        <v>1</v>
      </c>
      <c r="Z414" s="214">
        <v>1</v>
      </c>
      <c r="AA414" s="214"/>
      <c r="AB414" s="214"/>
      <c r="AC414" s="214">
        <v>43</v>
      </c>
      <c r="AD414" s="214">
        <v>43</v>
      </c>
      <c r="AE414" s="214"/>
      <c r="AF414" s="214"/>
      <c r="AG414" s="215"/>
      <c r="AH414" s="214"/>
      <c r="AI414" s="214">
        <f t="shared" si="21"/>
        <v>44</v>
      </c>
      <c r="AJ414" s="214">
        <f t="shared" si="21"/>
        <v>44</v>
      </c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>
        <v>1.2</v>
      </c>
      <c r="AX414" s="214">
        <v>1.2</v>
      </c>
      <c r="AY414" s="214"/>
      <c r="AZ414" s="214"/>
      <c r="BA414" s="239">
        <v>415.63</v>
      </c>
      <c r="BB414" s="239">
        <v>415.63</v>
      </c>
      <c r="BC414" s="214"/>
      <c r="BD414" s="214"/>
      <c r="BE414" s="214"/>
      <c r="BF414" s="214"/>
      <c r="BG414" s="216">
        <f t="shared" si="22"/>
        <v>416.83</v>
      </c>
      <c r="BH414" s="72">
        <f t="shared" si="22"/>
        <v>416.83</v>
      </c>
      <c r="BI414" s="217">
        <f t="shared" si="20"/>
        <v>4.3784663865546219E-2</v>
      </c>
      <c r="BJ414" s="218">
        <v>0</v>
      </c>
      <c r="BK414" s="218">
        <v>0</v>
      </c>
      <c r="BL414" s="218">
        <v>0</v>
      </c>
      <c r="BM414" s="218">
        <v>0</v>
      </c>
      <c r="BN414" s="218">
        <v>0</v>
      </c>
      <c r="BO414" s="218">
        <v>0</v>
      </c>
      <c r="BP414" s="218">
        <v>0</v>
      </c>
      <c r="BQ414" s="218">
        <v>0</v>
      </c>
      <c r="BR414" s="218">
        <v>0</v>
      </c>
      <c r="BS414" s="218">
        <v>0</v>
      </c>
      <c r="BT414" s="218">
        <v>0</v>
      </c>
      <c r="BU414" s="218">
        <v>0</v>
      </c>
      <c r="BV414" s="218">
        <v>6054.9119999999994</v>
      </c>
      <c r="BW414" s="218">
        <v>6054.9119999999994</v>
      </c>
      <c r="BX414" s="218">
        <v>0</v>
      </c>
      <c r="BY414" s="218">
        <v>0</v>
      </c>
      <c r="BZ414" s="218">
        <v>487883.11920000002</v>
      </c>
      <c r="CA414" s="218">
        <v>487883.11920000002</v>
      </c>
      <c r="CB414" s="218">
        <v>0</v>
      </c>
      <c r="CC414" s="218">
        <v>0</v>
      </c>
      <c r="CD414" s="218">
        <v>0</v>
      </c>
      <c r="CE414" s="218">
        <v>0</v>
      </c>
      <c r="CF414" s="218">
        <v>493938.03120000003</v>
      </c>
      <c r="CG414" s="219">
        <v>493938.03120000003</v>
      </c>
      <c r="CH414" s="220">
        <v>33110487.079679996</v>
      </c>
      <c r="CI414" s="220">
        <v>33110487.079679996</v>
      </c>
      <c r="CJ414" s="220">
        <v>38023140.771839999</v>
      </c>
      <c r="CK414" s="221" t="s">
        <v>530</v>
      </c>
      <c r="CL414" s="222">
        <v>8.2899999999999991</v>
      </c>
      <c r="CM414" s="223">
        <v>8.2899999999999991</v>
      </c>
      <c r="CN414" s="224">
        <v>9.52</v>
      </c>
      <c r="CO414" s="253"/>
      <c r="CP414" s="253"/>
      <c r="CQ414" s="253"/>
      <c r="CR414" s="225"/>
      <c r="CS414" s="254">
        <v>20.748219089208508</v>
      </c>
      <c r="CT414" s="255">
        <v>19.347467861239711</v>
      </c>
      <c r="CU414" s="256">
        <v>1.0733395457533998</v>
      </c>
      <c r="CV414" s="257">
        <v>1.0688817094550549</v>
      </c>
      <c r="CW414" s="245" t="s">
        <v>616</v>
      </c>
      <c r="CX414" s="258"/>
      <c r="CY414" s="253"/>
      <c r="CZ414" s="253"/>
      <c r="DA414" s="259"/>
      <c r="DB414" s="260"/>
      <c r="DC414" s="261">
        <v>0</v>
      </c>
      <c r="DD414" s="262">
        <v>112229</v>
      </c>
      <c r="DE414" s="263">
        <v>0</v>
      </c>
      <c r="DF414" s="111">
        <v>37409.666666666664</v>
      </c>
    </row>
    <row r="415" spans="1:110" ht="35.25" customHeight="1" x14ac:dyDescent="0.25">
      <c r="A415" s="237" t="s">
        <v>541</v>
      </c>
      <c r="B415" s="238" t="s">
        <v>18</v>
      </c>
      <c r="C415" s="238" t="s">
        <v>19</v>
      </c>
      <c r="D415" s="60" t="s">
        <v>142</v>
      </c>
      <c r="E415" s="60" t="s">
        <v>30</v>
      </c>
      <c r="F415" s="60" t="s">
        <v>1151</v>
      </c>
      <c r="G415" s="61" t="s">
        <v>30</v>
      </c>
      <c r="H415" s="211" t="s">
        <v>1070</v>
      </c>
      <c r="I415" s="60" t="s">
        <v>1070</v>
      </c>
      <c r="J415" s="212">
        <v>0</v>
      </c>
      <c r="K415" s="212" t="s">
        <v>1070</v>
      </c>
      <c r="L415" s="213">
        <v>0</v>
      </c>
      <c r="M415" s="214"/>
      <c r="N415" s="214"/>
      <c r="O415" s="214"/>
      <c r="P415" s="214"/>
      <c r="Q415" s="214"/>
      <c r="R415" s="214"/>
      <c r="S415" s="214"/>
      <c r="T415" s="214"/>
      <c r="U415" s="214"/>
      <c r="V415" s="214"/>
      <c r="W415" s="214"/>
      <c r="X415" s="214"/>
      <c r="Y415" s="214"/>
      <c r="Z415" s="214"/>
      <c r="AA415" s="214"/>
      <c r="AB415" s="214"/>
      <c r="AC415" s="214">
        <v>7</v>
      </c>
      <c r="AD415" s="214">
        <v>7</v>
      </c>
      <c r="AE415" s="214"/>
      <c r="AF415" s="214"/>
      <c r="AG415" s="215"/>
      <c r="AH415" s="214"/>
      <c r="AI415" s="214">
        <f t="shared" si="21"/>
        <v>7</v>
      </c>
      <c r="AJ415" s="214">
        <f t="shared" si="21"/>
        <v>7</v>
      </c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39">
        <v>33.31</v>
      </c>
      <c r="BB415" s="239">
        <v>33.31</v>
      </c>
      <c r="BC415" s="214"/>
      <c r="BD415" s="214"/>
      <c r="BE415" s="214"/>
      <c r="BF415" s="214"/>
      <c r="BG415" s="216">
        <f t="shared" si="22"/>
        <v>33.31</v>
      </c>
      <c r="BH415" s="72">
        <f t="shared" si="22"/>
        <v>33.31</v>
      </c>
      <c r="BI415" s="217">
        <f t="shared" si="20"/>
        <v>0</v>
      </c>
      <c r="BJ415" s="218">
        <v>0</v>
      </c>
      <c r="BK415" s="218">
        <v>0</v>
      </c>
      <c r="BL415" s="218">
        <v>0</v>
      </c>
      <c r="BM415" s="218">
        <v>0</v>
      </c>
      <c r="BN415" s="218">
        <v>0</v>
      </c>
      <c r="BO415" s="218">
        <v>0</v>
      </c>
      <c r="BP415" s="218">
        <v>0</v>
      </c>
      <c r="BQ415" s="218">
        <v>0</v>
      </c>
      <c r="BR415" s="218">
        <v>0</v>
      </c>
      <c r="BS415" s="218">
        <v>0</v>
      </c>
      <c r="BT415" s="218">
        <v>0</v>
      </c>
      <c r="BU415" s="218">
        <v>0</v>
      </c>
      <c r="BV415" s="218">
        <v>0</v>
      </c>
      <c r="BW415" s="218">
        <v>0</v>
      </c>
      <c r="BX415" s="218">
        <v>0</v>
      </c>
      <c r="BY415" s="218">
        <v>0</v>
      </c>
      <c r="BZ415" s="218">
        <v>39100.610400000005</v>
      </c>
      <c r="CA415" s="218">
        <v>39100.610400000005</v>
      </c>
      <c r="CB415" s="218">
        <v>0</v>
      </c>
      <c r="CC415" s="218">
        <v>0</v>
      </c>
      <c r="CD415" s="218">
        <v>0</v>
      </c>
      <c r="CE415" s="218">
        <v>0</v>
      </c>
      <c r="CF415" s="218">
        <v>39100.610400000005</v>
      </c>
      <c r="CG415" s="219">
        <v>39100.610400000005</v>
      </c>
      <c r="CH415" s="220">
        <v>0</v>
      </c>
      <c r="CI415" s="220">
        <v>0</v>
      </c>
      <c r="CJ415" s="220">
        <v>0</v>
      </c>
      <c r="CK415" s="221" t="s">
        <v>530</v>
      </c>
      <c r="CL415" s="222">
        <v>0</v>
      </c>
      <c r="CM415" s="223">
        <v>0</v>
      </c>
      <c r="CN415" s="224">
        <v>0</v>
      </c>
      <c r="CO415" s="253"/>
      <c r="CP415" s="253"/>
      <c r="CQ415" s="253"/>
      <c r="CR415" s="225"/>
      <c r="CS415" s="254">
        <v>0</v>
      </c>
      <c r="CT415" s="255">
        <v>0</v>
      </c>
      <c r="CU415" s="256">
        <v>0</v>
      </c>
      <c r="CV415" s="257">
        <v>0</v>
      </c>
      <c r="CW415" s="245" t="s">
        <v>564</v>
      </c>
      <c r="CX415" s="258"/>
      <c r="CY415" s="253"/>
      <c r="CZ415" s="253"/>
      <c r="DA415" s="259"/>
      <c r="DB415" s="260"/>
      <c r="DC415" s="261">
        <v>0</v>
      </c>
      <c r="DD415" s="262">
        <v>0</v>
      </c>
      <c r="DE415" s="263">
        <v>0</v>
      </c>
      <c r="DF415" s="111">
        <v>0</v>
      </c>
    </row>
    <row r="416" spans="1:110" ht="35.25" customHeight="1" x14ac:dyDescent="0.25">
      <c r="A416" s="237" t="s">
        <v>541</v>
      </c>
      <c r="B416" s="238" t="s">
        <v>18</v>
      </c>
      <c r="C416" s="238" t="s">
        <v>19</v>
      </c>
      <c r="D416" s="60" t="s">
        <v>20</v>
      </c>
      <c r="E416" s="60" t="s">
        <v>20</v>
      </c>
      <c r="F416" s="60" t="s">
        <v>1152</v>
      </c>
      <c r="G416" s="61" t="s">
        <v>20</v>
      </c>
      <c r="H416" s="211" t="s">
        <v>594</v>
      </c>
      <c r="I416" s="60" t="s">
        <v>608</v>
      </c>
      <c r="J416" s="212" t="s">
        <v>834</v>
      </c>
      <c r="K416" s="212">
        <v>0.98617424037300006</v>
      </c>
      <c r="L416" s="213">
        <v>20.8</v>
      </c>
      <c r="M416" s="214"/>
      <c r="N416" s="214"/>
      <c r="O416" s="214"/>
      <c r="P416" s="214"/>
      <c r="Q416" s="214"/>
      <c r="R416" s="214"/>
      <c r="S416" s="214"/>
      <c r="T416" s="214"/>
      <c r="U416" s="214"/>
      <c r="V416" s="214"/>
      <c r="W416" s="214"/>
      <c r="X416" s="214"/>
      <c r="Y416" s="214"/>
      <c r="Z416" s="214"/>
      <c r="AA416" s="214"/>
      <c r="AB416" s="214"/>
      <c r="AC416" s="214"/>
      <c r="AD416" s="214"/>
      <c r="AE416" s="214"/>
      <c r="AF416" s="214"/>
      <c r="AG416" s="215"/>
      <c r="AH416" s="214"/>
      <c r="AI416" s="214">
        <f t="shared" si="21"/>
        <v>0</v>
      </c>
      <c r="AJ416" s="214">
        <f t="shared" si="21"/>
        <v>0</v>
      </c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39"/>
      <c r="BB416" s="214"/>
      <c r="BC416" s="214"/>
      <c r="BD416" s="214"/>
      <c r="BE416" s="214"/>
      <c r="BF416" s="214"/>
      <c r="BG416" s="216">
        <f t="shared" si="22"/>
        <v>0</v>
      </c>
      <c r="BH416" s="72">
        <f t="shared" si="22"/>
        <v>0</v>
      </c>
      <c r="BI416" s="217">
        <f t="shared" si="20"/>
        <v>0</v>
      </c>
      <c r="BJ416" s="218">
        <v>0</v>
      </c>
      <c r="BK416" s="218">
        <v>0</v>
      </c>
      <c r="BL416" s="218">
        <v>0</v>
      </c>
      <c r="BM416" s="218">
        <v>0</v>
      </c>
      <c r="BN416" s="218">
        <v>0</v>
      </c>
      <c r="BO416" s="218">
        <v>0</v>
      </c>
      <c r="BP416" s="218">
        <v>0</v>
      </c>
      <c r="BQ416" s="218">
        <v>0</v>
      </c>
      <c r="BR416" s="218">
        <v>0</v>
      </c>
      <c r="BS416" s="218">
        <v>0</v>
      </c>
      <c r="BT416" s="218">
        <v>0</v>
      </c>
      <c r="BU416" s="218">
        <v>0</v>
      </c>
      <c r="BV416" s="218">
        <v>0</v>
      </c>
      <c r="BW416" s="218">
        <v>0</v>
      </c>
      <c r="BX416" s="218">
        <v>0</v>
      </c>
      <c r="BY416" s="218">
        <v>0</v>
      </c>
      <c r="BZ416" s="218">
        <v>0</v>
      </c>
      <c r="CA416" s="218">
        <v>0</v>
      </c>
      <c r="CB416" s="218">
        <v>0</v>
      </c>
      <c r="CC416" s="218">
        <v>0</v>
      </c>
      <c r="CD416" s="218">
        <v>0</v>
      </c>
      <c r="CE416" s="218">
        <v>0</v>
      </c>
      <c r="CF416" s="218">
        <v>0</v>
      </c>
      <c r="CG416" s="219">
        <v>0</v>
      </c>
      <c r="CH416" s="220">
        <v>0</v>
      </c>
      <c r="CI416" s="220">
        <v>0</v>
      </c>
      <c r="CJ416" s="220">
        <v>0</v>
      </c>
      <c r="CK416" s="221" t="s">
        <v>530</v>
      </c>
      <c r="CL416" s="222">
        <v>0</v>
      </c>
      <c r="CM416" s="223">
        <v>0</v>
      </c>
      <c r="CN416" s="224">
        <v>0</v>
      </c>
      <c r="CO416" s="253"/>
      <c r="CP416" s="253"/>
      <c r="CQ416" s="253"/>
      <c r="CR416" s="225"/>
      <c r="CS416" s="254">
        <v>87.513981734300003</v>
      </c>
      <c r="CT416" s="255">
        <v>87.513981734300003</v>
      </c>
      <c r="CU416" s="256">
        <v>0.69805103097636823</v>
      </c>
      <c r="CV416" s="257">
        <v>0.69805103097636823</v>
      </c>
      <c r="CW416" s="245" t="s">
        <v>556</v>
      </c>
      <c r="CX416" s="258"/>
      <c r="CY416" s="253"/>
      <c r="CZ416" s="253"/>
      <c r="DA416" s="259"/>
      <c r="DB416" s="260"/>
      <c r="DC416" s="261">
        <v>0</v>
      </c>
      <c r="DD416" s="262">
        <v>4011</v>
      </c>
      <c r="DE416" s="263">
        <v>0</v>
      </c>
      <c r="DF416" s="111">
        <v>1337</v>
      </c>
    </row>
    <row r="417" spans="1:110" ht="35.25" customHeight="1" x14ac:dyDescent="0.25">
      <c r="A417" s="237" t="s">
        <v>541</v>
      </c>
      <c r="B417" s="238" t="s">
        <v>18</v>
      </c>
      <c r="C417" s="238" t="s">
        <v>19</v>
      </c>
      <c r="D417" s="60" t="s">
        <v>1153</v>
      </c>
      <c r="E417" s="60" t="s">
        <v>20</v>
      </c>
      <c r="F417" s="60" t="s">
        <v>1154</v>
      </c>
      <c r="G417" s="61" t="s">
        <v>20</v>
      </c>
      <c r="H417" s="211" t="s">
        <v>533</v>
      </c>
      <c r="I417" s="60" t="s">
        <v>608</v>
      </c>
      <c r="J417" s="212" t="s">
        <v>834</v>
      </c>
      <c r="K417" s="212">
        <v>2.4765151463640001</v>
      </c>
      <c r="L417" s="213">
        <v>700.3</v>
      </c>
      <c r="M417" s="214"/>
      <c r="N417" s="214"/>
      <c r="O417" s="214"/>
      <c r="P417" s="214"/>
      <c r="Q417" s="214"/>
      <c r="R417" s="214"/>
      <c r="S417" s="214"/>
      <c r="T417" s="214"/>
      <c r="U417" s="214"/>
      <c r="V417" s="214"/>
      <c r="W417" s="214"/>
      <c r="X417" s="214"/>
      <c r="Y417" s="214"/>
      <c r="Z417" s="214"/>
      <c r="AA417" s="214"/>
      <c r="AB417" s="214"/>
      <c r="AC417" s="214">
        <v>4</v>
      </c>
      <c r="AD417" s="214">
        <v>4</v>
      </c>
      <c r="AE417" s="214"/>
      <c r="AF417" s="214"/>
      <c r="AG417" s="215"/>
      <c r="AH417" s="214"/>
      <c r="AI417" s="214">
        <f t="shared" si="21"/>
        <v>4</v>
      </c>
      <c r="AJ417" s="214">
        <f t="shared" si="21"/>
        <v>4</v>
      </c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39">
        <v>21.4</v>
      </c>
      <c r="BB417" s="239">
        <v>21.4</v>
      </c>
      <c r="BC417" s="214"/>
      <c r="BD417" s="214"/>
      <c r="BE417" s="214"/>
      <c r="BF417" s="214"/>
      <c r="BG417" s="216">
        <f t="shared" si="22"/>
        <v>21.4</v>
      </c>
      <c r="BH417" s="72">
        <f t="shared" si="22"/>
        <v>21.4</v>
      </c>
      <c r="BI417" s="217">
        <f t="shared" si="20"/>
        <v>0</v>
      </c>
      <c r="BJ417" s="218">
        <v>0</v>
      </c>
      <c r="BK417" s="218">
        <v>0</v>
      </c>
      <c r="BL417" s="218">
        <v>0</v>
      </c>
      <c r="BM417" s="218">
        <v>0</v>
      </c>
      <c r="BN417" s="218">
        <v>0</v>
      </c>
      <c r="BO417" s="218">
        <v>0</v>
      </c>
      <c r="BP417" s="218">
        <v>0</v>
      </c>
      <c r="BQ417" s="218">
        <v>0</v>
      </c>
      <c r="BR417" s="218">
        <v>0</v>
      </c>
      <c r="BS417" s="218">
        <v>0</v>
      </c>
      <c r="BT417" s="218">
        <v>0</v>
      </c>
      <c r="BU417" s="218">
        <v>0</v>
      </c>
      <c r="BV417" s="218">
        <v>0</v>
      </c>
      <c r="BW417" s="218">
        <v>0</v>
      </c>
      <c r="BX417" s="218">
        <v>0</v>
      </c>
      <c r="BY417" s="218">
        <v>0</v>
      </c>
      <c r="BZ417" s="218">
        <v>25120.176000000003</v>
      </c>
      <c r="CA417" s="218">
        <v>25120.176000000003</v>
      </c>
      <c r="CB417" s="218">
        <v>0</v>
      </c>
      <c r="CC417" s="218">
        <v>0</v>
      </c>
      <c r="CD417" s="218">
        <v>0</v>
      </c>
      <c r="CE417" s="218">
        <v>0</v>
      </c>
      <c r="CF417" s="218">
        <v>25120.176000000003</v>
      </c>
      <c r="CG417" s="219">
        <v>25120.176000000003</v>
      </c>
      <c r="CH417" s="220">
        <v>0</v>
      </c>
      <c r="CI417" s="220">
        <v>0</v>
      </c>
      <c r="CJ417" s="220">
        <v>0</v>
      </c>
      <c r="CK417" s="221" t="s">
        <v>530</v>
      </c>
      <c r="CL417" s="222">
        <v>0</v>
      </c>
      <c r="CM417" s="223">
        <v>0</v>
      </c>
      <c r="CN417" s="224">
        <v>0</v>
      </c>
      <c r="CO417" s="253"/>
      <c r="CP417" s="253"/>
      <c r="CQ417" s="253"/>
      <c r="CR417" s="225"/>
      <c r="CS417" s="254">
        <v>109.97262610194001</v>
      </c>
      <c r="CT417" s="255">
        <v>109.97262610194001</v>
      </c>
      <c r="CU417" s="256">
        <v>0.86487494857080149</v>
      </c>
      <c r="CV417" s="257">
        <v>0.86487494857080149</v>
      </c>
      <c r="CW417" s="245" t="s">
        <v>628</v>
      </c>
      <c r="CX417" s="258"/>
      <c r="CY417" s="253"/>
      <c r="CZ417" s="253"/>
      <c r="DA417" s="259"/>
      <c r="DB417" s="260"/>
      <c r="DC417" s="261">
        <v>0</v>
      </c>
      <c r="DD417" s="262">
        <v>23423</v>
      </c>
      <c r="DE417" s="263">
        <v>0</v>
      </c>
      <c r="DF417" s="111">
        <v>7807.666666666667</v>
      </c>
    </row>
    <row r="418" spans="1:110" ht="35.25" customHeight="1" x14ac:dyDescent="0.25">
      <c r="A418" s="237" t="s">
        <v>541</v>
      </c>
      <c r="B418" s="238" t="s">
        <v>18</v>
      </c>
      <c r="C418" s="238" t="s">
        <v>19</v>
      </c>
      <c r="D418" s="60" t="s">
        <v>118</v>
      </c>
      <c r="E418" s="60" t="s">
        <v>119</v>
      </c>
      <c r="F418" s="60" t="s">
        <v>1155</v>
      </c>
      <c r="G418" s="61" t="s">
        <v>119</v>
      </c>
      <c r="H418" s="211" t="s">
        <v>543</v>
      </c>
      <c r="I418" s="60" t="s">
        <v>608</v>
      </c>
      <c r="J418" s="212">
        <v>7.2902018490574036</v>
      </c>
      <c r="K418" s="212">
        <v>21.107196925794003</v>
      </c>
      <c r="L418" s="213">
        <v>2201.4</v>
      </c>
      <c r="M418" s="214"/>
      <c r="N418" s="214"/>
      <c r="O418" s="214"/>
      <c r="P418" s="214"/>
      <c r="Q418" s="214"/>
      <c r="R418" s="214"/>
      <c r="S418" s="214"/>
      <c r="T418" s="214"/>
      <c r="U418" s="214"/>
      <c r="V418" s="214"/>
      <c r="W418" s="214"/>
      <c r="X418" s="214"/>
      <c r="Y418" s="214"/>
      <c r="Z418" s="214"/>
      <c r="AA418" s="214"/>
      <c r="AB418" s="214"/>
      <c r="AC418" s="214">
        <v>101</v>
      </c>
      <c r="AD418" s="214">
        <v>101</v>
      </c>
      <c r="AE418" s="214"/>
      <c r="AF418" s="214"/>
      <c r="AG418" s="215"/>
      <c r="AH418" s="214"/>
      <c r="AI418" s="214">
        <f t="shared" si="21"/>
        <v>101</v>
      </c>
      <c r="AJ418" s="214">
        <f t="shared" si="21"/>
        <v>101</v>
      </c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39">
        <v>681.82500000000005</v>
      </c>
      <c r="BB418" s="239">
        <v>681.82500000000005</v>
      </c>
      <c r="BC418" s="214"/>
      <c r="BD418" s="214"/>
      <c r="BE418" s="214"/>
      <c r="BF418" s="214"/>
      <c r="BG418" s="216">
        <f t="shared" si="22"/>
        <v>681.82500000000005</v>
      </c>
      <c r="BH418" s="72">
        <f t="shared" si="22"/>
        <v>681.82500000000005</v>
      </c>
      <c r="BI418" s="217">
        <f t="shared" si="20"/>
        <v>9.7682664756446991E-2</v>
      </c>
      <c r="BJ418" s="218">
        <v>0</v>
      </c>
      <c r="BK418" s="218">
        <v>0</v>
      </c>
      <c r="BL418" s="218">
        <v>0</v>
      </c>
      <c r="BM418" s="218">
        <v>0</v>
      </c>
      <c r="BN418" s="218">
        <v>0</v>
      </c>
      <c r="BO418" s="218">
        <v>0</v>
      </c>
      <c r="BP418" s="218">
        <v>0</v>
      </c>
      <c r="BQ418" s="218">
        <v>0</v>
      </c>
      <c r="BR418" s="218">
        <v>0</v>
      </c>
      <c r="BS418" s="218">
        <v>0</v>
      </c>
      <c r="BT418" s="218">
        <v>0</v>
      </c>
      <c r="BU418" s="218">
        <v>0</v>
      </c>
      <c r="BV418" s="218">
        <v>0</v>
      </c>
      <c r="BW418" s="218">
        <v>0</v>
      </c>
      <c r="BX418" s="218">
        <v>0</v>
      </c>
      <c r="BY418" s="218">
        <v>0</v>
      </c>
      <c r="BZ418" s="218">
        <v>800353.4580000001</v>
      </c>
      <c r="CA418" s="218">
        <v>800353.4580000001</v>
      </c>
      <c r="CB418" s="218">
        <v>0</v>
      </c>
      <c r="CC418" s="218">
        <v>0</v>
      </c>
      <c r="CD418" s="218">
        <v>0</v>
      </c>
      <c r="CE418" s="218">
        <v>0</v>
      </c>
      <c r="CF418" s="218">
        <v>800353.4580000001</v>
      </c>
      <c r="CG418" s="219">
        <v>800353.4580000001</v>
      </c>
      <c r="CH418" s="220">
        <v>19131840</v>
      </c>
      <c r="CI418" s="220">
        <v>19131840</v>
      </c>
      <c r="CJ418" s="220">
        <v>24457920.000000004</v>
      </c>
      <c r="CK418" s="221" t="s">
        <v>530</v>
      </c>
      <c r="CL418" s="222">
        <v>5.46</v>
      </c>
      <c r="CM418" s="223">
        <v>5.46</v>
      </c>
      <c r="CN418" s="224">
        <v>6.98</v>
      </c>
      <c r="CO418" s="253"/>
      <c r="CP418" s="253"/>
      <c r="CQ418" s="253"/>
      <c r="CR418" s="225"/>
      <c r="CS418" s="254">
        <v>11.544909740516276</v>
      </c>
      <c r="CT418" s="255">
        <v>11.536884605186755</v>
      </c>
      <c r="CU418" s="256">
        <v>0.27985209204078004</v>
      </c>
      <c r="CV418" s="257">
        <v>0.27970067439305318</v>
      </c>
      <c r="CW418" s="245" t="s">
        <v>1156</v>
      </c>
      <c r="CX418" s="258"/>
      <c r="CY418" s="253"/>
      <c r="CZ418" s="253"/>
      <c r="DA418" s="259"/>
      <c r="DB418" s="260"/>
      <c r="DC418" s="261">
        <v>18944</v>
      </c>
      <c r="DD418" s="262">
        <v>0</v>
      </c>
      <c r="DE418" s="263">
        <v>1672</v>
      </c>
      <c r="DF418" s="111">
        <v>6872</v>
      </c>
    </row>
    <row r="419" spans="1:110" ht="35.25" customHeight="1" x14ac:dyDescent="0.25">
      <c r="A419" s="237" t="s">
        <v>541</v>
      </c>
      <c r="B419" s="238" t="s">
        <v>18</v>
      </c>
      <c r="C419" s="238" t="s">
        <v>19</v>
      </c>
      <c r="D419" s="60" t="s">
        <v>118</v>
      </c>
      <c r="E419" s="60" t="s">
        <v>119</v>
      </c>
      <c r="F419" s="60" t="s">
        <v>1157</v>
      </c>
      <c r="G419" s="61" t="s">
        <v>1158</v>
      </c>
      <c r="H419" s="211" t="s">
        <v>543</v>
      </c>
      <c r="I419" s="60" t="s">
        <v>608</v>
      </c>
      <c r="J419" s="212">
        <v>7.6965409685130632</v>
      </c>
      <c r="K419" s="212">
        <v>8.3422348311330001</v>
      </c>
      <c r="L419" s="213">
        <v>880.2</v>
      </c>
      <c r="M419" s="214"/>
      <c r="N419" s="214"/>
      <c r="O419" s="214"/>
      <c r="P419" s="214"/>
      <c r="Q419" s="214"/>
      <c r="R419" s="214"/>
      <c r="S419" s="214"/>
      <c r="T419" s="214"/>
      <c r="U419" s="214"/>
      <c r="V419" s="214"/>
      <c r="W419" s="214"/>
      <c r="X419" s="214"/>
      <c r="Y419" s="214">
        <v>1</v>
      </c>
      <c r="Z419" s="214">
        <v>1</v>
      </c>
      <c r="AA419" s="214"/>
      <c r="AB419" s="214"/>
      <c r="AC419" s="214">
        <v>25</v>
      </c>
      <c r="AD419" s="214">
        <v>25</v>
      </c>
      <c r="AE419" s="214"/>
      <c r="AF419" s="214"/>
      <c r="AG419" s="215"/>
      <c r="AH419" s="214"/>
      <c r="AI419" s="214">
        <f t="shared" si="21"/>
        <v>26</v>
      </c>
      <c r="AJ419" s="214">
        <f t="shared" si="21"/>
        <v>26</v>
      </c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>
        <v>1000</v>
      </c>
      <c r="AX419" s="214">
        <v>1000</v>
      </c>
      <c r="AY419" s="214"/>
      <c r="AZ419" s="214"/>
      <c r="BA419" s="239">
        <v>199.45</v>
      </c>
      <c r="BB419" s="239">
        <v>199.45</v>
      </c>
      <c r="BC419" s="214"/>
      <c r="BD419" s="214"/>
      <c r="BE419" s="214"/>
      <c r="BF419" s="214"/>
      <c r="BG419" s="216">
        <f t="shared" si="22"/>
        <v>1199.45</v>
      </c>
      <c r="BH419" s="72">
        <f t="shared" si="22"/>
        <v>1199.45</v>
      </c>
      <c r="BI419" s="217">
        <f t="shared" si="20"/>
        <v>0.19099522292993631</v>
      </c>
      <c r="BJ419" s="218">
        <v>0</v>
      </c>
      <c r="BK419" s="218">
        <v>0</v>
      </c>
      <c r="BL419" s="218">
        <v>0</v>
      </c>
      <c r="BM419" s="218">
        <v>0</v>
      </c>
      <c r="BN419" s="218">
        <v>0</v>
      </c>
      <c r="BO419" s="218">
        <v>0</v>
      </c>
      <c r="BP419" s="218">
        <v>0</v>
      </c>
      <c r="BQ419" s="218">
        <v>0</v>
      </c>
      <c r="BR419" s="218">
        <v>0</v>
      </c>
      <c r="BS419" s="218">
        <v>0</v>
      </c>
      <c r="BT419" s="218">
        <v>0</v>
      </c>
      <c r="BU419" s="218">
        <v>0</v>
      </c>
      <c r="BV419" s="218">
        <v>5045760</v>
      </c>
      <c r="BW419" s="218">
        <v>5045760</v>
      </c>
      <c r="BX419" s="218">
        <v>0</v>
      </c>
      <c r="BY419" s="218">
        <v>0</v>
      </c>
      <c r="BZ419" s="218">
        <v>234122.38800000001</v>
      </c>
      <c r="CA419" s="218">
        <v>234122.38800000001</v>
      </c>
      <c r="CB419" s="218">
        <v>0</v>
      </c>
      <c r="CC419" s="218">
        <v>0</v>
      </c>
      <c r="CD419" s="218">
        <v>0</v>
      </c>
      <c r="CE419" s="218">
        <v>0</v>
      </c>
      <c r="CF419" s="218">
        <v>5279882.3880000003</v>
      </c>
      <c r="CG419" s="219">
        <v>5279882.3880000003</v>
      </c>
      <c r="CH419" s="220">
        <v>20393280.000000004</v>
      </c>
      <c r="CI419" s="220">
        <v>20393280.000000004</v>
      </c>
      <c r="CJ419" s="220">
        <v>22005120.000000004</v>
      </c>
      <c r="CK419" s="221" t="s">
        <v>530</v>
      </c>
      <c r="CL419" s="222">
        <v>5.82</v>
      </c>
      <c r="CM419" s="223">
        <v>5.82</v>
      </c>
      <c r="CN419" s="224">
        <v>6.28</v>
      </c>
      <c r="CO419" s="253"/>
      <c r="CP419" s="253"/>
      <c r="CQ419" s="253"/>
      <c r="CR419" s="225"/>
      <c r="CS419" s="254">
        <v>86.231968430550708</v>
      </c>
      <c r="CT419" s="255">
        <v>86.231968430550708</v>
      </c>
      <c r="CU419" s="256">
        <v>0.87144891585081596</v>
      </c>
      <c r="CV419" s="257">
        <v>0.87144891585081596</v>
      </c>
      <c r="CW419" s="245" t="s">
        <v>618</v>
      </c>
      <c r="CX419" s="258"/>
      <c r="CY419" s="253"/>
      <c r="CZ419" s="253"/>
      <c r="DA419" s="259"/>
      <c r="DB419" s="260"/>
      <c r="DC419" s="261">
        <v>0</v>
      </c>
      <c r="DD419" s="262">
        <v>0</v>
      </c>
      <c r="DE419" s="263">
        <v>118120</v>
      </c>
      <c r="DF419" s="111">
        <v>39373.333333333336</v>
      </c>
    </row>
    <row r="420" spans="1:110" ht="35.25" customHeight="1" x14ac:dyDescent="0.25">
      <c r="A420" s="237" t="s">
        <v>541</v>
      </c>
      <c r="B420" s="238" t="s">
        <v>18</v>
      </c>
      <c r="C420" s="238" t="s">
        <v>19</v>
      </c>
      <c r="D420" s="60" t="s">
        <v>142</v>
      </c>
      <c r="E420" s="60" t="s">
        <v>30</v>
      </c>
      <c r="F420" s="60" t="s">
        <v>1159</v>
      </c>
      <c r="G420" s="61" t="s">
        <v>30</v>
      </c>
      <c r="H420" s="211" t="s">
        <v>543</v>
      </c>
      <c r="I420" s="60" t="s">
        <v>608</v>
      </c>
      <c r="J420" s="212">
        <v>7.4</v>
      </c>
      <c r="K420" s="212">
        <v>2.1024621168390003</v>
      </c>
      <c r="L420" s="213">
        <v>41.8</v>
      </c>
      <c r="M420" s="214"/>
      <c r="N420" s="214"/>
      <c r="O420" s="214"/>
      <c r="P420" s="214"/>
      <c r="Q420" s="214"/>
      <c r="R420" s="214"/>
      <c r="S420" s="214"/>
      <c r="T420" s="214"/>
      <c r="U420" s="214"/>
      <c r="V420" s="214"/>
      <c r="W420" s="214"/>
      <c r="X420" s="214"/>
      <c r="Y420" s="214"/>
      <c r="Z420" s="214"/>
      <c r="AA420" s="214"/>
      <c r="AB420" s="214"/>
      <c r="AC420" s="214"/>
      <c r="AD420" s="214"/>
      <c r="AE420" s="214"/>
      <c r="AF420" s="214"/>
      <c r="AG420" s="215"/>
      <c r="AH420" s="214"/>
      <c r="AI420" s="214">
        <f t="shared" si="21"/>
        <v>0</v>
      </c>
      <c r="AJ420" s="214">
        <f t="shared" si="21"/>
        <v>0</v>
      </c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39"/>
      <c r="BB420" s="239"/>
      <c r="BC420" s="214"/>
      <c r="BD420" s="214"/>
      <c r="BE420" s="214"/>
      <c r="BF420" s="214"/>
      <c r="BG420" s="216">
        <f t="shared" si="22"/>
        <v>0</v>
      </c>
      <c r="BH420" s="72">
        <f t="shared" si="22"/>
        <v>0</v>
      </c>
      <c r="BI420" s="217">
        <f t="shared" si="20"/>
        <v>0</v>
      </c>
      <c r="BJ420" s="218">
        <v>0</v>
      </c>
      <c r="BK420" s="218">
        <v>0</v>
      </c>
      <c r="BL420" s="218">
        <v>0</v>
      </c>
      <c r="BM420" s="218">
        <v>0</v>
      </c>
      <c r="BN420" s="218">
        <v>0</v>
      </c>
      <c r="BO420" s="218">
        <v>0</v>
      </c>
      <c r="BP420" s="218">
        <v>0</v>
      </c>
      <c r="BQ420" s="218">
        <v>0</v>
      </c>
      <c r="BR420" s="218">
        <v>0</v>
      </c>
      <c r="BS420" s="218">
        <v>0</v>
      </c>
      <c r="BT420" s="218">
        <v>0</v>
      </c>
      <c r="BU420" s="218">
        <v>0</v>
      </c>
      <c r="BV420" s="218">
        <v>0</v>
      </c>
      <c r="BW420" s="218">
        <v>0</v>
      </c>
      <c r="BX420" s="218">
        <v>0</v>
      </c>
      <c r="BY420" s="218">
        <v>0</v>
      </c>
      <c r="BZ420" s="218">
        <v>0</v>
      </c>
      <c r="CA420" s="218">
        <v>0</v>
      </c>
      <c r="CB420" s="218">
        <v>0</v>
      </c>
      <c r="CC420" s="218">
        <v>0</v>
      </c>
      <c r="CD420" s="218">
        <v>0</v>
      </c>
      <c r="CE420" s="218">
        <v>0</v>
      </c>
      <c r="CF420" s="218">
        <v>0</v>
      </c>
      <c r="CG420" s="219">
        <v>0</v>
      </c>
      <c r="CH420" s="220">
        <v>7533599.9999999991</v>
      </c>
      <c r="CI420" s="220">
        <v>7533599.9999999991</v>
      </c>
      <c r="CJ420" s="220">
        <v>23126400</v>
      </c>
      <c r="CK420" s="221" t="s">
        <v>530</v>
      </c>
      <c r="CL420" s="222">
        <v>2.15</v>
      </c>
      <c r="CM420" s="223">
        <v>2.15</v>
      </c>
      <c r="CN420" s="224">
        <v>6.6</v>
      </c>
      <c r="CO420" s="253"/>
      <c r="CP420" s="253"/>
      <c r="CQ420" s="253"/>
      <c r="CR420" s="225"/>
      <c r="CS420" s="254">
        <v>30.78884462151397</v>
      </c>
      <c r="CT420" s="255">
        <v>30.78884462151397</v>
      </c>
      <c r="CU420" s="256">
        <v>0.33466135458167362</v>
      </c>
      <c r="CV420" s="257">
        <v>0.33466135458167362</v>
      </c>
      <c r="CW420" s="245" t="s">
        <v>1160</v>
      </c>
      <c r="CX420" s="258"/>
      <c r="CY420" s="253"/>
      <c r="CZ420" s="253"/>
      <c r="DA420" s="259"/>
      <c r="DB420" s="260"/>
      <c r="DC420" s="261">
        <v>0</v>
      </c>
      <c r="DD420" s="262">
        <v>0</v>
      </c>
      <c r="DE420" s="263">
        <v>0</v>
      </c>
      <c r="DF420" s="111">
        <v>0</v>
      </c>
    </row>
    <row r="421" spans="1:110" ht="35.25" customHeight="1" x14ac:dyDescent="0.25">
      <c r="A421" s="237" t="s">
        <v>541</v>
      </c>
      <c r="B421" s="238" t="s">
        <v>18</v>
      </c>
      <c r="C421" s="238" t="s">
        <v>19</v>
      </c>
      <c r="D421" s="60" t="s">
        <v>382</v>
      </c>
      <c r="E421" s="60" t="s">
        <v>30</v>
      </c>
      <c r="F421" s="60" t="s">
        <v>1161</v>
      </c>
      <c r="G421" s="61" t="s">
        <v>30</v>
      </c>
      <c r="H421" s="211" t="s">
        <v>594</v>
      </c>
      <c r="I421" s="60" t="s">
        <v>608</v>
      </c>
      <c r="J421" s="212" t="s">
        <v>834</v>
      </c>
      <c r="K421" s="212">
        <v>2.2111742378249999</v>
      </c>
      <c r="L421" s="213">
        <v>188.8</v>
      </c>
      <c r="M421" s="214"/>
      <c r="N421" s="214"/>
      <c r="O421" s="214"/>
      <c r="P421" s="214"/>
      <c r="Q421" s="214"/>
      <c r="R421" s="214"/>
      <c r="S421" s="214"/>
      <c r="T421" s="214"/>
      <c r="U421" s="214"/>
      <c r="V421" s="214"/>
      <c r="W421" s="214"/>
      <c r="X421" s="214"/>
      <c r="Y421" s="214"/>
      <c r="Z421" s="214"/>
      <c r="AA421" s="214"/>
      <c r="AB421" s="214"/>
      <c r="AC421" s="214"/>
      <c r="AD421" s="214"/>
      <c r="AE421" s="214"/>
      <c r="AF421" s="214"/>
      <c r="AG421" s="215"/>
      <c r="AH421" s="214"/>
      <c r="AI421" s="214">
        <f t="shared" si="21"/>
        <v>0</v>
      </c>
      <c r="AJ421" s="214">
        <f t="shared" si="21"/>
        <v>0</v>
      </c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39"/>
      <c r="BB421" s="239"/>
      <c r="BC421" s="214"/>
      <c r="BD421" s="214"/>
      <c r="BE421" s="214"/>
      <c r="BF421" s="214"/>
      <c r="BG421" s="216">
        <f t="shared" si="22"/>
        <v>0</v>
      </c>
      <c r="BH421" s="72">
        <f t="shared" si="22"/>
        <v>0</v>
      </c>
      <c r="BI421" s="217">
        <f t="shared" si="20"/>
        <v>0</v>
      </c>
      <c r="BJ421" s="218">
        <v>0</v>
      </c>
      <c r="BK421" s="218">
        <v>0</v>
      </c>
      <c r="BL421" s="218">
        <v>0</v>
      </c>
      <c r="BM421" s="218">
        <v>0</v>
      </c>
      <c r="BN421" s="218">
        <v>0</v>
      </c>
      <c r="BO421" s="218">
        <v>0</v>
      </c>
      <c r="BP421" s="218">
        <v>0</v>
      </c>
      <c r="BQ421" s="218">
        <v>0</v>
      </c>
      <c r="BR421" s="218">
        <v>0</v>
      </c>
      <c r="BS421" s="218">
        <v>0</v>
      </c>
      <c r="BT421" s="218">
        <v>0</v>
      </c>
      <c r="BU421" s="218">
        <v>0</v>
      </c>
      <c r="BV421" s="218">
        <v>0</v>
      </c>
      <c r="BW421" s="218">
        <v>0</v>
      </c>
      <c r="BX421" s="218">
        <v>0</v>
      </c>
      <c r="BY421" s="218">
        <v>0</v>
      </c>
      <c r="BZ421" s="218">
        <v>0</v>
      </c>
      <c r="CA421" s="218">
        <v>0</v>
      </c>
      <c r="CB421" s="218">
        <v>0</v>
      </c>
      <c r="CC421" s="218">
        <v>0</v>
      </c>
      <c r="CD421" s="218">
        <v>0</v>
      </c>
      <c r="CE421" s="218">
        <v>0</v>
      </c>
      <c r="CF421" s="218">
        <v>0</v>
      </c>
      <c r="CG421" s="219">
        <v>0</v>
      </c>
      <c r="CH421" s="220">
        <v>8024160.0000000009</v>
      </c>
      <c r="CI421" s="220">
        <v>8024160.0000000009</v>
      </c>
      <c r="CJ421" s="220">
        <v>0</v>
      </c>
      <c r="CK421" s="221" t="s">
        <v>530</v>
      </c>
      <c r="CL421" s="222">
        <v>2.29</v>
      </c>
      <c r="CM421" s="223">
        <v>2.29</v>
      </c>
      <c r="CN421" s="224">
        <v>0</v>
      </c>
      <c r="CO421" s="253"/>
      <c r="CP421" s="253"/>
      <c r="CQ421" s="253"/>
      <c r="CR421" s="225"/>
      <c r="CS421" s="254">
        <v>30.70728476821192</v>
      </c>
      <c r="CT421" s="255">
        <v>30.70728476821192</v>
      </c>
      <c r="CU421" s="256">
        <v>0.33377483443708611</v>
      </c>
      <c r="CV421" s="257">
        <v>0.33377483443708611</v>
      </c>
      <c r="CW421" s="245" t="s">
        <v>1160</v>
      </c>
      <c r="CX421" s="258"/>
      <c r="CY421" s="253"/>
      <c r="CZ421" s="253"/>
      <c r="DA421" s="259"/>
      <c r="DB421" s="260"/>
      <c r="DC421" s="261">
        <v>0</v>
      </c>
      <c r="DD421" s="262">
        <v>0</v>
      </c>
      <c r="DE421" s="263">
        <v>0</v>
      </c>
      <c r="DF421" s="111">
        <v>0</v>
      </c>
    </row>
    <row r="422" spans="1:110" ht="35.25" customHeight="1" x14ac:dyDescent="0.25">
      <c r="A422" s="237" t="s">
        <v>541</v>
      </c>
      <c r="B422" s="238" t="s">
        <v>18</v>
      </c>
      <c r="C422" s="238" t="s">
        <v>19</v>
      </c>
      <c r="D422" s="60" t="s">
        <v>382</v>
      </c>
      <c r="E422" s="60" t="s">
        <v>30</v>
      </c>
      <c r="F422" s="60" t="s">
        <v>1162</v>
      </c>
      <c r="G422" s="61" t="s">
        <v>30</v>
      </c>
      <c r="H422" s="211" t="s">
        <v>543</v>
      </c>
      <c r="I422" s="60" t="s">
        <v>547</v>
      </c>
      <c r="J422" s="212">
        <v>2.2336527214408242</v>
      </c>
      <c r="K422" s="212">
        <v>3.1299242359140003</v>
      </c>
      <c r="L422" s="213">
        <v>984.7</v>
      </c>
      <c r="M422" s="214"/>
      <c r="N422" s="214"/>
      <c r="O422" s="214"/>
      <c r="P422" s="214"/>
      <c r="Q422" s="214"/>
      <c r="R422" s="214"/>
      <c r="S422" s="214"/>
      <c r="T422" s="214"/>
      <c r="U422" s="214"/>
      <c r="V422" s="214"/>
      <c r="W422" s="214"/>
      <c r="X422" s="214"/>
      <c r="Y422" s="214"/>
      <c r="Z422" s="214"/>
      <c r="AA422" s="214"/>
      <c r="AB422" s="214"/>
      <c r="AC422" s="214">
        <v>6</v>
      </c>
      <c r="AD422" s="214">
        <v>6</v>
      </c>
      <c r="AE422" s="214"/>
      <c r="AF422" s="214"/>
      <c r="AG422" s="215"/>
      <c r="AH422" s="214"/>
      <c r="AI422" s="214">
        <f t="shared" si="21"/>
        <v>6</v>
      </c>
      <c r="AJ422" s="214">
        <f t="shared" si="21"/>
        <v>6</v>
      </c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39">
        <v>38.1</v>
      </c>
      <c r="BB422" s="239">
        <v>38.1</v>
      </c>
      <c r="BC422" s="214"/>
      <c r="BD422" s="214"/>
      <c r="BE422" s="214"/>
      <c r="BF422" s="214"/>
      <c r="BG422" s="216">
        <f t="shared" si="22"/>
        <v>38.1</v>
      </c>
      <c r="BH422" s="72">
        <f t="shared" si="22"/>
        <v>38.1</v>
      </c>
      <c r="BI422" s="217">
        <f t="shared" si="20"/>
        <v>0.10885714285714287</v>
      </c>
      <c r="BJ422" s="218">
        <v>0</v>
      </c>
      <c r="BK422" s="218">
        <v>0</v>
      </c>
      <c r="BL422" s="218">
        <v>0</v>
      </c>
      <c r="BM422" s="218">
        <v>0</v>
      </c>
      <c r="BN422" s="218">
        <v>0</v>
      </c>
      <c r="BO422" s="218">
        <v>0</v>
      </c>
      <c r="BP422" s="218">
        <v>0</v>
      </c>
      <c r="BQ422" s="218">
        <v>0</v>
      </c>
      <c r="BR422" s="218">
        <v>0</v>
      </c>
      <c r="BS422" s="218">
        <v>0</v>
      </c>
      <c r="BT422" s="218">
        <v>0</v>
      </c>
      <c r="BU422" s="218">
        <v>0</v>
      </c>
      <c r="BV422" s="218">
        <v>0</v>
      </c>
      <c r="BW422" s="218">
        <v>0</v>
      </c>
      <c r="BX422" s="218">
        <v>0</v>
      </c>
      <c r="BY422" s="218">
        <v>0</v>
      </c>
      <c r="BZ422" s="218">
        <v>44723.304000000004</v>
      </c>
      <c r="CA422" s="218">
        <v>44723.304000000004</v>
      </c>
      <c r="CB422" s="218">
        <v>0</v>
      </c>
      <c r="CC422" s="218">
        <v>0</v>
      </c>
      <c r="CD422" s="218">
        <v>0</v>
      </c>
      <c r="CE422" s="218">
        <v>0</v>
      </c>
      <c r="CF422" s="218">
        <v>44723.304000000004</v>
      </c>
      <c r="CG422" s="219">
        <v>44723.304000000004</v>
      </c>
      <c r="CH422" s="220">
        <v>6026880</v>
      </c>
      <c r="CI422" s="220">
        <v>6026880</v>
      </c>
      <c r="CJ422" s="220">
        <v>1226399.9999999998</v>
      </c>
      <c r="CK422" s="221" t="s">
        <v>530</v>
      </c>
      <c r="CL422" s="222">
        <v>1.72</v>
      </c>
      <c r="CM422" s="223">
        <v>1.72</v>
      </c>
      <c r="CN422" s="224">
        <v>0.35</v>
      </c>
      <c r="CO422" s="253"/>
      <c r="CP422" s="253"/>
      <c r="CQ422" s="253"/>
      <c r="CR422" s="225"/>
      <c r="CS422" s="254">
        <v>14.350373882019454</v>
      </c>
      <c r="CT422" s="255">
        <v>14.350373882019454</v>
      </c>
      <c r="CU422" s="256">
        <v>7.5835522023055768E-2</v>
      </c>
      <c r="CV422" s="257">
        <v>7.5835522023055768E-2</v>
      </c>
      <c r="CW422" s="245" t="s">
        <v>781</v>
      </c>
      <c r="CX422" s="258"/>
      <c r="CY422" s="253"/>
      <c r="CZ422" s="253"/>
      <c r="DA422" s="259"/>
      <c r="DB422" s="260"/>
      <c r="DC422" s="261">
        <v>0</v>
      </c>
      <c r="DD422" s="262">
        <v>0</v>
      </c>
      <c r="DE422" s="263">
        <v>0</v>
      </c>
      <c r="DF422" s="111">
        <v>0</v>
      </c>
    </row>
    <row r="423" spans="1:110" ht="35.25" customHeight="1" x14ac:dyDescent="0.25">
      <c r="A423" s="237" t="s">
        <v>541</v>
      </c>
      <c r="B423" s="238" t="s">
        <v>18</v>
      </c>
      <c r="C423" s="238" t="s">
        <v>19</v>
      </c>
      <c r="D423" s="60" t="s">
        <v>382</v>
      </c>
      <c r="E423" s="60" t="s">
        <v>30</v>
      </c>
      <c r="F423" s="60" t="s">
        <v>1163</v>
      </c>
      <c r="G423" s="61" t="s">
        <v>30</v>
      </c>
      <c r="H423" s="211" t="s">
        <v>533</v>
      </c>
      <c r="I423" s="60" t="s">
        <v>608</v>
      </c>
      <c r="J423" s="212">
        <v>9.6804319635024552</v>
      </c>
      <c r="K423" s="212">
        <v>7.209280288035</v>
      </c>
      <c r="L423" s="213">
        <v>1449.8</v>
      </c>
      <c r="M423" s="214"/>
      <c r="N423" s="214"/>
      <c r="O423" s="214"/>
      <c r="P423" s="214"/>
      <c r="Q423" s="214"/>
      <c r="R423" s="214"/>
      <c r="S423" s="214"/>
      <c r="T423" s="214"/>
      <c r="U423" s="214"/>
      <c r="V423" s="214"/>
      <c r="W423" s="214"/>
      <c r="X423" s="214"/>
      <c r="Y423" s="214"/>
      <c r="Z423" s="214"/>
      <c r="AA423" s="214"/>
      <c r="AB423" s="214"/>
      <c r="AC423" s="214">
        <v>8</v>
      </c>
      <c r="AD423" s="214">
        <v>8</v>
      </c>
      <c r="AE423" s="214"/>
      <c r="AF423" s="214"/>
      <c r="AG423" s="215"/>
      <c r="AH423" s="214"/>
      <c r="AI423" s="214">
        <f t="shared" si="21"/>
        <v>8</v>
      </c>
      <c r="AJ423" s="214">
        <f t="shared" si="21"/>
        <v>8</v>
      </c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39">
        <v>106.69</v>
      </c>
      <c r="BB423" s="239">
        <v>106.69</v>
      </c>
      <c r="BC423" s="214"/>
      <c r="BD423" s="214"/>
      <c r="BE423" s="214"/>
      <c r="BF423" s="214"/>
      <c r="BG423" s="216">
        <f t="shared" si="22"/>
        <v>106.69</v>
      </c>
      <c r="BH423" s="72">
        <f t="shared" si="22"/>
        <v>106.69</v>
      </c>
      <c r="BI423" s="217">
        <f t="shared" si="20"/>
        <v>1.6439137134052387E-2</v>
      </c>
      <c r="BJ423" s="218">
        <v>0</v>
      </c>
      <c r="BK423" s="218">
        <v>0</v>
      </c>
      <c r="BL423" s="218">
        <v>0</v>
      </c>
      <c r="BM423" s="218">
        <v>0</v>
      </c>
      <c r="BN423" s="218">
        <v>0</v>
      </c>
      <c r="BO423" s="218">
        <v>0</v>
      </c>
      <c r="BP423" s="218">
        <v>0</v>
      </c>
      <c r="BQ423" s="218">
        <v>0</v>
      </c>
      <c r="BR423" s="218">
        <v>0</v>
      </c>
      <c r="BS423" s="218">
        <v>0</v>
      </c>
      <c r="BT423" s="218">
        <v>0</v>
      </c>
      <c r="BU423" s="218">
        <v>0</v>
      </c>
      <c r="BV423" s="218">
        <v>0</v>
      </c>
      <c r="BW423" s="218">
        <v>0</v>
      </c>
      <c r="BX423" s="218">
        <v>0</v>
      </c>
      <c r="BY423" s="218">
        <v>0</v>
      </c>
      <c r="BZ423" s="218">
        <v>125236.98960000002</v>
      </c>
      <c r="CA423" s="218">
        <v>125236.98960000002</v>
      </c>
      <c r="CB423" s="218">
        <v>0</v>
      </c>
      <c r="CC423" s="218">
        <v>0</v>
      </c>
      <c r="CD423" s="218">
        <v>0</v>
      </c>
      <c r="CE423" s="218">
        <v>0</v>
      </c>
      <c r="CF423" s="218">
        <v>125236.98960000002</v>
      </c>
      <c r="CG423" s="219">
        <v>125236.98960000002</v>
      </c>
      <c r="CH423" s="220">
        <v>23793911.454427201</v>
      </c>
      <c r="CI423" s="220">
        <v>23793911.454427201</v>
      </c>
      <c r="CJ423" s="220">
        <v>29081447.333188802</v>
      </c>
      <c r="CK423" s="221" t="s">
        <v>530</v>
      </c>
      <c r="CL423" s="222">
        <v>5.31</v>
      </c>
      <c r="CM423" s="223">
        <v>5.31</v>
      </c>
      <c r="CN423" s="224">
        <v>6.49</v>
      </c>
      <c r="CO423" s="253"/>
      <c r="CP423" s="253"/>
      <c r="CQ423" s="253"/>
      <c r="CR423" s="225"/>
      <c r="CS423" s="254">
        <v>7.3249816045172187</v>
      </c>
      <c r="CT423" s="255">
        <v>7.3249816045172187</v>
      </c>
      <c r="CU423" s="256">
        <v>0.12536780828636648</v>
      </c>
      <c r="CV423" s="257">
        <v>0.12536780828636648</v>
      </c>
      <c r="CW423" s="245" t="s">
        <v>636</v>
      </c>
      <c r="CX423" s="258"/>
      <c r="CY423" s="253"/>
      <c r="CZ423" s="253"/>
      <c r="DA423" s="259"/>
      <c r="DB423" s="260"/>
      <c r="DC423" s="261">
        <v>1541</v>
      </c>
      <c r="DD423" s="262">
        <v>0</v>
      </c>
      <c r="DE423" s="263">
        <v>0</v>
      </c>
      <c r="DF423" s="111">
        <v>513.66666666666663</v>
      </c>
    </row>
    <row r="424" spans="1:110" ht="35.25" customHeight="1" x14ac:dyDescent="0.25">
      <c r="A424" s="237" t="s">
        <v>541</v>
      </c>
      <c r="B424" s="238" t="s">
        <v>18</v>
      </c>
      <c r="C424" s="238" t="s">
        <v>19</v>
      </c>
      <c r="D424" s="60" t="s">
        <v>382</v>
      </c>
      <c r="E424" s="60" t="s">
        <v>30</v>
      </c>
      <c r="F424" s="60" t="s">
        <v>1164</v>
      </c>
      <c r="G424" s="61" t="s">
        <v>30</v>
      </c>
      <c r="H424" s="211" t="s">
        <v>533</v>
      </c>
      <c r="I424" s="60" t="s">
        <v>608</v>
      </c>
      <c r="J424" s="212">
        <v>10.756035515002727</v>
      </c>
      <c r="K424" s="212">
        <v>14.127272697887999</v>
      </c>
      <c r="L424" s="213">
        <v>2530.9</v>
      </c>
      <c r="M424" s="214"/>
      <c r="N424" s="214"/>
      <c r="O424" s="214"/>
      <c r="P424" s="214"/>
      <c r="Q424" s="214"/>
      <c r="R424" s="214"/>
      <c r="S424" s="214"/>
      <c r="T424" s="214"/>
      <c r="U424" s="214">
        <v>1</v>
      </c>
      <c r="V424" s="214">
        <v>1</v>
      </c>
      <c r="W424" s="214"/>
      <c r="X424" s="214"/>
      <c r="Y424" s="214"/>
      <c r="Z424" s="214"/>
      <c r="AA424" s="214"/>
      <c r="AB424" s="214"/>
      <c r="AC424" s="214">
        <v>39</v>
      </c>
      <c r="AD424" s="214">
        <v>39</v>
      </c>
      <c r="AE424" s="214"/>
      <c r="AF424" s="214"/>
      <c r="AG424" s="215"/>
      <c r="AH424" s="214"/>
      <c r="AI424" s="214">
        <f t="shared" si="21"/>
        <v>40</v>
      </c>
      <c r="AJ424" s="214">
        <f t="shared" si="21"/>
        <v>40</v>
      </c>
      <c r="AK424" s="214"/>
      <c r="AL424" s="214"/>
      <c r="AM424" s="214"/>
      <c r="AN424" s="214"/>
      <c r="AO424" s="214"/>
      <c r="AP424" s="214"/>
      <c r="AQ424" s="214"/>
      <c r="AR424" s="214"/>
      <c r="AS424" s="214">
        <v>600</v>
      </c>
      <c r="AT424" s="214">
        <v>600</v>
      </c>
      <c r="AU424" s="214"/>
      <c r="AV424" s="214"/>
      <c r="AW424" s="214"/>
      <c r="AX424" s="214"/>
      <c r="AY424" s="214"/>
      <c r="AZ424" s="214"/>
      <c r="BA424" s="239">
        <v>240.08</v>
      </c>
      <c r="BB424" s="239">
        <v>240.08</v>
      </c>
      <c r="BC424" s="214"/>
      <c r="BD424" s="214"/>
      <c r="BE424" s="214"/>
      <c r="BF424" s="214"/>
      <c r="BG424" s="216">
        <f t="shared" si="22"/>
        <v>840.08</v>
      </c>
      <c r="BH424" s="72">
        <f t="shared" si="22"/>
        <v>840.08</v>
      </c>
      <c r="BI424" s="217">
        <f t="shared" si="20"/>
        <v>9.0234156820622982E-2</v>
      </c>
      <c r="BJ424" s="218">
        <v>0</v>
      </c>
      <c r="BK424" s="218">
        <v>0</v>
      </c>
      <c r="BL424" s="218">
        <v>0</v>
      </c>
      <c r="BM424" s="218">
        <v>0</v>
      </c>
      <c r="BN424" s="218">
        <v>0</v>
      </c>
      <c r="BO424" s="218">
        <v>0</v>
      </c>
      <c r="BP424" s="218">
        <v>0</v>
      </c>
      <c r="BQ424" s="218">
        <v>0</v>
      </c>
      <c r="BR424" s="218">
        <v>3852648</v>
      </c>
      <c r="BS424" s="218">
        <v>3852648</v>
      </c>
      <c r="BT424" s="218">
        <v>0</v>
      </c>
      <c r="BU424" s="218">
        <v>0</v>
      </c>
      <c r="BV424" s="218">
        <v>0</v>
      </c>
      <c r="BW424" s="218">
        <v>0</v>
      </c>
      <c r="BX424" s="218">
        <v>0</v>
      </c>
      <c r="BY424" s="218">
        <v>0</v>
      </c>
      <c r="BZ424" s="218">
        <v>281815.50720000005</v>
      </c>
      <c r="CA424" s="218">
        <v>281815.50720000005</v>
      </c>
      <c r="CB424" s="218">
        <v>0</v>
      </c>
      <c r="CC424" s="218">
        <v>0</v>
      </c>
      <c r="CD424" s="218">
        <v>0</v>
      </c>
      <c r="CE424" s="218">
        <v>0</v>
      </c>
      <c r="CF424" s="218">
        <v>4134463.5071999999</v>
      </c>
      <c r="CG424" s="219">
        <v>4134463.5071999999</v>
      </c>
      <c r="CH424" s="220">
        <v>34153371.567861609</v>
      </c>
      <c r="CI424" s="220">
        <v>34153371.567861609</v>
      </c>
      <c r="CJ424" s="220">
        <v>40869908.649973206</v>
      </c>
      <c r="CK424" s="221" t="s">
        <v>530</v>
      </c>
      <c r="CL424" s="222">
        <v>7.78</v>
      </c>
      <c r="CM424" s="223">
        <v>7.78</v>
      </c>
      <c r="CN424" s="224">
        <v>9.31</v>
      </c>
      <c r="CO424" s="253"/>
      <c r="CP424" s="253"/>
      <c r="CQ424" s="253"/>
      <c r="CR424" s="225"/>
      <c r="CS424" s="254">
        <v>86.131420274540133</v>
      </c>
      <c r="CT424" s="255">
        <v>86.131420274540133</v>
      </c>
      <c r="CU424" s="256">
        <v>0.29363560783620674</v>
      </c>
      <c r="CV424" s="257">
        <v>0.29363560783620674</v>
      </c>
      <c r="CW424" s="245" t="s">
        <v>616</v>
      </c>
      <c r="CX424" s="258"/>
      <c r="CY424" s="253"/>
      <c r="CZ424" s="253"/>
      <c r="DA424" s="259"/>
      <c r="DB424" s="260"/>
      <c r="DC424" s="261">
        <v>544212</v>
      </c>
      <c r="DD424" s="262">
        <v>0</v>
      </c>
      <c r="DE424" s="263">
        <v>79570</v>
      </c>
      <c r="DF424" s="111">
        <v>207927.33333333334</v>
      </c>
    </row>
    <row r="425" spans="1:110" ht="35.25" customHeight="1" x14ac:dyDescent="0.25">
      <c r="A425" s="237" t="s">
        <v>541</v>
      </c>
      <c r="B425" s="238" t="s">
        <v>18</v>
      </c>
      <c r="C425" s="238" t="s">
        <v>19</v>
      </c>
      <c r="D425" s="60" t="s">
        <v>382</v>
      </c>
      <c r="E425" s="60" t="s">
        <v>30</v>
      </c>
      <c r="F425" s="60" t="s">
        <v>1165</v>
      </c>
      <c r="G425" s="61" t="s">
        <v>30</v>
      </c>
      <c r="H425" s="211" t="s">
        <v>543</v>
      </c>
      <c r="I425" s="60" t="s">
        <v>608</v>
      </c>
      <c r="J425" s="212">
        <v>9.9194549749469605</v>
      </c>
      <c r="K425" s="212">
        <v>12.252083307849</v>
      </c>
      <c r="L425" s="213">
        <v>3232.2</v>
      </c>
      <c r="M425" s="214"/>
      <c r="N425" s="214"/>
      <c r="O425" s="214"/>
      <c r="P425" s="214"/>
      <c r="Q425" s="214"/>
      <c r="R425" s="214"/>
      <c r="S425" s="214"/>
      <c r="T425" s="214"/>
      <c r="U425" s="214"/>
      <c r="V425" s="214"/>
      <c r="W425" s="214"/>
      <c r="X425" s="214"/>
      <c r="Y425" s="214">
        <v>1</v>
      </c>
      <c r="Z425" s="214">
        <v>1</v>
      </c>
      <c r="AA425" s="214"/>
      <c r="AB425" s="214"/>
      <c r="AC425" s="214">
        <v>28</v>
      </c>
      <c r="AD425" s="214">
        <v>28</v>
      </c>
      <c r="AE425" s="214"/>
      <c r="AF425" s="214"/>
      <c r="AG425" s="215"/>
      <c r="AH425" s="214"/>
      <c r="AI425" s="214">
        <f t="shared" si="21"/>
        <v>29</v>
      </c>
      <c r="AJ425" s="214">
        <f t="shared" si="21"/>
        <v>29</v>
      </c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>
        <v>1</v>
      </c>
      <c r="AX425" s="214">
        <v>1</v>
      </c>
      <c r="AY425" s="214"/>
      <c r="AZ425" s="214"/>
      <c r="BA425" s="239">
        <v>716.04</v>
      </c>
      <c r="BB425" s="239">
        <v>716.04</v>
      </c>
      <c r="BC425" s="214"/>
      <c r="BD425" s="214"/>
      <c r="BE425" s="214"/>
      <c r="BF425" s="214"/>
      <c r="BG425" s="216">
        <f t="shared" si="22"/>
        <v>717.04</v>
      </c>
      <c r="BH425" s="72">
        <f t="shared" si="22"/>
        <v>717.04</v>
      </c>
      <c r="BI425" s="217">
        <f t="shared" si="20"/>
        <v>0.11238871473354232</v>
      </c>
      <c r="BJ425" s="218">
        <v>0</v>
      </c>
      <c r="BK425" s="218">
        <v>0</v>
      </c>
      <c r="BL425" s="218">
        <v>0</v>
      </c>
      <c r="BM425" s="218">
        <v>0</v>
      </c>
      <c r="BN425" s="218">
        <v>0</v>
      </c>
      <c r="BO425" s="218">
        <v>0</v>
      </c>
      <c r="BP425" s="218">
        <v>0</v>
      </c>
      <c r="BQ425" s="218">
        <v>0</v>
      </c>
      <c r="BR425" s="218">
        <v>0</v>
      </c>
      <c r="BS425" s="218">
        <v>0</v>
      </c>
      <c r="BT425" s="218">
        <v>0</v>
      </c>
      <c r="BU425" s="218">
        <v>0</v>
      </c>
      <c r="BV425" s="218">
        <v>5045.7599999999993</v>
      </c>
      <c r="BW425" s="218">
        <v>5045.7599999999993</v>
      </c>
      <c r="BX425" s="218">
        <v>0</v>
      </c>
      <c r="BY425" s="218">
        <v>0</v>
      </c>
      <c r="BZ425" s="218">
        <v>840516.39359999995</v>
      </c>
      <c r="CA425" s="218">
        <v>840516.39359999995</v>
      </c>
      <c r="CB425" s="218">
        <v>0</v>
      </c>
      <c r="CC425" s="218">
        <v>0</v>
      </c>
      <c r="CD425" s="218">
        <v>0</v>
      </c>
      <c r="CE425" s="218">
        <v>0</v>
      </c>
      <c r="CF425" s="218">
        <v>845562.15359999996</v>
      </c>
      <c r="CG425" s="219">
        <v>845562.15359999996</v>
      </c>
      <c r="CH425" s="220">
        <v>28235161.760129999</v>
      </c>
      <c r="CI425" s="220">
        <v>28235161.760129999</v>
      </c>
      <c r="CJ425" s="220">
        <v>24310436.171339996</v>
      </c>
      <c r="CK425" s="221" t="s">
        <v>530</v>
      </c>
      <c r="CL425" s="222">
        <v>7.41</v>
      </c>
      <c r="CM425" s="223">
        <v>7.41</v>
      </c>
      <c r="CN425" s="224">
        <v>6.38</v>
      </c>
      <c r="CO425" s="253"/>
      <c r="CP425" s="253"/>
      <c r="CQ425" s="253"/>
      <c r="CR425" s="225"/>
      <c r="CS425" s="254">
        <v>40.690908415931233</v>
      </c>
      <c r="CT425" s="255">
        <v>40.690908415931233</v>
      </c>
      <c r="CU425" s="256">
        <v>0.46966550907369414</v>
      </c>
      <c r="CV425" s="257">
        <v>0.46966550907369414</v>
      </c>
      <c r="CW425" s="245" t="s">
        <v>636</v>
      </c>
      <c r="CX425" s="258"/>
      <c r="CY425" s="253"/>
      <c r="CZ425" s="253"/>
      <c r="DA425" s="259"/>
      <c r="DB425" s="260"/>
      <c r="DC425" s="261">
        <v>0</v>
      </c>
      <c r="DD425" s="262">
        <v>0</v>
      </c>
      <c r="DE425" s="263">
        <v>343645</v>
      </c>
      <c r="DF425" s="111">
        <v>114548.33333333333</v>
      </c>
    </row>
    <row r="426" spans="1:110" ht="35.25" customHeight="1" x14ac:dyDescent="0.25">
      <c r="A426" s="237" t="s">
        <v>541</v>
      </c>
      <c r="B426" s="238" t="s">
        <v>18</v>
      </c>
      <c r="C426" s="238" t="s">
        <v>19</v>
      </c>
      <c r="D426" s="60" t="s">
        <v>382</v>
      </c>
      <c r="E426" s="60" t="s">
        <v>30</v>
      </c>
      <c r="F426" s="60" t="s">
        <v>1166</v>
      </c>
      <c r="G426" s="61" t="s">
        <v>30</v>
      </c>
      <c r="H426" s="211" t="s">
        <v>533</v>
      </c>
      <c r="I426" s="60" t="s">
        <v>608</v>
      </c>
      <c r="J426" s="212">
        <v>10.756035515002727</v>
      </c>
      <c r="K426" s="212">
        <v>5.4363636250559999</v>
      </c>
      <c r="L426" s="213">
        <v>186.4</v>
      </c>
      <c r="M426" s="214"/>
      <c r="N426" s="214"/>
      <c r="O426" s="214"/>
      <c r="P426" s="214"/>
      <c r="Q426" s="214"/>
      <c r="R426" s="214"/>
      <c r="S426" s="214"/>
      <c r="T426" s="214"/>
      <c r="U426" s="214"/>
      <c r="V426" s="214"/>
      <c r="W426" s="214"/>
      <c r="X426" s="214"/>
      <c r="Y426" s="214">
        <v>1</v>
      </c>
      <c r="Z426" s="214">
        <v>1</v>
      </c>
      <c r="AA426" s="214"/>
      <c r="AB426" s="214"/>
      <c r="AC426" s="214"/>
      <c r="AD426" s="214"/>
      <c r="AE426" s="214"/>
      <c r="AF426" s="214"/>
      <c r="AG426" s="215"/>
      <c r="AH426" s="214"/>
      <c r="AI426" s="214">
        <f t="shared" si="21"/>
        <v>1</v>
      </c>
      <c r="AJ426" s="214">
        <f t="shared" si="21"/>
        <v>1</v>
      </c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>
        <v>225</v>
      </c>
      <c r="AX426" s="214">
        <v>225</v>
      </c>
      <c r="AY426" s="214"/>
      <c r="AZ426" s="214"/>
      <c r="BA426" s="239"/>
      <c r="BB426" s="239"/>
      <c r="BC426" s="214"/>
      <c r="BD426" s="214"/>
      <c r="BE426" s="214"/>
      <c r="BF426" s="214"/>
      <c r="BG426" s="216">
        <f t="shared" si="22"/>
        <v>225</v>
      </c>
      <c r="BH426" s="72">
        <f t="shared" si="22"/>
        <v>225</v>
      </c>
      <c r="BI426" s="217">
        <f t="shared" si="20"/>
        <v>2.2935779816513759E-2</v>
      </c>
      <c r="BJ426" s="218">
        <v>0</v>
      </c>
      <c r="BK426" s="218">
        <v>0</v>
      </c>
      <c r="BL426" s="218">
        <v>0</v>
      </c>
      <c r="BM426" s="218">
        <v>0</v>
      </c>
      <c r="BN426" s="218">
        <v>0</v>
      </c>
      <c r="BO426" s="218">
        <v>0</v>
      </c>
      <c r="BP426" s="218">
        <v>0</v>
      </c>
      <c r="BQ426" s="218">
        <v>0</v>
      </c>
      <c r="BR426" s="218">
        <v>0</v>
      </c>
      <c r="BS426" s="218">
        <v>0</v>
      </c>
      <c r="BT426" s="218">
        <v>0</v>
      </c>
      <c r="BU426" s="218">
        <v>0</v>
      </c>
      <c r="BV426" s="218">
        <v>1135296</v>
      </c>
      <c r="BW426" s="218">
        <v>1135296</v>
      </c>
      <c r="BX426" s="218">
        <v>0</v>
      </c>
      <c r="BY426" s="218">
        <v>0</v>
      </c>
      <c r="BZ426" s="218">
        <v>0</v>
      </c>
      <c r="CA426" s="218">
        <v>0</v>
      </c>
      <c r="CB426" s="218">
        <v>0</v>
      </c>
      <c r="CC426" s="218">
        <v>0</v>
      </c>
      <c r="CD426" s="218">
        <v>0</v>
      </c>
      <c r="CE426" s="218">
        <v>0</v>
      </c>
      <c r="CF426" s="218">
        <v>1135296</v>
      </c>
      <c r="CG426" s="219">
        <v>1135296</v>
      </c>
      <c r="CH426" s="220">
        <v>35222695.600521594</v>
      </c>
      <c r="CI426" s="220">
        <v>35222695.600521594</v>
      </c>
      <c r="CJ426" s="220">
        <v>41282514.198460802</v>
      </c>
      <c r="CK426" s="221" t="s">
        <v>530</v>
      </c>
      <c r="CL426" s="222">
        <v>8.3699999999999992</v>
      </c>
      <c r="CM426" s="223">
        <v>8.3699999999999992</v>
      </c>
      <c r="CN426" s="224">
        <v>9.81</v>
      </c>
      <c r="CO426" s="253"/>
      <c r="CP426" s="253"/>
      <c r="CQ426" s="253"/>
      <c r="CR426" s="225"/>
      <c r="CS426" s="254">
        <v>0</v>
      </c>
      <c r="CT426" s="255">
        <v>0</v>
      </c>
      <c r="CU426" s="256">
        <v>0</v>
      </c>
      <c r="CV426" s="257">
        <v>0</v>
      </c>
      <c r="CW426" s="245" t="s">
        <v>564</v>
      </c>
      <c r="CX426" s="258"/>
      <c r="CY426" s="253"/>
      <c r="CZ426" s="253"/>
      <c r="DA426" s="259"/>
      <c r="DB426" s="260"/>
      <c r="DC426" s="261">
        <v>0</v>
      </c>
      <c r="DD426" s="262">
        <v>0</v>
      </c>
      <c r="DE426" s="263">
        <v>0</v>
      </c>
      <c r="DF426" s="111">
        <v>0</v>
      </c>
    </row>
    <row r="427" spans="1:110" ht="35.25" customHeight="1" x14ac:dyDescent="0.25">
      <c r="A427" s="237" t="s">
        <v>541</v>
      </c>
      <c r="B427" s="238" t="s">
        <v>18</v>
      </c>
      <c r="C427" s="238" t="s">
        <v>19</v>
      </c>
      <c r="D427" s="60" t="s">
        <v>29</v>
      </c>
      <c r="E427" s="60" t="s">
        <v>30</v>
      </c>
      <c r="F427" s="60" t="s">
        <v>1167</v>
      </c>
      <c r="G427" s="61" t="s">
        <v>30</v>
      </c>
      <c r="H427" s="211" t="s">
        <v>543</v>
      </c>
      <c r="I427" s="60" t="s">
        <v>547</v>
      </c>
      <c r="J427" s="212">
        <v>2.4858393190228529</v>
      </c>
      <c r="K427" s="212">
        <v>3.6397727197020004</v>
      </c>
      <c r="L427" s="213">
        <v>1243.7</v>
      </c>
      <c r="M427" s="214"/>
      <c r="N427" s="214"/>
      <c r="O427" s="214"/>
      <c r="P427" s="214"/>
      <c r="Q427" s="214"/>
      <c r="R427" s="214"/>
      <c r="S427" s="214"/>
      <c r="T427" s="214"/>
      <c r="U427" s="214"/>
      <c r="V427" s="214"/>
      <c r="W427" s="214"/>
      <c r="X427" s="214"/>
      <c r="Y427" s="214"/>
      <c r="Z427" s="214"/>
      <c r="AA427" s="214"/>
      <c r="AB427" s="214"/>
      <c r="AC427" s="214">
        <v>23</v>
      </c>
      <c r="AD427" s="214">
        <v>23</v>
      </c>
      <c r="AE427" s="214"/>
      <c r="AF427" s="214"/>
      <c r="AG427" s="215"/>
      <c r="AH427" s="214"/>
      <c r="AI427" s="214">
        <f t="shared" si="21"/>
        <v>23</v>
      </c>
      <c r="AJ427" s="214">
        <f t="shared" si="21"/>
        <v>23</v>
      </c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39">
        <v>115.73</v>
      </c>
      <c r="BB427" s="239">
        <v>115.73</v>
      </c>
      <c r="BC427" s="214"/>
      <c r="BD427" s="214"/>
      <c r="BE427" s="214"/>
      <c r="BF427" s="214"/>
      <c r="BG427" s="216">
        <f t="shared" si="22"/>
        <v>115.73</v>
      </c>
      <c r="BH427" s="72">
        <f t="shared" si="22"/>
        <v>115.73</v>
      </c>
      <c r="BI427" s="217">
        <f t="shared" si="20"/>
        <v>5.5639423076923072E-2</v>
      </c>
      <c r="BJ427" s="218">
        <v>0</v>
      </c>
      <c r="BK427" s="218">
        <v>0</v>
      </c>
      <c r="BL427" s="218">
        <v>0</v>
      </c>
      <c r="BM427" s="218">
        <v>0</v>
      </c>
      <c r="BN427" s="218">
        <v>0</v>
      </c>
      <c r="BO427" s="218">
        <v>0</v>
      </c>
      <c r="BP427" s="218">
        <v>0</v>
      </c>
      <c r="BQ427" s="218">
        <v>0</v>
      </c>
      <c r="BR427" s="218">
        <v>0</v>
      </c>
      <c r="BS427" s="218">
        <v>0</v>
      </c>
      <c r="BT427" s="218">
        <v>0</v>
      </c>
      <c r="BU427" s="218">
        <v>0</v>
      </c>
      <c r="BV427" s="218">
        <v>0</v>
      </c>
      <c r="BW427" s="218">
        <v>0</v>
      </c>
      <c r="BX427" s="218">
        <v>0</v>
      </c>
      <c r="BY427" s="218">
        <v>0</v>
      </c>
      <c r="BZ427" s="218">
        <v>135848.50320000001</v>
      </c>
      <c r="CA427" s="218">
        <v>135848.50320000001</v>
      </c>
      <c r="CB427" s="218">
        <v>0</v>
      </c>
      <c r="CC427" s="218">
        <v>0</v>
      </c>
      <c r="CD427" s="218">
        <v>0</v>
      </c>
      <c r="CE427" s="218">
        <v>0</v>
      </c>
      <c r="CF427" s="218">
        <v>135848.50320000001</v>
      </c>
      <c r="CG427" s="219">
        <v>135848.50320000001</v>
      </c>
      <c r="CH427" s="220">
        <v>6937920</v>
      </c>
      <c r="CI427" s="220">
        <v>6937920</v>
      </c>
      <c r="CJ427" s="220">
        <v>7288320.0000000009</v>
      </c>
      <c r="CK427" s="221" t="s">
        <v>530</v>
      </c>
      <c r="CL427" s="222">
        <v>1.98</v>
      </c>
      <c r="CM427" s="223">
        <v>1.98</v>
      </c>
      <c r="CN427" s="224">
        <v>2.08</v>
      </c>
      <c r="CO427" s="253"/>
      <c r="CP427" s="253"/>
      <c r="CQ427" s="253"/>
      <c r="CR427" s="225"/>
      <c r="CS427" s="254">
        <v>3.9650179616737868</v>
      </c>
      <c r="CT427" s="255">
        <v>3.3218899116930167</v>
      </c>
      <c r="CU427" s="256">
        <v>4.0993859878133983E-2</v>
      </c>
      <c r="CV427" s="257">
        <v>4.0459470433290214E-2</v>
      </c>
      <c r="CW427" s="245" t="s">
        <v>1168</v>
      </c>
      <c r="CX427" s="258"/>
      <c r="CY427" s="253"/>
      <c r="CZ427" s="253"/>
      <c r="DA427" s="259"/>
      <c r="DB427" s="260"/>
      <c r="DC427" s="261">
        <v>0</v>
      </c>
      <c r="DD427" s="262">
        <v>0</v>
      </c>
      <c r="DE427" s="263">
        <v>0</v>
      </c>
      <c r="DF427" s="111">
        <v>0</v>
      </c>
    </row>
    <row r="428" spans="1:110" ht="35.25" customHeight="1" x14ac:dyDescent="0.25">
      <c r="A428" s="237" t="s">
        <v>541</v>
      </c>
      <c r="B428" s="238" t="s">
        <v>18</v>
      </c>
      <c r="C428" s="238" t="s">
        <v>19</v>
      </c>
      <c r="D428" s="60" t="s">
        <v>29</v>
      </c>
      <c r="E428" s="60" t="s">
        <v>30</v>
      </c>
      <c r="F428" s="60" t="s">
        <v>1169</v>
      </c>
      <c r="G428" s="61" t="s">
        <v>30</v>
      </c>
      <c r="H428" s="211" t="s">
        <v>543</v>
      </c>
      <c r="I428" s="60" t="s">
        <v>547</v>
      </c>
      <c r="J428" s="212">
        <v>2.9181592005920445</v>
      </c>
      <c r="K428" s="212">
        <v>3.6306818106300001</v>
      </c>
      <c r="L428" s="213">
        <v>1139.3</v>
      </c>
      <c r="M428" s="214"/>
      <c r="N428" s="214"/>
      <c r="O428" s="214"/>
      <c r="P428" s="214"/>
      <c r="Q428" s="214"/>
      <c r="R428" s="214"/>
      <c r="S428" s="214"/>
      <c r="T428" s="214"/>
      <c r="U428" s="214"/>
      <c r="V428" s="214"/>
      <c r="W428" s="214"/>
      <c r="X428" s="214"/>
      <c r="Y428" s="214"/>
      <c r="Z428" s="214"/>
      <c r="AA428" s="214"/>
      <c r="AB428" s="214"/>
      <c r="AC428" s="214">
        <v>11</v>
      </c>
      <c r="AD428" s="214">
        <v>11</v>
      </c>
      <c r="AE428" s="214"/>
      <c r="AF428" s="214"/>
      <c r="AG428" s="215"/>
      <c r="AH428" s="214"/>
      <c r="AI428" s="214">
        <f t="shared" si="21"/>
        <v>11</v>
      </c>
      <c r="AJ428" s="214">
        <f t="shared" si="21"/>
        <v>11</v>
      </c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39">
        <v>177.905</v>
      </c>
      <c r="BB428" s="239">
        <v>177.905</v>
      </c>
      <c r="BC428" s="214"/>
      <c r="BD428" s="214"/>
      <c r="BE428" s="214"/>
      <c r="BF428" s="214"/>
      <c r="BG428" s="216">
        <f t="shared" si="22"/>
        <v>177.905</v>
      </c>
      <c r="BH428" s="72">
        <f t="shared" si="22"/>
        <v>177.905</v>
      </c>
      <c r="BI428" s="217">
        <f t="shared" si="20"/>
        <v>0.10465000000000001</v>
      </c>
      <c r="BJ428" s="218">
        <v>0</v>
      </c>
      <c r="BK428" s="218">
        <v>0</v>
      </c>
      <c r="BL428" s="218">
        <v>0</v>
      </c>
      <c r="BM428" s="218">
        <v>0</v>
      </c>
      <c r="BN428" s="218">
        <v>0</v>
      </c>
      <c r="BO428" s="218">
        <v>0</v>
      </c>
      <c r="BP428" s="218">
        <v>0</v>
      </c>
      <c r="BQ428" s="218">
        <v>0</v>
      </c>
      <c r="BR428" s="218">
        <v>0</v>
      </c>
      <c r="BS428" s="218">
        <v>0</v>
      </c>
      <c r="BT428" s="218">
        <v>0</v>
      </c>
      <c r="BU428" s="218">
        <v>0</v>
      </c>
      <c r="BV428" s="218">
        <v>0</v>
      </c>
      <c r="BW428" s="218">
        <v>0</v>
      </c>
      <c r="BX428" s="218">
        <v>0</v>
      </c>
      <c r="BY428" s="218">
        <v>0</v>
      </c>
      <c r="BZ428" s="218">
        <v>208832.00520000001</v>
      </c>
      <c r="CA428" s="218">
        <v>208832.00520000001</v>
      </c>
      <c r="CB428" s="218">
        <v>0</v>
      </c>
      <c r="CC428" s="218">
        <v>0</v>
      </c>
      <c r="CD428" s="218">
        <v>0</v>
      </c>
      <c r="CE428" s="218">
        <v>0</v>
      </c>
      <c r="CF428" s="218">
        <v>208832.00520000001</v>
      </c>
      <c r="CG428" s="219">
        <v>208832.00520000001</v>
      </c>
      <c r="CH428" s="220">
        <v>4765440.0000000009</v>
      </c>
      <c r="CI428" s="220">
        <v>4765440.0000000009</v>
      </c>
      <c r="CJ428" s="220">
        <v>5956800</v>
      </c>
      <c r="CK428" s="221" t="s">
        <v>530</v>
      </c>
      <c r="CL428" s="222">
        <v>1.36</v>
      </c>
      <c r="CM428" s="223">
        <v>1.36</v>
      </c>
      <c r="CN428" s="224">
        <v>1.7</v>
      </c>
      <c r="CO428" s="253"/>
      <c r="CP428" s="253"/>
      <c r="CQ428" s="253"/>
      <c r="CR428" s="225"/>
      <c r="CS428" s="254">
        <v>38.977161271724889</v>
      </c>
      <c r="CT428" s="255">
        <v>38.977161271724889</v>
      </c>
      <c r="CU428" s="256">
        <v>0.35902798508107686</v>
      </c>
      <c r="CV428" s="257">
        <v>0.35902798508107686</v>
      </c>
      <c r="CW428" s="245" t="s">
        <v>836</v>
      </c>
      <c r="CX428" s="258"/>
      <c r="CY428" s="253"/>
      <c r="CZ428" s="253"/>
      <c r="DA428" s="259"/>
      <c r="DB428" s="260"/>
      <c r="DC428" s="261">
        <v>126873</v>
      </c>
      <c r="DD428" s="262">
        <v>0</v>
      </c>
      <c r="DE428" s="263">
        <v>0</v>
      </c>
      <c r="DF428" s="111">
        <v>42291</v>
      </c>
    </row>
    <row r="429" spans="1:110" ht="35.25" customHeight="1" x14ac:dyDescent="0.25">
      <c r="A429" s="237" t="s">
        <v>541</v>
      </c>
      <c r="B429" s="238" t="s">
        <v>18</v>
      </c>
      <c r="C429" s="238" t="s">
        <v>19</v>
      </c>
      <c r="D429" s="60" t="s">
        <v>29</v>
      </c>
      <c r="E429" s="60" t="s">
        <v>30</v>
      </c>
      <c r="F429" s="60" t="s">
        <v>1170</v>
      </c>
      <c r="G429" s="61" t="s">
        <v>30</v>
      </c>
      <c r="H429" s="211" t="s">
        <v>533</v>
      </c>
      <c r="I429" s="60" t="s">
        <v>547</v>
      </c>
      <c r="J429" s="212">
        <v>2.521865975820285</v>
      </c>
      <c r="K429" s="212">
        <v>2.3937499950209999</v>
      </c>
      <c r="L429" s="213">
        <v>256.60000000000002</v>
      </c>
      <c r="M429" s="214"/>
      <c r="N429" s="214"/>
      <c r="O429" s="214"/>
      <c r="P429" s="214"/>
      <c r="Q429" s="214"/>
      <c r="R429" s="214"/>
      <c r="S429" s="214"/>
      <c r="T429" s="214"/>
      <c r="U429" s="214"/>
      <c r="V429" s="214"/>
      <c r="W429" s="214"/>
      <c r="X429" s="214"/>
      <c r="Y429" s="214"/>
      <c r="Z429" s="214"/>
      <c r="AA429" s="214"/>
      <c r="AB429" s="214"/>
      <c r="AC429" s="214">
        <v>1</v>
      </c>
      <c r="AD429" s="214">
        <v>1</v>
      </c>
      <c r="AE429" s="214"/>
      <c r="AF429" s="214"/>
      <c r="AG429" s="215"/>
      <c r="AH429" s="214"/>
      <c r="AI429" s="214">
        <f t="shared" si="21"/>
        <v>1</v>
      </c>
      <c r="AJ429" s="214">
        <f t="shared" si="21"/>
        <v>1</v>
      </c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39">
        <v>5.75</v>
      </c>
      <c r="BB429" s="239">
        <v>5.75</v>
      </c>
      <c r="BC429" s="214"/>
      <c r="BD429" s="214"/>
      <c r="BE429" s="214"/>
      <c r="BF429" s="214"/>
      <c r="BG429" s="216">
        <f t="shared" si="22"/>
        <v>5.75</v>
      </c>
      <c r="BH429" s="72">
        <f t="shared" si="22"/>
        <v>5.75</v>
      </c>
      <c r="BI429" s="217">
        <f t="shared" si="20"/>
        <v>3.4023668639053253E-3</v>
      </c>
      <c r="BJ429" s="218">
        <v>0</v>
      </c>
      <c r="BK429" s="218">
        <v>0</v>
      </c>
      <c r="BL429" s="218">
        <v>0</v>
      </c>
      <c r="BM429" s="218">
        <v>0</v>
      </c>
      <c r="BN429" s="218">
        <v>0</v>
      </c>
      <c r="BO429" s="218">
        <v>0</v>
      </c>
      <c r="BP429" s="218">
        <v>0</v>
      </c>
      <c r="BQ429" s="218">
        <v>0</v>
      </c>
      <c r="BR429" s="218">
        <v>0</v>
      </c>
      <c r="BS429" s="218">
        <v>0</v>
      </c>
      <c r="BT429" s="218">
        <v>0</v>
      </c>
      <c r="BU429" s="218">
        <v>0</v>
      </c>
      <c r="BV429" s="218">
        <v>0</v>
      </c>
      <c r="BW429" s="218">
        <v>0</v>
      </c>
      <c r="BX429" s="218">
        <v>0</v>
      </c>
      <c r="BY429" s="218">
        <v>0</v>
      </c>
      <c r="BZ429" s="218">
        <v>6749.5800000000008</v>
      </c>
      <c r="CA429" s="218">
        <v>6749.5800000000008</v>
      </c>
      <c r="CB429" s="218">
        <v>0</v>
      </c>
      <c r="CC429" s="218">
        <v>0</v>
      </c>
      <c r="CD429" s="218">
        <v>0</v>
      </c>
      <c r="CE429" s="218">
        <v>0</v>
      </c>
      <c r="CF429" s="218">
        <v>6749.5800000000008</v>
      </c>
      <c r="CG429" s="219">
        <v>6749.5800000000008</v>
      </c>
      <c r="CH429" s="220">
        <v>5431200.0000000009</v>
      </c>
      <c r="CI429" s="220">
        <v>5431200.0000000009</v>
      </c>
      <c r="CJ429" s="220">
        <v>5921760</v>
      </c>
      <c r="CK429" s="221" t="s">
        <v>530</v>
      </c>
      <c r="CL429" s="222">
        <v>1.55</v>
      </c>
      <c r="CM429" s="223">
        <v>1.55</v>
      </c>
      <c r="CN429" s="224">
        <v>1.69</v>
      </c>
      <c r="CO429" s="253"/>
      <c r="CP429" s="253"/>
      <c r="CQ429" s="253"/>
      <c r="CR429" s="225"/>
      <c r="CS429" s="254">
        <v>47.397042232060699</v>
      </c>
      <c r="CT429" s="255">
        <v>47.397042232060699</v>
      </c>
      <c r="CU429" s="256">
        <v>0.21094155605550183</v>
      </c>
      <c r="CV429" s="257">
        <v>0.21094155605550183</v>
      </c>
      <c r="CW429" s="245" t="s">
        <v>1171</v>
      </c>
      <c r="CX429" s="258"/>
      <c r="CY429" s="253"/>
      <c r="CZ429" s="253"/>
      <c r="DA429" s="259"/>
      <c r="DB429" s="260"/>
      <c r="DC429" s="261">
        <v>0</v>
      </c>
      <c r="DD429" s="262">
        <v>0</v>
      </c>
      <c r="DE429" s="263">
        <v>0</v>
      </c>
      <c r="DF429" s="111">
        <v>0</v>
      </c>
    </row>
    <row r="430" spans="1:110" ht="35.25" customHeight="1" x14ac:dyDescent="0.25">
      <c r="A430" s="237" t="s">
        <v>541</v>
      </c>
      <c r="B430" s="238" t="s">
        <v>18</v>
      </c>
      <c r="C430" s="238" t="s">
        <v>19</v>
      </c>
      <c r="D430" s="60" t="s">
        <v>29</v>
      </c>
      <c r="E430" s="60" t="s">
        <v>30</v>
      </c>
      <c r="F430" s="60" t="s">
        <v>1172</v>
      </c>
      <c r="G430" s="61" t="s">
        <v>30</v>
      </c>
      <c r="H430" s="211" t="s">
        <v>543</v>
      </c>
      <c r="I430" s="60" t="s">
        <v>547</v>
      </c>
      <c r="J430" s="212">
        <v>2.3777593486305548</v>
      </c>
      <c r="K430" s="212">
        <v>2.4066287828730002</v>
      </c>
      <c r="L430" s="213">
        <v>642.79999999999995</v>
      </c>
      <c r="M430" s="214"/>
      <c r="N430" s="214"/>
      <c r="O430" s="214"/>
      <c r="P430" s="214"/>
      <c r="Q430" s="214"/>
      <c r="R430" s="214"/>
      <c r="S430" s="214"/>
      <c r="T430" s="214"/>
      <c r="U430" s="214"/>
      <c r="V430" s="214"/>
      <c r="W430" s="214"/>
      <c r="X430" s="214"/>
      <c r="Y430" s="214"/>
      <c r="Z430" s="214"/>
      <c r="AA430" s="214"/>
      <c r="AB430" s="214"/>
      <c r="AC430" s="214">
        <v>2</v>
      </c>
      <c r="AD430" s="214">
        <v>2</v>
      </c>
      <c r="AE430" s="214"/>
      <c r="AF430" s="214"/>
      <c r="AG430" s="215"/>
      <c r="AH430" s="214"/>
      <c r="AI430" s="214">
        <f t="shared" si="21"/>
        <v>2</v>
      </c>
      <c r="AJ430" s="214">
        <f t="shared" si="21"/>
        <v>2</v>
      </c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39">
        <v>19.91</v>
      </c>
      <c r="BB430" s="239">
        <v>19.91</v>
      </c>
      <c r="BC430" s="214"/>
      <c r="BD430" s="214"/>
      <c r="BE430" s="214"/>
      <c r="BF430" s="214"/>
      <c r="BG430" s="216">
        <f t="shared" si="22"/>
        <v>19.91</v>
      </c>
      <c r="BH430" s="72">
        <f t="shared" si="22"/>
        <v>19.91</v>
      </c>
      <c r="BI430" s="217">
        <f t="shared" si="20"/>
        <v>1.5928000000000001E-2</v>
      </c>
      <c r="BJ430" s="218">
        <v>0</v>
      </c>
      <c r="BK430" s="218">
        <v>0</v>
      </c>
      <c r="BL430" s="218">
        <v>0</v>
      </c>
      <c r="BM430" s="218">
        <v>0</v>
      </c>
      <c r="BN430" s="218">
        <v>0</v>
      </c>
      <c r="BO430" s="218">
        <v>0</v>
      </c>
      <c r="BP430" s="218">
        <v>0</v>
      </c>
      <c r="BQ430" s="218">
        <v>0</v>
      </c>
      <c r="BR430" s="218">
        <v>0</v>
      </c>
      <c r="BS430" s="218">
        <v>0</v>
      </c>
      <c r="BT430" s="218">
        <v>0</v>
      </c>
      <c r="BU430" s="218">
        <v>0</v>
      </c>
      <c r="BV430" s="218">
        <v>0</v>
      </c>
      <c r="BW430" s="218">
        <v>0</v>
      </c>
      <c r="BX430" s="218">
        <v>0</v>
      </c>
      <c r="BY430" s="218">
        <v>0</v>
      </c>
      <c r="BZ430" s="218">
        <v>23371.154400000003</v>
      </c>
      <c r="CA430" s="218">
        <v>23371.154400000003</v>
      </c>
      <c r="CB430" s="218">
        <v>0</v>
      </c>
      <c r="CC430" s="218">
        <v>0</v>
      </c>
      <c r="CD430" s="218">
        <v>0</v>
      </c>
      <c r="CE430" s="218">
        <v>0</v>
      </c>
      <c r="CF430" s="218">
        <v>23371.154400000003</v>
      </c>
      <c r="CG430" s="219">
        <v>23371.154400000003</v>
      </c>
      <c r="CH430" s="220">
        <v>3644160.0000000005</v>
      </c>
      <c r="CI430" s="220">
        <v>3644160.0000000005</v>
      </c>
      <c r="CJ430" s="220">
        <v>4380000</v>
      </c>
      <c r="CK430" s="221" t="s">
        <v>530</v>
      </c>
      <c r="CL430" s="222">
        <v>1.04</v>
      </c>
      <c r="CM430" s="223">
        <v>1.04</v>
      </c>
      <c r="CN430" s="224">
        <v>1.25</v>
      </c>
      <c r="CO430" s="253"/>
      <c r="CP430" s="253"/>
      <c r="CQ430" s="253"/>
      <c r="CR430" s="225"/>
      <c r="CS430" s="254">
        <v>49.42909280500524</v>
      </c>
      <c r="CT430" s="255">
        <v>49.42909280500524</v>
      </c>
      <c r="CU430" s="256">
        <v>0.33315954118873842</v>
      </c>
      <c r="CV430" s="257">
        <v>0.33315954118873842</v>
      </c>
      <c r="CW430" s="245" t="s">
        <v>847</v>
      </c>
      <c r="CX430" s="258"/>
      <c r="CY430" s="253"/>
      <c r="CZ430" s="253"/>
      <c r="DA430" s="259"/>
      <c r="DB430" s="260"/>
      <c r="DC430" s="261">
        <v>0</v>
      </c>
      <c r="DD430" s="262">
        <v>94805</v>
      </c>
      <c r="DE430" s="263">
        <v>0</v>
      </c>
      <c r="DF430" s="111">
        <v>31601.666666666668</v>
      </c>
    </row>
    <row r="431" spans="1:110" ht="35.25" customHeight="1" x14ac:dyDescent="0.25">
      <c r="A431" s="237" t="s">
        <v>541</v>
      </c>
      <c r="B431" s="238" t="s">
        <v>18</v>
      </c>
      <c r="C431" s="238" t="s">
        <v>19</v>
      </c>
      <c r="D431" s="60" t="s">
        <v>282</v>
      </c>
      <c r="E431" s="60" t="s">
        <v>283</v>
      </c>
      <c r="F431" s="60" t="s">
        <v>1173</v>
      </c>
      <c r="G431" s="61" t="s">
        <v>283</v>
      </c>
      <c r="H431" s="211" t="s">
        <v>543</v>
      </c>
      <c r="I431" s="60" t="s">
        <v>608</v>
      </c>
      <c r="J431" s="212">
        <v>11.377495344758442</v>
      </c>
      <c r="K431" s="212">
        <v>4.4350378695630006</v>
      </c>
      <c r="L431" s="213">
        <v>276.5</v>
      </c>
      <c r="M431" s="214"/>
      <c r="N431" s="214"/>
      <c r="O431" s="214"/>
      <c r="P431" s="214"/>
      <c r="Q431" s="214"/>
      <c r="R431" s="214"/>
      <c r="S431" s="214"/>
      <c r="T431" s="214"/>
      <c r="U431" s="214"/>
      <c r="V431" s="214"/>
      <c r="W431" s="214"/>
      <c r="X431" s="214"/>
      <c r="Y431" s="214"/>
      <c r="Z431" s="214"/>
      <c r="AA431" s="214"/>
      <c r="AB431" s="214"/>
      <c r="AC431" s="214">
        <v>21</v>
      </c>
      <c r="AD431" s="214">
        <v>21</v>
      </c>
      <c r="AE431" s="214"/>
      <c r="AF431" s="214"/>
      <c r="AG431" s="215"/>
      <c r="AH431" s="214"/>
      <c r="AI431" s="214">
        <f t="shared" si="21"/>
        <v>21</v>
      </c>
      <c r="AJ431" s="214">
        <f t="shared" si="21"/>
        <v>21</v>
      </c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39">
        <v>143.59</v>
      </c>
      <c r="BB431" s="239">
        <v>143.59</v>
      </c>
      <c r="BC431" s="214"/>
      <c r="BD431" s="214"/>
      <c r="BE431" s="214"/>
      <c r="BF431" s="214"/>
      <c r="BG431" s="216">
        <f t="shared" si="22"/>
        <v>143.59</v>
      </c>
      <c r="BH431" s="72">
        <f t="shared" si="22"/>
        <v>143.59</v>
      </c>
      <c r="BI431" s="217">
        <f t="shared" si="20"/>
        <v>4.418153846153846E-2</v>
      </c>
      <c r="BJ431" s="218">
        <v>0</v>
      </c>
      <c r="BK431" s="218">
        <v>0</v>
      </c>
      <c r="BL431" s="218">
        <v>0</v>
      </c>
      <c r="BM431" s="218">
        <v>0</v>
      </c>
      <c r="BN431" s="218">
        <v>0</v>
      </c>
      <c r="BO431" s="218">
        <v>0</v>
      </c>
      <c r="BP431" s="218">
        <v>0</v>
      </c>
      <c r="BQ431" s="218">
        <v>0</v>
      </c>
      <c r="BR431" s="218">
        <v>0</v>
      </c>
      <c r="BS431" s="218">
        <v>0</v>
      </c>
      <c r="BT431" s="218">
        <v>0</v>
      </c>
      <c r="BU431" s="218">
        <v>0</v>
      </c>
      <c r="BV431" s="218">
        <v>0</v>
      </c>
      <c r="BW431" s="218">
        <v>0</v>
      </c>
      <c r="BX431" s="218">
        <v>0</v>
      </c>
      <c r="BY431" s="218">
        <v>0</v>
      </c>
      <c r="BZ431" s="218">
        <v>168551.68560000003</v>
      </c>
      <c r="CA431" s="218">
        <v>168551.68560000003</v>
      </c>
      <c r="CB431" s="218">
        <v>0</v>
      </c>
      <c r="CC431" s="218">
        <v>0</v>
      </c>
      <c r="CD431" s="218">
        <v>0</v>
      </c>
      <c r="CE431" s="218">
        <v>0</v>
      </c>
      <c r="CF431" s="218">
        <v>168551.68560000003</v>
      </c>
      <c r="CG431" s="219">
        <v>168551.68560000003</v>
      </c>
      <c r="CH431" s="220">
        <v>15047924.128955998</v>
      </c>
      <c r="CI431" s="220">
        <v>15047924.128955998</v>
      </c>
      <c r="CJ431" s="220">
        <v>15930212.8401</v>
      </c>
      <c r="CK431" s="221" t="s">
        <v>530</v>
      </c>
      <c r="CL431" s="222">
        <v>3.07</v>
      </c>
      <c r="CM431" s="223">
        <v>3.07</v>
      </c>
      <c r="CN431" s="224">
        <v>3.25</v>
      </c>
      <c r="CO431" s="253"/>
      <c r="CP431" s="253"/>
      <c r="CQ431" s="253"/>
      <c r="CR431" s="225"/>
      <c r="CS431" s="254">
        <v>117.26146731717181</v>
      </c>
      <c r="CT431" s="255">
        <v>117.26146731717181</v>
      </c>
      <c r="CU431" s="256">
        <v>0.94094746790993689</v>
      </c>
      <c r="CV431" s="257">
        <v>0.94094746790993689</v>
      </c>
      <c r="CW431" s="245" t="s">
        <v>868</v>
      </c>
      <c r="CX431" s="258"/>
      <c r="CY431" s="253"/>
      <c r="CZ431" s="253"/>
      <c r="DA431" s="259"/>
      <c r="DB431" s="260"/>
      <c r="DC431" s="261">
        <v>9625</v>
      </c>
      <c r="DD431" s="262">
        <v>0</v>
      </c>
      <c r="DE431" s="263">
        <v>16301</v>
      </c>
      <c r="DF431" s="111">
        <v>8642</v>
      </c>
    </row>
    <row r="432" spans="1:110" ht="35.25" customHeight="1" x14ac:dyDescent="0.25">
      <c r="A432" s="237" t="s">
        <v>541</v>
      </c>
      <c r="B432" s="238" t="s">
        <v>18</v>
      </c>
      <c r="C432" s="238" t="s">
        <v>19</v>
      </c>
      <c r="D432" s="60" t="s">
        <v>282</v>
      </c>
      <c r="E432" s="60" t="s">
        <v>283</v>
      </c>
      <c r="F432" s="60" t="s">
        <v>1174</v>
      </c>
      <c r="G432" s="61" t="s">
        <v>283</v>
      </c>
      <c r="H432" s="211" t="s">
        <v>543</v>
      </c>
      <c r="I432" s="60" t="s">
        <v>608</v>
      </c>
      <c r="J432" s="212">
        <v>10.038966480669213</v>
      </c>
      <c r="K432" s="212">
        <v>11.906249975234999</v>
      </c>
      <c r="L432" s="213">
        <v>1679</v>
      </c>
      <c r="M432" s="214"/>
      <c r="N432" s="214"/>
      <c r="O432" s="214"/>
      <c r="P432" s="214"/>
      <c r="Q432" s="214"/>
      <c r="R432" s="214"/>
      <c r="S432" s="214"/>
      <c r="T432" s="214"/>
      <c r="U432" s="214"/>
      <c r="V432" s="214"/>
      <c r="W432" s="214"/>
      <c r="X432" s="214"/>
      <c r="Y432" s="214"/>
      <c r="Z432" s="214"/>
      <c r="AA432" s="214"/>
      <c r="AB432" s="214"/>
      <c r="AC432" s="214">
        <v>43</v>
      </c>
      <c r="AD432" s="214">
        <v>43</v>
      </c>
      <c r="AE432" s="214"/>
      <c r="AF432" s="214"/>
      <c r="AG432" s="215"/>
      <c r="AH432" s="214"/>
      <c r="AI432" s="214">
        <f t="shared" si="21"/>
        <v>43</v>
      </c>
      <c r="AJ432" s="214">
        <f t="shared" si="21"/>
        <v>43</v>
      </c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39">
        <v>220.96</v>
      </c>
      <c r="BB432" s="239">
        <v>220.96</v>
      </c>
      <c r="BC432" s="214"/>
      <c r="BD432" s="214"/>
      <c r="BE432" s="214"/>
      <c r="BF432" s="214"/>
      <c r="BG432" s="216">
        <f t="shared" si="22"/>
        <v>220.96</v>
      </c>
      <c r="BH432" s="72">
        <f t="shared" si="22"/>
        <v>220.96</v>
      </c>
      <c r="BI432" s="217">
        <f t="shared" si="20"/>
        <v>4.1147113594040968E-2</v>
      </c>
      <c r="BJ432" s="218">
        <v>0</v>
      </c>
      <c r="BK432" s="218">
        <v>0</v>
      </c>
      <c r="BL432" s="218">
        <v>0</v>
      </c>
      <c r="BM432" s="218">
        <v>0</v>
      </c>
      <c r="BN432" s="218">
        <v>0</v>
      </c>
      <c r="BO432" s="218">
        <v>0</v>
      </c>
      <c r="BP432" s="218">
        <v>0</v>
      </c>
      <c r="BQ432" s="218">
        <v>0</v>
      </c>
      <c r="BR432" s="218">
        <v>0</v>
      </c>
      <c r="BS432" s="218">
        <v>0</v>
      </c>
      <c r="BT432" s="218">
        <v>0</v>
      </c>
      <c r="BU432" s="218">
        <v>0</v>
      </c>
      <c r="BV432" s="218">
        <v>0</v>
      </c>
      <c r="BW432" s="218">
        <v>0</v>
      </c>
      <c r="BX432" s="218">
        <v>0</v>
      </c>
      <c r="BY432" s="218">
        <v>0</v>
      </c>
      <c r="BZ432" s="218">
        <v>259371.68640000004</v>
      </c>
      <c r="CA432" s="218">
        <v>259371.68640000004</v>
      </c>
      <c r="CB432" s="218">
        <v>0</v>
      </c>
      <c r="CC432" s="218">
        <v>0</v>
      </c>
      <c r="CD432" s="218">
        <v>0</v>
      </c>
      <c r="CE432" s="218">
        <v>0</v>
      </c>
      <c r="CF432" s="218">
        <v>259371.68640000004</v>
      </c>
      <c r="CG432" s="219">
        <v>259371.68640000004</v>
      </c>
      <c r="CH432" s="220">
        <v>19130102.244986396</v>
      </c>
      <c r="CI432" s="220">
        <v>19130102.244986396</v>
      </c>
      <c r="CJ432" s="220">
        <v>24343281.7667244</v>
      </c>
      <c r="CK432" s="221" t="s">
        <v>530</v>
      </c>
      <c r="CL432" s="222">
        <v>4.22</v>
      </c>
      <c r="CM432" s="223">
        <v>4.22</v>
      </c>
      <c r="CN432" s="224">
        <v>5.37</v>
      </c>
      <c r="CO432" s="253"/>
      <c r="CP432" s="253"/>
      <c r="CQ432" s="253"/>
      <c r="CR432" s="225"/>
      <c r="CS432" s="254">
        <v>129.60055772156679</v>
      </c>
      <c r="CT432" s="255">
        <v>129.60055772156679</v>
      </c>
      <c r="CU432" s="256">
        <v>1.1265311030745553</v>
      </c>
      <c r="CV432" s="257">
        <v>1.1265311030745553</v>
      </c>
      <c r="CW432" s="245" t="s">
        <v>548</v>
      </c>
      <c r="CX432" s="258"/>
      <c r="CY432" s="253"/>
      <c r="CZ432" s="253"/>
      <c r="DA432" s="259"/>
      <c r="DB432" s="260"/>
      <c r="DC432" s="261">
        <v>0</v>
      </c>
      <c r="DD432" s="262">
        <v>0</v>
      </c>
      <c r="DE432" s="263">
        <v>328212</v>
      </c>
      <c r="DF432" s="111">
        <v>109404</v>
      </c>
    </row>
    <row r="433" spans="1:110" ht="35.25" customHeight="1" x14ac:dyDescent="0.25">
      <c r="A433" s="237" t="s">
        <v>541</v>
      </c>
      <c r="B433" s="238" t="s">
        <v>18</v>
      </c>
      <c r="C433" s="238" t="s">
        <v>19</v>
      </c>
      <c r="D433" s="60" t="s">
        <v>282</v>
      </c>
      <c r="E433" s="60" t="s">
        <v>283</v>
      </c>
      <c r="F433" s="60" t="s">
        <v>1175</v>
      </c>
      <c r="G433" s="61" t="s">
        <v>283</v>
      </c>
      <c r="H433" s="211" t="s">
        <v>543</v>
      </c>
      <c r="I433" s="60" t="s">
        <v>608</v>
      </c>
      <c r="J433" s="212">
        <v>11.377495344758442</v>
      </c>
      <c r="K433" s="212">
        <v>16.796022692337001</v>
      </c>
      <c r="L433" s="213">
        <v>1787.2</v>
      </c>
      <c r="M433" s="214"/>
      <c r="N433" s="214"/>
      <c r="O433" s="214"/>
      <c r="P433" s="214"/>
      <c r="Q433" s="214"/>
      <c r="R433" s="214"/>
      <c r="S433" s="214"/>
      <c r="T433" s="214"/>
      <c r="U433" s="214"/>
      <c r="V433" s="214"/>
      <c r="W433" s="214"/>
      <c r="X433" s="214"/>
      <c r="Y433" s="214">
        <v>1</v>
      </c>
      <c r="Z433" s="214">
        <v>1</v>
      </c>
      <c r="AA433" s="214"/>
      <c r="AB433" s="214"/>
      <c r="AC433" s="214">
        <v>106</v>
      </c>
      <c r="AD433" s="214">
        <v>106</v>
      </c>
      <c r="AE433" s="214"/>
      <c r="AF433" s="214"/>
      <c r="AG433" s="215"/>
      <c r="AH433" s="214"/>
      <c r="AI433" s="214">
        <f t="shared" si="21"/>
        <v>107</v>
      </c>
      <c r="AJ433" s="214">
        <f t="shared" si="21"/>
        <v>107</v>
      </c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>
        <v>1.2</v>
      </c>
      <c r="AX433" s="214">
        <v>1.2</v>
      </c>
      <c r="AY433" s="214"/>
      <c r="AZ433" s="214"/>
      <c r="BA433" s="239">
        <v>754.71</v>
      </c>
      <c r="BB433" s="239">
        <v>754.71</v>
      </c>
      <c r="BC433" s="214"/>
      <c r="BD433" s="214"/>
      <c r="BE433" s="214"/>
      <c r="BF433" s="214"/>
      <c r="BG433" s="216">
        <f t="shared" si="22"/>
        <v>755.91000000000008</v>
      </c>
      <c r="BH433" s="72">
        <f t="shared" si="22"/>
        <v>755.91000000000008</v>
      </c>
      <c r="BI433" s="217">
        <f t="shared" si="20"/>
        <v>0.10722127659574469</v>
      </c>
      <c r="BJ433" s="218">
        <v>0</v>
      </c>
      <c r="BK433" s="218">
        <v>0</v>
      </c>
      <c r="BL433" s="218">
        <v>0</v>
      </c>
      <c r="BM433" s="218">
        <v>0</v>
      </c>
      <c r="BN433" s="218">
        <v>0</v>
      </c>
      <c r="BO433" s="218">
        <v>0</v>
      </c>
      <c r="BP433" s="218">
        <v>0</v>
      </c>
      <c r="BQ433" s="218">
        <v>0</v>
      </c>
      <c r="BR433" s="218">
        <v>0</v>
      </c>
      <c r="BS433" s="218">
        <v>0</v>
      </c>
      <c r="BT433" s="218">
        <v>0</v>
      </c>
      <c r="BU433" s="218">
        <v>0</v>
      </c>
      <c r="BV433" s="218">
        <v>6054.9119999999994</v>
      </c>
      <c r="BW433" s="218">
        <v>6054.9119999999994</v>
      </c>
      <c r="BX433" s="218">
        <v>0</v>
      </c>
      <c r="BY433" s="218">
        <v>0</v>
      </c>
      <c r="BZ433" s="218">
        <v>885908.7864000001</v>
      </c>
      <c r="CA433" s="218">
        <v>885908.7864000001</v>
      </c>
      <c r="CB433" s="218">
        <v>0</v>
      </c>
      <c r="CC433" s="218">
        <v>0</v>
      </c>
      <c r="CD433" s="218">
        <v>0</v>
      </c>
      <c r="CE433" s="218">
        <v>0</v>
      </c>
      <c r="CF433" s="218">
        <v>891963.69840000011</v>
      </c>
      <c r="CG433" s="219">
        <v>891963.69840000011</v>
      </c>
      <c r="CH433" s="220">
        <v>23939628.676487997</v>
      </c>
      <c r="CI433" s="220">
        <v>23939628.676487997</v>
      </c>
      <c r="CJ433" s="220">
        <v>28035611.656020004</v>
      </c>
      <c r="CK433" s="221" t="s">
        <v>530</v>
      </c>
      <c r="CL433" s="222">
        <v>6.02</v>
      </c>
      <c r="CM433" s="223">
        <v>6.02</v>
      </c>
      <c r="CN433" s="224">
        <v>7.05</v>
      </c>
      <c r="CO433" s="253"/>
      <c r="CP433" s="253"/>
      <c r="CQ433" s="253"/>
      <c r="CR433" s="225"/>
      <c r="CS433" s="254">
        <v>90.955570804817071</v>
      </c>
      <c r="CT433" s="255">
        <v>89.903243458337599</v>
      </c>
      <c r="CU433" s="256">
        <v>0.89255464289045472</v>
      </c>
      <c r="CV433" s="257">
        <v>0.89199309377297575</v>
      </c>
      <c r="CW433" s="245" t="s">
        <v>548</v>
      </c>
      <c r="CX433" s="258"/>
      <c r="CY433" s="253"/>
      <c r="CZ433" s="253"/>
      <c r="DA433" s="259"/>
      <c r="DB433" s="260"/>
      <c r="DC433" s="261">
        <v>0</v>
      </c>
      <c r="DD433" s="262">
        <v>12697</v>
      </c>
      <c r="DE433" s="263">
        <v>95208</v>
      </c>
      <c r="DF433" s="111">
        <v>35968.333333333336</v>
      </c>
    </row>
    <row r="434" spans="1:110" ht="35.25" customHeight="1" x14ac:dyDescent="0.25">
      <c r="A434" s="237" t="s">
        <v>541</v>
      </c>
      <c r="B434" s="238" t="s">
        <v>18</v>
      </c>
      <c r="C434" s="238" t="s">
        <v>19</v>
      </c>
      <c r="D434" s="60" t="s">
        <v>282</v>
      </c>
      <c r="E434" s="60" t="s">
        <v>283</v>
      </c>
      <c r="F434" s="60" t="s">
        <v>1176</v>
      </c>
      <c r="G434" s="61" t="s">
        <v>283</v>
      </c>
      <c r="H434" s="211" t="s">
        <v>543</v>
      </c>
      <c r="I434" s="60" t="s">
        <v>608</v>
      </c>
      <c r="J434" s="212">
        <v>8.963362929168941</v>
      </c>
      <c r="K434" s="212">
        <v>5.9859848360339996</v>
      </c>
      <c r="L434" s="213">
        <v>774.3</v>
      </c>
      <c r="M434" s="214"/>
      <c r="N434" s="214"/>
      <c r="O434" s="214"/>
      <c r="P434" s="214"/>
      <c r="Q434" s="214"/>
      <c r="R434" s="214"/>
      <c r="S434" s="214"/>
      <c r="T434" s="214"/>
      <c r="U434" s="214"/>
      <c r="V434" s="214"/>
      <c r="W434" s="214"/>
      <c r="X434" s="214"/>
      <c r="Y434" s="214"/>
      <c r="Z434" s="214"/>
      <c r="AA434" s="214"/>
      <c r="AB434" s="214"/>
      <c r="AC434" s="214">
        <v>45</v>
      </c>
      <c r="AD434" s="214">
        <v>45</v>
      </c>
      <c r="AE434" s="214"/>
      <c r="AF434" s="214"/>
      <c r="AG434" s="215"/>
      <c r="AH434" s="214"/>
      <c r="AI434" s="214">
        <f t="shared" si="21"/>
        <v>45</v>
      </c>
      <c r="AJ434" s="214">
        <f t="shared" si="21"/>
        <v>45</v>
      </c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39">
        <v>253.17</v>
      </c>
      <c r="BB434" s="239">
        <v>253.17</v>
      </c>
      <c r="BC434" s="214"/>
      <c r="BD434" s="214"/>
      <c r="BE434" s="214"/>
      <c r="BF434" s="214"/>
      <c r="BG434" s="216">
        <f t="shared" si="22"/>
        <v>253.17</v>
      </c>
      <c r="BH434" s="72">
        <f t="shared" si="22"/>
        <v>253.17</v>
      </c>
      <c r="BI434" s="217">
        <f t="shared" si="20"/>
        <v>0.11352914798206279</v>
      </c>
      <c r="BJ434" s="218">
        <v>0</v>
      </c>
      <c r="BK434" s="218">
        <v>0</v>
      </c>
      <c r="BL434" s="218">
        <v>0</v>
      </c>
      <c r="BM434" s="218">
        <v>0</v>
      </c>
      <c r="BN434" s="218">
        <v>0</v>
      </c>
      <c r="BO434" s="218">
        <v>0</v>
      </c>
      <c r="BP434" s="218">
        <v>0</v>
      </c>
      <c r="BQ434" s="218">
        <v>0</v>
      </c>
      <c r="BR434" s="218">
        <v>0</v>
      </c>
      <c r="BS434" s="218">
        <v>0</v>
      </c>
      <c r="BT434" s="218">
        <v>0</v>
      </c>
      <c r="BU434" s="218">
        <v>0</v>
      </c>
      <c r="BV434" s="218">
        <v>0</v>
      </c>
      <c r="BW434" s="218">
        <v>0</v>
      </c>
      <c r="BX434" s="218">
        <v>0</v>
      </c>
      <c r="BY434" s="218">
        <v>0</v>
      </c>
      <c r="BZ434" s="218">
        <v>297181.07279999997</v>
      </c>
      <c r="CA434" s="218">
        <v>297181.07279999997</v>
      </c>
      <c r="CB434" s="218">
        <v>0</v>
      </c>
      <c r="CC434" s="218">
        <v>0</v>
      </c>
      <c r="CD434" s="218">
        <v>0</v>
      </c>
      <c r="CE434" s="218">
        <v>0</v>
      </c>
      <c r="CF434" s="218">
        <v>297181.07279999997</v>
      </c>
      <c r="CG434" s="219">
        <v>297181.07279999997</v>
      </c>
      <c r="CH434" s="220">
        <v>16759577.697811197</v>
      </c>
      <c r="CI434" s="220">
        <v>16759577.697811197</v>
      </c>
      <c r="CJ434" s="220">
        <v>9296979.668188801</v>
      </c>
      <c r="CK434" s="221" t="s">
        <v>530</v>
      </c>
      <c r="CL434" s="222">
        <v>4.0199999999999996</v>
      </c>
      <c r="CM434" s="223">
        <v>4.0199999999999996</v>
      </c>
      <c r="CN434" s="224">
        <v>2.23</v>
      </c>
      <c r="CO434" s="253"/>
      <c r="CP434" s="253"/>
      <c r="CQ434" s="253"/>
      <c r="CR434" s="225"/>
      <c r="CS434" s="254">
        <v>184.31032717479505</v>
      </c>
      <c r="CT434" s="255">
        <v>182.30472400593331</v>
      </c>
      <c r="CU434" s="256">
        <v>1.9640122937212052</v>
      </c>
      <c r="CV434" s="257">
        <v>1.9626798530196401</v>
      </c>
      <c r="CW434" s="245" t="s">
        <v>868</v>
      </c>
      <c r="CX434" s="258"/>
      <c r="CY434" s="253"/>
      <c r="CZ434" s="253"/>
      <c r="DA434" s="259"/>
      <c r="DB434" s="260"/>
      <c r="DC434" s="261">
        <v>541529</v>
      </c>
      <c r="DD434" s="262">
        <v>159116</v>
      </c>
      <c r="DE434" s="263">
        <v>0</v>
      </c>
      <c r="DF434" s="111">
        <v>233548.33333333334</v>
      </c>
    </row>
    <row r="435" spans="1:110" ht="35.25" customHeight="1" x14ac:dyDescent="0.25">
      <c r="A435" s="237" t="s">
        <v>541</v>
      </c>
      <c r="B435" s="238" t="s">
        <v>18</v>
      </c>
      <c r="C435" s="238" t="s">
        <v>19</v>
      </c>
      <c r="D435" s="60" t="s">
        <v>192</v>
      </c>
      <c r="E435" s="60" t="s">
        <v>76</v>
      </c>
      <c r="F435" s="60" t="s">
        <v>1177</v>
      </c>
      <c r="G435" s="61" t="s">
        <v>76</v>
      </c>
      <c r="H435" s="211" t="s">
        <v>543</v>
      </c>
      <c r="I435" s="60" t="s">
        <v>547</v>
      </c>
      <c r="J435" s="212">
        <v>4.143065531704754</v>
      </c>
      <c r="K435" s="212">
        <v>10.042613615475</v>
      </c>
      <c r="L435" s="213">
        <v>890.8</v>
      </c>
      <c r="M435" s="214"/>
      <c r="N435" s="214"/>
      <c r="O435" s="214"/>
      <c r="P435" s="214"/>
      <c r="Q435" s="214"/>
      <c r="R435" s="214"/>
      <c r="S435" s="214"/>
      <c r="T435" s="214"/>
      <c r="U435" s="214"/>
      <c r="V435" s="214"/>
      <c r="W435" s="214"/>
      <c r="X435" s="214"/>
      <c r="Y435" s="214"/>
      <c r="Z435" s="214"/>
      <c r="AA435" s="214"/>
      <c r="AB435" s="214"/>
      <c r="AC435" s="214">
        <v>30</v>
      </c>
      <c r="AD435" s="214">
        <v>30</v>
      </c>
      <c r="AE435" s="214"/>
      <c r="AF435" s="214"/>
      <c r="AG435" s="215"/>
      <c r="AH435" s="214"/>
      <c r="AI435" s="214">
        <f t="shared" si="21"/>
        <v>30</v>
      </c>
      <c r="AJ435" s="214">
        <f t="shared" si="21"/>
        <v>30</v>
      </c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39">
        <v>182.59</v>
      </c>
      <c r="BB435" s="239">
        <v>182.59</v>
      </c>
      <c r="BC435" s="214"/>
      <c r="BD435" s="214"/>
      <c r="BE435" s="214"/>
      <c r="BF435" s="214"/>
      <c r="BG435" s="216">
        <f t="shared" si="22"/>
        <v>182.59</v>
      </c>
      <c r="BH435" s="72">
        <f t="shared" si="22"/>
        <v>182.59</v>
      </c>
      <c r="BI435" s="217">
        <f t="shared" si="20"/>
        <v>6.7877323420074354E-2</v>
      </c>
      <c r="BJ435" s="218">
        <v>0</v>
      </c>
      <c r="BK435" s="218">
        <v>0</v>
      </c>
      <c r="BL435" s="218">
        <v>0</v>
      </c>
      <c r="BM435" s="218">
        <v>0</v>
      </c>
      <c r="BN435" s="218">
        <v>0</v>
      </c>
      <c r="BO435" s="218">
        <v>0</v>
      </c>
      <c r="BP435" s="218">
        <v>0</v>
      </c>
      <c r="BQ435" s="218">
        <v>0</v>
      </c>
      <c r="BR435" s="218">
        <v>0</v>
      </c>
      <c r="BS435" s="218">
        <v>0</v>
      </c>
      <c r="BT435" s="218">
        <v>0</v>
      </c>
      <c r="BU435" s="218">
        <v>0</v>
      </c>
      <c r="BV435" s="218">
        <v>0</v>
      </c>
      <c r="BW435" s="218">
        <v>0</v>
      </c>
      <c r="BX435" s="218">
        <v>0</v>
      </c>
      <c r="BY435" s="218">
        <v>0</v>
      </c>
      <c r="BZ435" s="218">
        <v>214331.44560000004</v>
      </c>
      <c r="CA435" s="218">
        <v>214331.44560000004</v>
      </c>
      <c r="CB435" s="218">
        <v>0</v>
      </c>
      <c r="CC435" s="218">
        <v>0</v>
      </c>
      <c r="CD435" s="218">
        <v>0</v>
      </c>
      <c r="CE435" s="218">
        <v>0</v>
      </c>
      <c r="CF435" s="218">
        <v>214331.44560000004</v>
      </c>
      <c r="CG435" s="219">
        <v>214331.44560000004</v>
      </c>
      <c r="CH435" s="220">
        <v>8830080</v>
      </c>
      <c r="CI435" s="220">
        <v>8830080</v>
      </c>
      <c r="CJ435" s="220">
        <v>9425760</v>
      </c>
      <c r="CK435" s="221" t="s">
        <v>530</v>
      </c>
      <c r="CL435" s="222">
        <v>2.52</v>
      </c>
      <c r="CM435" s="223">
        <v>2.52</v>
      </c>
      <c r="CN435" s="224">
        <v>2.69</v>
      </c>
      <c r="CO435" s="253"/>
      <c r="CP435" s="253"/>
      <c r="CQ435" s="253"/>
      <c r="CR435" s="225"/>
      <c r="CS435" s="254">
        <v>9.5476947174415532</v>
      </c>
      <c r="CT435" s="255">
        <v>9.5476947174415532</v>
      </c>
      <c r="CU435" s="256">
        <v>4.8251737199421225E-2</v>
      </c>
      <c r="CV435" s="257">
        <v>4.8251737199421225E-2</v>
      </c>
      <c r="CW435" s="245" t="s">
        <v>554</v>
      </c>
      <c r="CX435" s="258"/>
      <c r="CY435" s="253"/>
      <c r="CZ435" s="253"/>
      <c r="DA435" s="259"/>
      <c r="DB435" s="260"/>
      <c r="DC435" s="261">
        <v>0</v>
      </c>
      <c r="DD435" s="262">
        <v>0</v>
      </c>
      <c r="DE435" s="263">
        <v>0</v>
      </c>
      <c r="DF435" s="111">
        <v>0</v>
      </c>
    </row>
    <row r="436" spans="1:110" ht="35.25" customHeight="1" x14ac:dyDescent="0.25">
      <c r="A436" s="237" t="s">
        <v>541</v>
      </c>
      <c r="B436" s="238" t="s">
        <v>18</v>
      </c>
      <c r="C436" s="238" t="s">
        <v>19</v>
      </c>
      <c r="D436" s="60" t="s">
        <v>104</v>
      </c>
      <c r="E436" s="60" t="s">
        <v>105</v>
      </c>
      <c r="F436" s="60" t="s">
        <v>1178</v>
      </c>
      <c r="G436" s="61" t="s">
        <v>1179</v>
      </c>
      <c r="H436" s="211" t="s">
        <v>543</v>
      </c>
      <c r="I436" s="60" t="s">
        <v>547</v>
      </c>
      <c r="J436" s="212">
        <v>3.2279884490499655</v>
      </c>
      <c r="K436" s="212">
        <v>10.273484827116</v>
      </c>
      <c r="L436" s="213">
        <v>1121</v>
      </c>
      <c r="M436" s="214"/>
      <c r="N436" s="214"/>
      <c r="O436" s="214"/>
      <c r="P436" s="214"/>
      <c r="Q436" s="214"/>
      <c r="R436" s="214"/>
      <c r="S436" s="214"/>
      <c r="T436" s="214"/>
      <c r="U436" s="214"/>
      <c r="V436" s="214"/>
      <c r="W436" s="214"/>
      <c r="X436" s="214"/>
      <c r="Y436" s="214"/>
      <c r="Z436" s="214"/>
      <c r="AA436" s="214"/>
      <c r="AB436" s="214"/>
      <c r="AC436" s="214">
        <v>27</v>
      </c>
      <c r="AD436" s="214">
        <v>27</v>
      </c>
      <c r="AE436" s="214"/>
      <c r="AF436" s="214"/>
      <c r="AG436" s="215"/>
      <c r="AH436" s="214"/>
      <c r="AI436" s="214">
        <f t="shared" si="21"/>
        <v>27</v>
      </c>
      <c r="AJ436" s="214">
        <f t="shared" si="21"/>
        <v>27</v>
      </c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39">
        <v>231.39400000000001</v>
      </c>
      <c r="BB436" s="239">
        <v>231.39400000000001</v>
      </c>
      <c r="BC436" s="214"/>
      <c r="BD436" s="214"/>
      <c r="BE436" s="214"/>
      <c r="BF436" s="214"/>
      <c r="BG436" s="216">
        <f t="shared" si="22"/>
        <v>231.39400000000001</v>
      </c>
      <c r="BH436" s="72">
        <f t="shared" si="22"/>
        <v>231.39400000000001</v>
      </c>
      <c r="BI436" s="217">
        <f t="shared" si="20"/>
        <v>0.12507783783783785</v>
      </c>
      <c r="BJ436" s="218">
        <v>0</v>
      </c>
      <c r="BK436" s="218">
        <v>0</v>
      </c>
      <c r="BL436" s="218">
        <v>0</v>
      </c>
      <c r="BM436" s="218">
        <v>0</v>
      </c>
      <c r="BN436" s="218">
        <v>0</v>
      </c>
      <c r="BO436" s="218">
        <v>0</v>
      </c>
      <c r="BP436" s="218">
        <v>0</v>
      </c>
      <c r="BQ436" s="218">
        <v>0</v>
      </c>
      <c r="BR436" s="218">
        <v>0</v>
      </c>
      <c r="BS436" s="218">
        <v>0</v>
      </c>
      <c r="BT436" s="218">
        <v>0</v>
      </c>
      <c r="BU436" s="218">
        <v>0</v>
      </c>
      <c r="BV436" s="218">
        <v>0</v>
      </c>
      <c r="BW436" s="218">
        <v>0</v>
      </c>
      <c r="BX436" s="218">
        <v>0</v>
      </c>
      <c r="BY436" s="218">
        <v>0</v>
      </c>
      <c r="BZ436" s="218">
        <v>271619.53295999998</v>
      </c>
      <c r="CA436" s="218">
        <v>271619.53295999998</v>
      </c>
      <c r="CB436" s="218">
        <v>0</v>
      </c>
      <c r="CC436" s="218">
        <v>0</v>
      </c>
      <c r="CD436" s="218">
        <v>0</v>
      </c>
      <c r="CE436" s="218">
        <v>0</v>
      </c>
      <c r="CF436" s="218">
        <v>271619.53295999998</v>
      </c>
      <c r="CG436" s="219">
        <v>271619.53295999998</v>
      </c>
      <c r="CH436" s="220">
        <v>6692640</v>
      </c>
      <c r="CI436" s="220">
        <v>6692640</v>
      </c>
      <c r="CJ436" s="220">
        <v>6482400.0000000009</v>
      </c>
      <c r="CK436" s="221" t="s">
        <v>530</v>
      </c>
      <c r="CL436" s="222">
        <v>1.91</v>
      </c>
      <c r="CM436" s="223">
        <v>1.91</v>
      </c>
      <c r="CN436" s="224">
        <v>1.85</v>
      </c>
      <c r="CO436" s="253"/>
      <c r="CP436" s="253"/>
      <c r="CQ436" s="253"/>
      <c r="CR436" s="225"/>
      <c r="CS436" s="254">
        <v>23.887592744266527</v>
      </c>
      <c r="CT436" s="255">
        <v>22.55074540610569</v>
      </c>
      <c r="CU436" s="256">
        <v>0.69961035844075603</v>
      </c>
      <c r="CV436" s="257">
        <v>0.69374012553499709</v>
      </c>
      <c r="CW436" s="245" t="s">
        <v>1180</v>
      </c>
      <c r="CX436" s="258"/>
      <c r="CY436" s="253"/>
      <c r="CZ436" s="253"/>
      <c r="DA436" s="259"/>
      <c r="DB436" s="260"/>
      <c r="DC436" s="261">
        <v>0</v>
      </c>
      <c r="DD436" s="262">
        <v>0</v>
      </c>
      <c r="DE436" s="263">
        <v>31360</v>
      </c>
      <c r="DF436" s="111">
        <v>10453.333333333334</v>
      </c>
    </row>
    <row r="437" spans="1:110" ht="35.25" customHeight="1" x14ac:dyDescent="0.25">
      <c r="A437" s="237" t="s">
        <v>541</v>
      </c>
      <c r="B437" s="238" t="s">
        <v>18</v>
      </c>
      <c r="C437" s="238" t="s">
        <v>19</v>
      </c>
      <c r="D437" s="60" t="s">
        <v>249</v>
      </c>
      <c r="E437" s="60" t="s">
        <v>250</v>
      </c>
      <c r="F437" s="60" t="s">
        <v>1181</v>
      </c>
      <c r="G437" s="61" t="s">
        <v>1137</v>
      </c>
      <c r="H437" s="211" t="s">
        <v>543</v>
      </c>
      <c r="I437" s="60" t="s">
        <v>547</v>
      </c>
      <c r="J437" s="212">
        <v>3.7107456501355629</v>
      </c>
      <c r="K437" s="212">
        <v>13.274053002693002</v>
      </c>
      <c r="L437" s="213">
        <v>686.1</v>
      </c>
      <c r="M437" s="214"/>
      <c r="N437" s="214"/>
      <c r="O437" s="214"/>
      <c r="P437" s="214"/>
      <c r="Q437" s="214"/>
      <c r="R437" s="214"/>
      <c r="S437" s="214"/>
      <c r="T437" s="214"/>
      <c r="U437" s="214"/>
      <c r="V437" s="214"/>
      <c r="W437" s="214"/>
      <c r="X437" s="214"/>
      <c r="Y437" s="214"/>
      <c r="Z437" s="214"/>
      <c r="AA437" s="214"/>
      <c r="AB437" s="214"/>
      <c r="AC437" s="214">
        <v>10</v>
      </c>
      <c r="AD437" s="214">
        <v>10</v>
      </c>
      <c r="AE437" s="214"/>
      <c r="AF437" s="214"/>
      <c r="AG437" s="215"/>
      <c r="AH437" s="214"/>
      <c r="AI437" s="214">
        <f t="shared" si="21"/>
        <v>10</v>
      </c>
      <c r="AJ437" s="214">
        <f t="shared" si="21"/>
        <v>10</v>
      </c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39">
        <v>62.94</v>
      </c>
      <c r="BB437" s="239">
        <v>62.94</v>
      </c>
      <c r="BC437" s="214"/>
      <c r="BD437" s="214"/>
      <c r="BE437" s="214"/>
      <c r="BF437" s="214"/>
      <c r="BG437" s="216">
        <f t="shared" si="22"/>
        <v>62.94</v>
      </c>
      <c r="BH437" s="72">
        <f t="shared" si="22"/>
        <v>62.94</v>
      </c>
      <c r="BI437" s="217">
        <f t="shared" si="20"/>
        <v>2.9829383886255924E-2</v>
      </c>
      <c r="BJ437" s="218">
        <v>0</v>
      </c>
      <c r="BK437" s="218">
        <v>0</v>
      </c>
      <c r="BL437" s="218">
        <v>0</v>
      </c>
      <c r="BM437" s="218">
        <v>0</v>
      </c>
      <c r="BN437" s="218">
        <v>0</v>
      </c>
      <c r="BO437" s="218">
        <v>0</v>
      </c>
      <c r="BP437" s="218">
        <v>0</v>
      </c>
      <c r="BQ437" s="218">
        <v>0</v>
      </c>
      <c r="BR437" s="218">
        <v>0</v>
      </c>
      <c r="BS437" s="218">
        <v>0</v>
      </c>
      <c r="BT437" s="218">
        <v>0</v>
      </c>
      <c r="BU437" s="218">
        <v>0</v>
      </c>
      <c r="BV437" s="218">
        <v>0</v>
      </c>
      <c r="BW437" s="218">
        <v>0</v>
      </c>
      <c r="BX437" s="218">
        <v>0</v>
      </c>
      <c r="BY437" s="218">
        <v>0</v>
      </c>
      <c r="BZ437" s="218">
        <v>73881.489600000001</v>
      </c>
      <c r="CA437" s="218">
        <v>73881.489600000001</v>
      </c>
      <c r="CB437" s="218">
        <v>0</v>
      </c>
      <c r="CC437" s="218">
        <v>0</v>
      </c>
      <c r="CD437" s="218">
        <v>0</v>
      </c>
      <c r="CE437" s="218">
        <v>0</v>
      </c>
      <c r="CF437" s="218">
        <v>73881.489600000001</v>
      </c>
      <c r="CG437" s="219">
        <v>73881.489600000001</v>
      </c>
      <c r="CH437" s="220">
        <v>6517440.0000000009</v>
      </c>
      <c r="CI437" s="220">
        <v>6517440.0000000009</v>
      </c>
      <c r="CJ437" s="220">
        <v>7393440</v>
      </c>
      <c r="CK437" s="221" t="s">
        <v>530</v>
      </c>
      <c r="CL437" s="222">
        <v>1.86</v>
      </c>
      <c r="CM437" s="223">
        <v>1.86</v>
      </c>
      <c r="CN437" s="224">
        <v>2.11</v>
      </c>
      <c r="CO437" s="253"/>
      <c r="CP437" s="253"/>
      <c r="CQ437" s="253"/>
      <c r="CR437" s="225"/>
      <c r="CS437" s="254">
        <v>287.04430168102778</v>
      </c>
      <c r="CT437" s="255">
        <v>206.54943895388371</v>
      </c>
      <c r="CU437" s="256">
        <v>1.6961738729017739</v>
      </c>
      <c r="CV437" s="257">
        <v>1.5042537345910574</v>
      </c>
      <c r="CW437" s="245" t="s">
        <v>566</v>
      </c>
      <c r="CX437" s="258"/>
      <c r="CY437" s="253"/>
      <c r="CZ437" s="253"/>
      <c r="DA437" s="259"/>
      <c r="DB437" s="260"/>
      <c r="DC437" s="261">
        <v>0</v>
      </c>
      <c r="DD437" s="262">
        <v>232158</v>
      </c>
      <c r="DE437" s="263">
        <v>102750</v>
      </c>
      <c r="DF437" s="111">
        <v>111636</v>
      </c>
    </row>
    <row r="438" spans="1:110" ht="35.25" customHeight="1" x14ac:dyDescent="0.25">
      <c r="A438" s="237" t="s">
        <v>541</v>
      </c>
      <c r="B438" s="238" t="s">
        <v>18</v>
      </c>
      <c r="C438" s="238" t="s">
        <v>19</v>
      </c>
      <c r="D438" s="60" t="s">
        <v>75</v>
      </c>
      <c r="E438" s="60" t="s">
        <v>76</v>
      </c>
      <c r="F438" s="60" t="s">
        <v>1182</v>
      </c>
      <c r="G438" s="61" t="s">
        <v>1179</v>
      </c>
      <c r="H438" s="211" t="s">
        <v>543</v>
      </c>
      <c r="I438" s="60" t="s">
        <v>547</v>
      </c>
      <c r="J438" s="212">
        <v>3.7107456501355629</v>
      </c>
      <c r="K438" s="212">
        <v>12.256060580568001</v>
      </c>
      <c r="L438" s="213">
        <v>1076.0999999999999</v>
      </c>
      <c r="M438" s="214"/>
      <c r="N438" s="214"/>
      <c r="O438" s="214"/>
      <c r="P438" s="214"/>
      <c r="Q438" s="214"/>
      <c r="R438" s="214"/>
      <c r="S438" s="214"/>
      <c r="T438" s="214"/>
      <c r="U438" s="214"/>
      <c r="V438" s="214"/>
      <c r="W438" s="214"/>
      <c r="X438" s="214"/>
      <c r="Y438" s="214"/>
      <c r="Z438" s="214"/>
      <c r="AA438" s="214"/>
      <c r="AB438" s="214"/>
      <c r="AC438" s="214">
        <v>25</v>
      </c>
      <c r="AD438" s="214">
        <v>25</v>
      </c>
      <c r="AE438" s="214"/>
      <c r="AF438" s="214"/>
      <c r="AG438" s="215"/>
      <c r="AH438" s="214"/>
      <c r="AI438" s="214">
        <f t="shared" si="21"/>
        <v>25</v>
      </c>
      <c r="AJ438" s="214">
        <f t="shared" si="21"/>
        <v>25</v>
      </c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39">
        <v>157.88</v>
      </c>
      <c r="BB438" s="239">
        <v>157.88</v>
      </c>
      <c r="BC438" s="214"/>
      <c r="BD438" s="214"/>
      <c r="BE438" s="214"/>
      <c r="BF438" s="214"/>
      <c r="BG438" s="216">
        <f t="shared" si="22"/>
        <v>157.88</v>
      </c>
      <c r="BH438" s="72">
        <f t="shared" si="22"/>
        <v>157.88</v>
      </c>
      <c r="BI438" s="217">
        <f t="shared" si="20"/>
        <v>4.6848664688427299E-2</v>
      </c>
      <c r="BJ438" s="218">
        <v>0</v>
      </c>
      <c r="BK438" s="218">
        <v>0</v>
      </c>
      <c r="BL438" s="218">
        <v>0</v>
      </c>
      <c r="BM438" s="218">
        <v>0</v>
      </c>
      <c r="BN438" s="218">
        <v>0</v>
      </c>
      <c r="BO438" s="218">
        <v>0</v>
      </c>
      <c r="BP438" s="218">
        <v>0</v>
      </c>
      <c r="BQ438" s="218">
        <v>0</v>
      </c>
      <c r="BR438" s="218">
        <v>0</v>
      </c>
      <c r="BS438" s="218">
        <v>0</v>
      </c>
      <c r="BT438" s="218">
        <v>0</v>
      </c>
      <c r="BU438" s="218">
        <v>0</v>
      </c>
      <c r="BV438" s="218">
        <v>0</v>
      </c>
      <c r="BW438" s="218">
        <v>0</v>
      </c>
      <c r="BX438" s="218">
        <v>0</v>
      </c>
      <c r="BY438" s="218">
        <v>0</v>
      </c>
      <c r="BZ438" s="218">
        <v>185325.85920000001</v>
      </c>
      <c r="CA438" s="218">
        <v>185325.85920000001</v>
      </c>
      <c r="CB438" s="218">
        <v>0</v>
      </c>
      <c r="CC438" s="218">
        <v>0</v>
      </c>
      <c r="CD438" s="218">
        <v>0</v>
      </c>
      <c r="CE438" s="218">
        <v>0</v>
      </c>
      <c r="CF438" s="218">
        <v>185325.85920000001</v>
      </c>
      <c r="CG438" s="219">
        <v>185325.85920000001</v>
      </c>
      <c r="CH438" s="220">
        <v>10161599.999999998</v>
      </c>
      <c r="CI438" s="220">
        <v>10161599.999999998</v>
      </c>
      <c r="CJ438" s="220">
        <v>11808480.000000002</v>
      </c>
      <c r="CK438" s="221" t="s">
        <v>530</v>
      </c>
      <c r="CL438" s="222">
        <v>2.9</v>
      </c>
      <c r="CM438" s="223">
        <v>2.9</v>
      </c>
      <c r="CN438" s="224">
        <v>3.37</v>
      </c>
      <c r="CO438" s="253"/>
      <c r="CP438" s="253"/>
      <c r="CQ438" s="253"/>
      <c r="CR438" s="225"/>
      <c r="CS438" s="254">
        <v>61.538408643805525</v>
      </c>
      <c r="CT438" s="255">
        <v>59.652986078429201</v>
      </c>
      <c r="CU438" s="256">
        <v>1.3818215819025059</v>
      </c>
      <c r="CV438" s="257">
        <v>1.1823288821631661</v>
      </c>
      <c r="CW438" s="245" t="s">
        <v>1183</v>
      </c>
      <c r="CX438" s="258"/>
      <c r="CY438" s="253"/>
      <c r="CZ438" s="253"/>
      <c r="DA438" s="259"/>
      <c r="DB438" s="260"/>
      <c r="DC438" s="261">
        <v>153284</v>
      </c>
      <c r="DD438" s="262">
        <v>0</v>
      </c>
      <c r="DE438" s="263">
        <v>0</v>
      </c>
      <c r="DF438" s="111">
        <v>51094.666666666664</v>
      </c>
    </row>
    <row r="439" spans="1:110" ht="35.25" customHeight="1" x14ac:dyDescent="0.25">
      <c r="A439" s="237" t="s">
        <v>541</v>
      </c>
      <c r="B439" s="238" t="s">
        <v>18</v>
      </c>
      <c r="C439" s="238" t="s">
        <v>19</v>
      </c>
      <c r="D439" s="60" t="s">
        <v>93</v>
      </c>
      <c r="E439" s="60" t="s">
        <v>20</v>
      </c>
      <c r="F439" s="60" t="s">
        <v>1184</v>
      </c>
      <c r="G439" s="61" t="s">
        <v>20</v>
      </c>
      <c r="H439" s="211" t="s">
        <v>543</v>
      </c>
      <c r="I439" s="60" t="s">
        <v>547</v>
      </c>
      <c r="J439" s="212">
        <v>3.8548522773252936</v>
      </c>
      <c r="K439" s="212">
        <v>10.039583312451001</v>
      </c>
      <c r="L439" s="213">
        <v>1132.3</v>
      </c>
      <c r="M439" s="214"/>
      <c r="N439" s="214"/>
      <c r="O439" s="214"/>
      <c r="P439" s="214"/>
      <c r="Q439" s="214"/>
      <c r="R439" s="214"/>
      <c r="S439" s="214"/>
      <c r="T439" s="214"/>
      <c r="U439" s="214"/>
      <c r="V439" s="214"/>
      <c r="W439" s="214"/>
      <c r="X439" s="214"/>
      <c r="Y439" s="214"/>
      <c r="Z439" s="214"/>
      <c r="AA439" s="214"/>
      <c r="AB439" s="214"/>
      <c r="AC439" s="214">
        <v>33</v>
      </c>
      <c r="AD439" s="214">
        <v>33</v>
      </c>
      <c r="AE439" s="214"/>
      <c r="AF439" s="214"/>
      <c r="AG439" s="215"/>
      <c r="AH439" s="214"/>
      <c r="AI439" s="214">
        <f t="shared" si="21"/>
        <v>33</v>
      </c>
      <c r="AJ439" s="214">
        <f t="shared" si="21"/>
        <v>33</v>
      </c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39">
        <v>195.93</v>
      </c>
      <c r="BB439" s="239">
        <v>195.93</v>
      </c>
      <c r="BC439" s="214"/>
      <c r="BD439" s="214"/>
      <c r="BE439" s="214"/>
      <c r="BF439" s="214"/>
      <c r="BG439" s="216">
        <f t="shared" si="22"/>
        <v>195.93</v>
      </c>
      <c r="BH439" s="72">
        <f t="shared" si="22"/>
        <v>195.93</v>
      </c>
      <c r="BI439" s="217">
        <f t="shared" si="20"/>
        <v>5.9372727272727271E-2</v>
      </c>
      <c r="BJ439" s="218">
        <v>0</v>
      </c>
      <c r="BK439" s="218">
        <v>0</v>
      </c>
      <c r="BL439" s="218">
        <v>0</v>
      </c>
      <c r="BM439" s="218">
        <v>0</v>
      </c>
      <c r="BN439" s="218">
        <v>0</v>
      </c>
      <c r="BO439" s="218">
        <v>0</v>
      </c>
      <c r="BP439" s="218">
        <v>0</v>
      </c>
      <c r="BQ439" s="218">
        <v>0</v>
      </c>
      <c r="BR439" s="218">
        <v>0</v>
      </c>
      <c r="BS439" s="218">
        <v>0</v>
      </c>
      <c r="BT439" s="218">
        <v>0</v>
      </c>
      <c r="BU439" s="218">
        <v>0</v>
      </c>
      <c r="BV439" s="218">
        <v>0</v>
      </c>
      <c r="BW439" s="218">
        <v>0</v>
      </c>
      <c r="BX439" s="218">
        <v>0</v>
      </c>
      <c r="BY439" s="218">
        <v>0</v>
      </c>
      <c r="BZ439" s="218">
        <v>229990.47120000003</v>
      </c>
      <c r="CA439" s="218">
        <v>229990.47120000003</v>
      </c>
      <c r="CB439" s="218">
        <v>0</v>
      </c>
      <c r="CC439" s="218">
        <v>0</v>
      </c>
      <c r="CD439" s="218">
        <v>0</v>
      </c>
      <c r="CE439" s="218">
        <v>0</v>
      </c>
      <c r="CF439" s="218">
        <v>229990.47120000003</v>
      </c>
      <c r="CG439" s="219">
        <v>229990.47120000003</v>
      </c>
      <c r="CH439" s="220">
        <v>10371840</v>
      </c>
      <c r="CI439" s="220">
        <v>10371840</v>
      </c>
      <c r="CJ439" s="220">
        <v>11563200</v>
      </c>
      <c r="CK439" s="221" t="s">
        <v>530</v>
      </c>
      <c r="CL439" s="222">
        <v>2.96</v>
      </c>
      <c r="CM439" s="223">
        <v>2.96</v>
      </c>
      <c r="CN439" s="224">
        <v>3.3</v>
      </c>
      <c r="CO439" s="253"/>
      <c r="CP439" s="253"/>
      <c r="CQ439" s="253"/>
      <c r="CR439" s="225"/>
      <c r="CS439" s="254">
        <v>87.068289924838254</v>
      </c>
      <c r="CT439" s="255">
        <v>87.068289924838254</v>
      </c>
      <c r="CU439" s="256">
        <v>0.46007813883817422</v>
      </c>
      <c r="CV439" s="257">
        <v>0.46007813883817422</v>
      </c>
      <c r="CW439" s="245" t="s">
        <v>813</v>
      </c>
      <c r="CX439" s="258"/>
      <c r="CY439" s="253"/>
      <c r="CZ439" s="253"/>
      <c r="DA439" s="259"/>
      <c r="DB439" s="260"/>
      <c r="DC439" s="261">
        <v>156408</v>
      </c>
      <c r="DD439" s="262">
        <v>102971</v>
      </c>
      <c r="DE439" s="263">
        <v>1268</v>
      </c>
      <c r="DF439" s="111">
        <v>86882.333333333328</v>
      </c>
    </row>
    <row r="440" spans="1:110" ht="35.25" customHeight="1" x14ac:dyDescent="0.25">
      <c r="A440" s="237" t="s">
        <v>541</v>
      </c>
      <c r="B440" s="238" t="s">
        <v>18</v>
      </c>
      <c r="C440" s="238" t="s">
        <v>19</v>
      </c>
      <c r="D440" s="60" t="s">
        <v>251</v>
      </c>
      <c r="E440" s="60" t="s">
        <v>133</v>
      </c>
      <c r="F440" s="60" t="s">
        <v>1185</v>
      </c>
      <c r="G440" s="61" t="s">
        <v>133</v>
      </c>
      <c r="H440" s="211" t="s">
        <v>543</v>
      </c>
      <c r="I440" s="60" t="s">
        <v>608</v>
      </c>
      <c r="J440" s="212">
        <v>10.517012503558222</v>
      </c>
      <c r="K440" s="212">
        <v>18.275189355927001</v>
      </c>
      <c r="L440" s="213">
        <v>2444.8000000000002</v>
      </c>
      <c r="M440" s="214"/>
      <c r="N440" s="214"/>
      <c r="O440" s="214"/>
      <c r="P440" s="214"/>
      <c r="Q440" s="214"/>
      <c r="R440" s="214"/>
      <c r="S440" s="214"/>
      <c r="T440" s="214"/>
      <c r="U440" s="214"/>
      <c r="V440" s="214"/>
      <c r="W440" s="214"/>
      <c r="X440" s="214"/>
      <c r="Y440" s="214"/>
      <c r="Z440" s="214"/>
      <c r="AA440" s="214"/>
      <c r="AB440" s="214"/>
      <c r="AC440" s="214">
        <v>110</v>
      </c>
      <c r="AD440" s="214">
        <v>110</v>
      </c>
      <c r="AE440" s="214"/>
      <c r="AF440" s="214"/>
      <c r="AG440" s="215"/>
      <c r="AH440" s="214"/>
      <c r="AI440" s="214">
        <f t="shared" si="21"/>
        <v>110</v>
      </c>
      <c r="AJ440" s="214">
        <f t="shared" si="21"/>
        <v>110</v>
      </c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39">
        <v>558</v>
      </c>
      <c r="BB440" s="239">
        <v>558</v>
      </c>
      <c r="BC440" s="214"/>
      <c r="BD440" s="214"/>
      <c r="BE440" s="214"/>
      <c r="BF440" s="214"/>
      <c r="BG440" s="216">
        <f t="shared" si="22"/>
        <v>558</v>
      </c>
      <c r="BH440" s="72">
        <f t="shared" si="22"/>
        <v>558</v>
      </c>
      <c r="BI440" s="217">
        <f t="shared" si="20"/>
        <v>7.6125511596180084E-2</v>
      </c>
      <c r="BJ440" s="218">
        <v>0</v>
      </c>
      <c r="BK440" s="218">
        <v>0</v>
      </c>
      <c r="BL440" s="218">
        <v>0</v>
      </c>
      <c r="BM440" s="218">
        <v>0</v>
      </c>
      <c r="BN440" s="218">
        <v>0</v>
      </c>
      <c r="BO440" s="218">
        <v>0</v>
      </c>
      <c r="BP440" s="218">
        <v>0</v>
      </c>
      <c r="BQ440" s="218">
        <v>0</v>
      </c>
      <c r="BR440" s="218">
        <v>0</v>
      </c>
      <c r="BS440" s="218">
        <v>0</v>
      </c>
      <c r="BT440" s="218">
        <v>0</v>
      </c>
      <c r="BU440" s="218">
        <v>0</v>
      </c>
      <c r="BV440" s="218">
        <v>0</v>
      </c>
      <c r="BW440" s="218">
        <v>0</v>
      </c>
      <c r="BX440" s="218">
        <v>0</v>
      </c>
      <c r="BY440" s="218">
        <v>0</v>
      </c>
      <c r="BZ440" s="218">
        <v>655002.72000000009</v>
      </c>
      <c r="CA440" s="218">
        <v>655002.72000000009</v>
      </c>
      <c r="CB440" s="218">
        <v>0</v>
      </c>
      <c r="CC440" s="218">
        <v>0</v>
      </c>
      <c r="CD440" s="218">
        <v>0</v>
      </c>
      <c r="CE440" s="218">
        <v>0</v>
      </c>
      <c r="CF440" s="218">
        <v>655002.72000000009</v>
      </c>
      <c r="CG440" s="219">
        <v>655002.72000000009</v>
      </c>
      <c r="CH440" s="220">
        <v>23505841.886438396</v>
      </c>
      <c r="CI440" s="220">
        <v>23505841.886438396</v>
      </c>
      <c r="CJ440" s="220">
        <v>26264911.742011201</v>
      </c>
      <c r="CK440" s="221" t="s">
        <v>530</v>
      </c>
      <c r="CL440" s="222">
        <v>6.56</v>
      </c>
      <c r="CM440" s="223">
        <v>6.56</v>
      </c>
      <c r="CN440" s="224">
        <v>7.33</v>
      </c>
      <c r="CO440" s="253"/>
      <c r="CP440" s="253"/>
      <c r="CQ440" s="253"/>
      <c r="CR440" s="225"/>
      <c r="CS440" s="254">
        <v>20.647716064491053</v>
      </c>
      <c r="CT440" s="255">
        <v>19.963279497581244</v>
      </c>
      <c r="CU440" s="256">
        <v>0.44282094995122906</v>
      </c>
      <c r="CV440" s="257">
        <v>0.44227558216883084</v>
      </c>
      <c r="CW440" s="245" t="s">
        <v>628</v>
      </c>
      <c r="CX440" s="258"/>
      <c r="CY440" s="253"/>
      <c r="CZ440" s="253"/>
      <c r="DA440" s="259"/>
      <c r="DB440" s="260"/>
      <c r="DC440" s="261">
        <v>0</v>
      </c>
      <c r="DD440" s="262">
        <v>2336</v>
      </c>
      <c r="DE440" s="263">
        <v>74588</v>
      </c>
      <c r="DF440" s="111">
        <v>25641.333333333332</v>
      </c>
    </row>
    <row r="441" spans="1:110" ht="35.25" customHeight="1" x14ac:dyDescent="0.25">
      <c r="A441" s="237" t="s">
        <v>541</v>
      </c>
      <c r="B441" s="238" t="s">
        <v>18</v>
      </c>
      <c r="C441" s="238" t="s">
        <v>19</v>
      </c>
      <c r="D441" s="60" t="s">
        <v>251</v>
      </c>
      <c r="E441" s="60" t="s">
        <v>133</v>
      </c>
      <c r="F441" s="60" t="s">
        <v>1186</v>
      </c>
      <c r="G441" s="61" t="s">
        <v>133</v>
      </c>
      <c r="H441" s="211" t="s">
        <v>543</v>
      </c>
      <c r="I441" s="60" t="s">
        <v>608</v>
      </c>
      <c r="J441" s="212">
        <v>10.517012503558222</v>
      </c>
      <c r="K441" s="212">
        <v>18.560037840183004</v>
      </c>
      <c r="L441" s="213">
        <v>2815.3</v>
      </c>
      <c r="M441" s="214"/>
      <c r="N441" s="214"/>
      <c r="O441" s="214"/>
      <c r="P441" s="214"/>
      <c r="Q441" s="214"/>
      <c r="R441" s="214"/>
      <c r="S441" s="214"/>
      <c r="T441" s="214"/>
      <c r="U441" s="214"/>
      <c r="V441" s="214"/>
      <c r="W441" s="214"/>
      <c r="X441" s="214"/>
      <c r="Y441" s="214">
        <v>1</v>
      </c>
      <c r="Z441" s="214">
        <v>1</v>
      </c>
      <c r="AA441" s="214"/>
      <c r="AB441" s="214"/>
      <c r="AC441" s="214">
        <v>67</v>
      </c>
      <c r="AD441" s="214">
        <v>67</v>
      </c>
      <c r="AE441" s="214"/>
      <c r="AF441" s="214"/>
      <c r="AG441" s="215"/>
      <c r="AH441" s="214"/>
      <c r="AI441" s="214">
        <f t="shared" si="21"/>
        <v>68</v>
      </c>
      <c r="AJ441" s="214">
        <f t="shared" si="21"/>
        <v>68</v>
      </c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>
        <v>1.2</v>
      </c>
      <c r="AX441" s="214">
        <v>1.2</v>
      </c>
      <c r="AY441" s="214"/>
      <c r="AZ441" s="214"/>
      <c r="BA441" s="239">
        <v>345.42</v>
      </c>
      <c r="BB441" s="239">
        <v>345.42</v>
      </c>
      <c r="BC441" s="214"/>
      <c r="BD441" s="214"/>
      <c r="BE441" s="214"/>
      <c r="BF441" s="214"/>
      <c r="BG441" s="216">
        <f t="shared" si="22"/>
        <v>346.62</v>
      </c>
      <c r="BH441" s="72">
        <f t="shared" si="22"/>
        <v>346.62</v>
      </c>
      <c r="BI441" s="217">
        <f t="shared" si="20"/>
        <v>3.743196544276458E-2</v>
      </c>
      <c r="BJ441" s="218">
        <v>0</v>
      </c>
      <c r="BK441" s="218">
        <v>0</v>
      </c>
      <c r="BL441" s="218">
        <v>0</v>
      </c>
      <c r="BM441" s="218">
        <v>0</v>
      </c>
      <c r="BN441" s="218">
        <v>0</v>
      </c>
      <c r="BO441" s="218">
        <v>0</v>
      </c>
      <c r="BP441" s="218">
        <v>0</v>
      </c>
      <c r="BQ441" s="218">
        <v>0</v>
      </c>
      <c r="BR441" s="218">
        <v>0</v>
      </c>
      <c r="BS441" s="218">
        <v>0</v>
      </c>
      <c r="BT441" s="218">
        <v>0</v>
      </c>
      <c r="BU441" s="218">
        <v>0</v>
      </c>
      <c r="BV441" s="218">
        <v>6054.9119999999994</v>
      </c>
      <c r="BW441" s="218">
        <v>6054.9119999999994</v>
      </c>
      <c r="BX441" s="218">
        <v>0</v>
      </c>
      <c r="BY441" s="218">
        <v>0</v>
      </c>
      <c r="BZ441" s="218">
        <v>405467.81280000007</v>
      </c>
      <c r="CA441" s="218">
        <v>405467.81280000007</v>
      </c>
      <c r="CB441" s="218">
        <v>0</v>
      </c>
      <c r="CC441" s="218">
        <v>0</v>
      </c>
      <c r="CD441" s="218">
        <v>0</v>
      </c>
      <c r="CE441" s="218">
        <v>0</v>
      </c>
      <c r="CF441" s="218">
        <v>411522.72480000008</v>
      </c>
      <c r="CG441" s="219">
        <v>411522.72480000008</v>
      </c>
      <c r="CH441" s="220">
        <v>33640635.470969997</v>
      </c>
      <c r="CI441" s="220">
        <v>33640635.470969997</v>
      </c>
      <c r="CJ441" s="220">
        <v>38128798.587659992</v>
      </c>
      <c r="CK441" s="221" t="s">
        <v>530</v>
      </c>
      <c r="CL441" s="222">
        <v>8.17</v>
      </c>
      <c r="CM441" s="223">
        <v>8.17</v>
      </c>
      <c r="CN441" s="224">
        <v>9.26</v>
      </c>
      <c r="CO441" s="253"/>
      <c r="CP441" s="253"/>
      <c r="CQ441" s="253"/>
      <c r="CR441" s="225"/>
      <c r="CS441" s="254">
        <v>152.71681234095263</v>
      </c>
      <c r="CT441" s="255">
        <v>22.328892281737073</v>
      </c>
      <c r="CU441" s="256">
        <v>0.52715482036773109</v>
      </c>
      <c r="CV441" s="257">
        <v>0.18678472414271222</v>
      </c>
      <c r="CW441" s="245" t="s">
        <v>616</v>
      </c>
      <c r="CX441" s="258"/>
      <c r="CY441" s="253"/>
      <c r="CZ441" s="253"/>
      <c r="DA441" s="259"/>
      <c r="DB441" s="260"/>
      <c r="DC441" s="261">
        <v>0</v>
      </c>
      <c r="DD441" s="262">
        <v>173988</v>
      </c>
      <c r="DE441" s="263">
        <v>0</v>
      </c>
      <c r="DF441" s="111">
        <v>57996</v>
      </c>
    </row>
    <row r="442" spans="1:110" ht="35.25" customHeight="1" x14ac:dyDescent="0.25">
      <c r="A442" s="237" t="s">
        <v>541</v>
      </c>
      <c r="B442" s="238" t="s">
        <v>18</v>
      </c>
      <c r="C442" s="238" t="s">
        <v>19</v>
      </c>
      <c r="D442" s="60" t="s">
        <v>320</v>
      </c>
      <c r="E442" s="60" t="s">
        <v>321</v>
      </c>
      <c r="F442" s="60" t="s">
        <v>1187</v>
      </c>
      <c r="G442" s="61" t="s">
        <v>1188</v>
      </c>
      <c r="H442" s="211" t="s">
        <v>594</v>
      </c>
      <c r="I442" s="60" t="s">
        <v>547</v>
      </c>
      <c r="J442" s="212">
        <v>3.7467723069329955</v>
      </c>
      <c r="K442" s="212">
        <v>6.363636350400001E-2</v>
      </c>
      <c r="L442" s="213">
        <v>1</v>
      </c>
      <c r="M442" s="214"/>
      <c r="N442" s="214"/>
      <c r="O442" s="214"/>
      <c r="P442" s="214"/>
      <c r="Q442" s="214"/>
      <c r="R442" s="214"/>
      <c r="S442" s="214"/>
      <c r="T442" s="214"/>
      <c r="U442" s="214"/>
      <c r="V442" s="214"/>
      <c r="W442" s="214"/>
      <c r="X442" s="214"/>
      <c r="Y442" s="214"/>
      <c r="Z442" s="214"/>
      <c r="AA442" s="214"/>
      <c r="AB442" s="214"/>
      <c r="AC442" s="214">
        <v>1</v>
      </c>
      <c r="AD442" s="214">
        <v>1</v>
      </c>
      <c r="AE442" s="214"/>
      <c r="AF442" s="214"/>
      <c r="AG442" s="215"/>
      <c r="AH442" s="214"/>
      <c r="AI442" s="214">
        <f t="shared" si="21"/>
        <v>1</v>
      </c>
      <c r="AJ442" s="214">
        <f t="shared" si="21"/>
        <v>1</v>
      </c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39">
        <v>95</v>
      </c>
      <c r="BB442" s="239">
        <v>95</v>
      </c>
      <c r="BC442" s="214"/>
      <c r="BD442" s="214"/>
      <c r="BE442" s="214"/>
      <c r="BF442" s="214"/>
      <c r="BG442" s="216">
        <f t="shared" si="22"/>
        <v>95</v>
      </c>
      <c r="BH442" s="72">
        <f t="shared" si="22"/>
        <v>95</v>
      </c>
      <c r="BI442" s="217">
        <f t="shared" si="20"/>
        <v>9.5959595959595967E-2</v>
      </c>
      <c r="BJ442" s="218">
        <v>0</v>
      </c>
      <c r="BK442" s="218">
        <v>0</v>
      </c>
      <c r="BL442" s="218">
        <v>0</v>
      </c>
      <c r="BM442" s="218">
        <v>0</v>
      </c>
      <c r="BN442" s="218">
        <v>0</v>
      </c>
      <c r="BO442" s="218">
        <v>0</v>
      </c>
      <c r="BP442" s="218">
        <v>0</v>
      </c>
      <c r="BQ442" s="218">
        <v>0</v>
      </c>
      <c r="BR442" s="218">
        <v>0</v>
      </c>
      <c r="BS442" s="218">
        <v>0</v>
      </c>
      <c r="BT442" s="218">
        <v>0</v>
      </c>
      <c r="BU442" s="218">
        <v>0</v>
      </c>
      <c r="BV442" s="218">
        <v>0</v>
      </c>
      <c r="BW442" s="218">
        <v>0</v>
      </c>
      <c r="BX442" s="218">
        <v>0</v>
      </c>
      <c r="BY442" s="218">
        <v>0</v>
      </c>
      <c r="BZ442" s="218">
        <v>111514.8</v>
      </c>
      <c r="CA442" s="218">
        <v>111514.8</v>
      </c>
      <c r="CB442" s="218">
        <v>0</v>
      </c>
      <c r="CC442" s="218">
        <v>0</v>
      </c>
      <c r="CD442" s="218">
        <v>0</v>
      </c>
      <c r="CE442" s="218">
        <v>0</v>
      </c>
      <c r="CF442" s="218">
        <v>111514.8</v>
      </c>
      <c r="CG442" s="219">
        <v>111514.8</v>
      </c>
      <c r="CH442" s="220">
        <v>1822080.0000000002</v>
      </c>
      <c r="CI442" s="220">
        <v>1822080.0000000002</v>
      </c>
      <c r="CJ442" s="220">
        <v>3468960</v>
      </c>
      <c r="CK442" s="221" t="s">
        <v>530</v>
      </c>
      <c r="CL442" s="222">
        <v>0.52</v>
      </c>
      <c r="CM442" s="223">
        <v>0.52</v>
      </c>
      <c r="CN442" s="224">
        <v>0.99</v>
      </c>
      <c r="CO442" s="253"/>
      <c r="CP442" s="253"/>
      <c r="CQ442" s="253"/>
      <c r="CR442" s="225"/>
      <c r="CS442" s="254">
        <v>76.666666666666671</v>
      </c>
      <c r="CT442" s="255">
        <v>76.666666666666671</v>
      </c>
      <c r="CU442" s="256">
        <v>1</v>
      </c>
      <c r="CV442" s="257">
        <v>1</v>
      </c>
      <c r="CW442" s="245" t="s">
        <v>605</v>
      </c>
      <c r="CX442" s="258"/>
      <c r="CY442" s="253"/>
      <c r="CZ442" s="253"/>
      <c r="DA442" s="259"/>
      <c r="DB442" s="260"/>
      <c r="DC442" s="261">
        <v>0</v>
      </c>
      <c r="DD442" s="262">
        <v>0</v>
      </c>
      <c r="DE442" s="263">
        <v>230</v>
      </c>
      <c r="DF442" s="111">
        <v>76.666666666666671</v>
      </c>
    </row>
    <row r="443" spans="1:110" ht="35.25" customHeight="1" x14ac:dyDescent="0.25">
      <c r="A443" s="237" t="s">
        <v>541</v>
      </c>
      <c r="B443" s="238" t="s">
        <v>18</v>
      </c>
      <c r="C443" s="238" t="s">
        <v>19</v>
      </c>
      <c r="D443" s="60" t="s">
        <v>342</v>
      </c>
      <c r="E443" s="60" t="s">
        <v>343</v>
      </c>
      <c r="F443" s="60" t="s">
        <v>1189</v>
      </c>
      <c r="G443" s="61" t="s">
        <v>1190</v>
      </c>
      <c r="H443" s="211" t="s">
        <v>543</v>
      </c>
      <c r="I443" s="60" t="s">
        <v>547</v>
      </c>
      <c r="J443" s="212">
        <v>3.4945857093509667</v>
      </c>
      <c r="K443" s="212">
        <v>12.103030277856</v>
      </c>
      <c r="L443" s="213">
        <v>1050.2</v>
      </c>
      <c r="M443" s="214"/>
      <c r="N443" s="214"/>
      <c r="O443" s="214"/>
      <c r="P443" s="214"/>
      <c r="Q443" s="214"/>
      <c r="R443" s="214"/>
      <c r="S443" s="214"/>
      <c r="T443" s="214"/>
      <c r="U443" s="214"/>
      <c r="V443" s="214"/>
      <c r="W443" s="214"/>
      <c r="X443" s="214"/>
      <c r="Y443" s="214"/>
      <c r="Z443" s="214"/>
      <c r="AA443" s="214"/>
      <c r="AB443" s="214"/>
      <c r="AC443" s="214">
        <v>62</v>
      </c>
      <c r="AD443" s="214">
        <v>62</v>
      </c>
      <c r="AE443" s="214"/>
      <c r="AF443" s="214"/>
      <c r="AG443" s="215"/>
      <c r="AH443" s="214"/>
      <c r="AI443" s="214">
        <f t="shared" si="21"/>
        <v>62</v>
      </c>
      <c r="AJ443" s="214">
        <f t="shared" si="21"/>
        <v>62</v>
      </c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39">
        <v>428.28</v>
      </c>
      <c r="BB443" s="239">
        <v>428.28</v>
      </c>
      <c r="BC443" s="214"/>
      <c r="BD443" s="214"/>
      <c r="BE443" s="214"/>
      <c r="BF443" s="214"/>
      <c r="BG443" s="216">
        <f t="shared" si="22"/>
        <v>428.28</v>
      </c>
      <c r="BH443" s="72">
        <f t="shared" si="22"/>
        <v>428.28</v>
      </c>
      <c r="BI443" s="217">
        <f t="shared" si="20"/>
        <v>0.14517966101694915</v>
      </c>
      <c r="BJ443" s="218">
        <v>0</v>
      </c>
      <c r="BK443" s="218">
        <v>0</v>
      </c>
      <c r="BL443" s="218">
        <v>0</v>
      </c>
      <c r="BM443" s="218">
        <v>0</v>
      </c>
      <c r="BN443" s="218">
        <v>0</v>
      </c>
      <c r="BO443" s="218">
        <v>0</v>
      </c>
      <c r="BP443" s="218">
        <v>0</v>
      </c>
      <c r="BQ443" s="218">
        <v>0</v>
      </c>
      <c r="BR443" s="218">
        <v>0</v>
      </c>
      <c r="BS443" s="218">
        <v>0</v>
      </c>
      <c r="BT443" s="218">
        <v>0</v>
      </c>
      <c r="BU443" s="218">
        <v>0</v>
      </c>
      <c r="BV443" s="218">
        <v>0</v>
      </c>
      <c r="BW443" s="218">
        <v>0</v>
      </c>
      <c r="BX443" s="218">
        <v>0</v>
      </c>
      <c r="BY443" s="218">
        <v>0</v>
      </c>
      <c r="BZ443" s="218">
        <v>502732.19520000002</v>
      </c>
      <c r="CA443" s="218">
        <v>502732.19520000002</v>
      </c>
      <c r="CB443" s="218">
        <v>0</v>
      </c>
      <c r="CC443" s="218">
        <v>0</v>
      </c>
      <c r="CD443" s="218">
        <v>0</v>
      </c>
      <c r="CE443" s="218">
        <v>0</v>
      </c>
      <c r="CF443" s="218">
        <v>502732.19520000002</v>
      </c>
      <c r="CG443" s="219">
        <v>502732.19520000002</v>
      </c>
      <c r="CH443" s="220">
        <v>8900160</v>
      </c>
      <c r="CI443" s="220">
        <v>8900160</v>
      </c>
      <c r="CJ443" s="220">
        <v>10336800.000000002</v>
      </c>
      <c r="CK443" s="221" t="s">
        <v>530</v>
      </c>
      <c r="CL443" s="222">
        <v>2.54</v>
      </c>
      <c r="CM443" s="223">
        <v>2.54</v>
      </c>
      <c r="CN443" s="224">
        <v>2.95</v>
      </c>
      <c r="CO443" s="253"/>
      <c r="CP443" s="253"/>
      <c r="CQ443" s="253"/>
      <c r="CR443" s="225"/>
      <c r="CS443" s="254">
        <v>152.56810637388256</v>
      </c>
      <c r="CT443" s="255">
        <v>151.18185458788477</v>
      </c>
      <c r="CU443" s="256">
        <v>0.67172684365063196</v>
      </c>
      <c r="CV443" s="257">
        <v>0.67045680078668524</v>
      </c>
      <c r="CW443" s="245" t="s">
        <v>1183</v>
      </c>
      <c r="CX443" s="258"/>
      <c r="CY443" s="253"/>
      <c r="CZ443" s="253"/>
      <c r="DA443" s="259"/>
      <c r="DB443" s="260"/>
      <c r="DC443" s="261">
        <v>0</v>
      </c>
      <c r="DD443" s="262">
        <v>329068</v>
      </c>
      <c r="DE443" s="263">
        <v>86182</v>
      </c>
      <c r="DF443" s="111">
        <v>138416.66666666666</v>
      </c>
    </row>
    <row r="444" spans="1:110" ht="35.25" customHeight="1" x14ac:dyDescent="0.25">
      <c r="A444" s="237" t="s">
        <v>541</v>
      </c>
      <c r="B444" s="238" t="s">
        <v>18</v>
      </c>
      <c r="C444" s="238" t="s">
        <v>19</v>
      </c>
      <c r="D444" s="60" t="s">
        <v>163</v>
      </c>
      <c r="E444" s="60" t="s">
        <v>164</v>
      </c>
      <c r="F444" s="60" t="s">
        <v>1191</v>
      </c>
      <c r="G444" s="61" t="s">
        <v>1192</v>
      </c>
      <c r="H444" s="211" t="s">
        <v>533</v>
      </c>
      <c r="I444" s="60" t="s">
        <v>608</v>
      </c>
      <c r="J444" s="212">
        <v>11.712127560780747</v>
      </c>
      <c r="K444" s="212">
        <v>6.2507575627560001</v>
      </c>
      <c r="L444" s="213">
        <v>181</v>
      </c>
      <c r="M444" s="214"/>
      <c r="N444" s="214"/>
      <c r="O444" s="214"/>
      <c r="P444" s="214"/>
      <c r="Q444" s="214"/>
      <c r="R444" s="214"/>
      <c r="S444" s="214"/>
      <c r="T444" s="214"/>
      <c r="U444" s="214"/>
      <c r="V444" s="214"/>
      <c r="W444" s="214"/>
      <c r="X444" s="214"/>
      <c r="Y444" s="214"/>
      <c r="Z444" s="214"/>
      <c r="AA444" s="214"/>
      <c r="AB444" s="214"/>
      <c r="AC444" s="214">
        <v>8</v>
      </c>
      <c r="AD444" s="214">
        <v>8</v>
      </c>
      <c r="AE444" s="214"/>
      <c r="AF444" s="214"/>
      <c r="AG444" s="215"/>
      <c r="AH444" s="214"/>
      <c r="AI444" s="214">
        <f t="shared" si="21"/>
        <v>8</v>
      </c>
      <c r="AJ444" s="214">
        <f t="shared" si="21"/>
        <v>8</v>
      </c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39">
        <v>806.25</v>
      </c>
      <c r="BB444" s="239">
        <v>806.25</v>
      </c>
      <c r="BC444" s="214"/>
      <c r="BD444" s="214"/>
      <c r="BE444" s="214"/>
      <c r="BF444" s="214"/>
      <c r="BG444" s="216">
        <f t="shared" si="22"/>
        <v>806.25</v>
      </c>
      <c r="BH444" s="72">
        <f t="shared" si="22"/>
        <v>806.25</v>
      </c>
      <c r="BI444" s="217">
        <f t="shared" si="20"/>
        <v>0.21217105263157895</v>
      </c>
      <c r="BJ444" s="218">
        <v>0</v>
      </c>
      <c r="BK444" s="218">
        <v>0</v>
      </c>
      <c r="BL444" s="218">
        <v>0</v>
      </c>
      <c r="BM444" s="218">
        <v>0</v>
      </c>
      <c r="BN444" s="218">
        <v>0</v>
      </c>
      <c r="BO444" s="218">
        <v>0</v>
      </c>
      <c r="BP444" s="218">
        <v>0</v>
      </c>
      <c r="BQ444" s="218">
        <v>0</v>
      </c>
      <c r="BR444" s="218">
        <v>0</v>
      </c>
      <c r="BS444" s="218">
        <v>0</v>
      </c>
      <c r="BT444" s="218">
        <v>0</v>
      </c>
      <c r="BU444" s="218">
        <v>0</v>
      </c>
      <c r="BV444" s="218">
        <v>0</v>
      </c>
      <c r="BW444" s="218">
        <v>0</v>
      </c>
      <c r="BX444" s="218">
        <v>0</v>
      </c>
      <c r="BY444" s="218">
        <v>0</v>
      </c>
      <c r="BZ444" s="218">
        <v>946408.5</v>
      </c>
      <c r="CA444" s="218">
        <v>946408.5</v>
      </c>
      <c r="CB444" s="218">
        <v>0</v>
      </c>
      <c r="CC444" s="218">
        <v>0</v>
      </c>
      <c r="CD444" s="218">
        <v>0</v>
      </c>
      <c r="CE444" s="218">
        <v>0</v>
      </c>
      <c r="CF444" s="218">
        <v>946408.5</v>
      </c>
      <c r="CG444" s="219">
        <v>946408.5</v>
      </c>
      <c r="CH444" s="220">
        <v>0</v>
      </c>
      <c r="CI444" s="220">
        <v>16468800</v>
      </c>
      <c r="CJ444" s="220">
        <v>13315200</v>
      </c>
      <c r="CK444" s="221" t="s">
        <v>530</v>
      </c>
      <c r="CL444" s="222">
        <v>0</v>
      </c>
      <c r="CM444" s="223">
        <v>4.7</v>
      </c>
      <c r="CN444" s="224">
        <v>3.8</v>
      </c>
      <c r="CO444" s="253"/>
      <c r="CP444" s="253"/>
      <c r="CQ444" s="253"/>
      <c r="CR444" s="225"/>
      <c r="CS444" s="254">
        <v>22.992950654582074</v>
      </c>
      <c r="CT444" s="255">
        <v>22.992950654582074</v>
      </c>
      <c r="CU444" s="256">
        <v>0.17321248741188319</v>
      </c>
      <c r="CV444" s="257">
        <v>0.17321248741188319</v>
      </c>
      <c r="CW444" s="245" t="s">
        <v>710</v>
      </c>
      <c r="CX444" s="258"/>
      <c r="CY444" s="253"/>
      <c r="CZ444" s="253"/>
      <c r="DA444" s="259"/>
      <c r="DB444" s="260"/>
      <c r="DC444" s="261">
        <v>0</v>
      </c>
      <c r="DD444" s="262">
        <v>0</v>
      </c>
      <c r="DE444" s="263">
        <v>9260</v>
      </c>
      <c r="DF444" s="111">
        <v>3086.6666666666665</v>
      </c>
    </row>
    <row r="445" spans="1:110" ht="35.25" customHeight="1" x14ac:dyDescent="0.25">
      <c r="A445" s="237" t="s">
        <v>541</v>
      </c>
      <c r="B445" s="238" t="s">
        <v>18</v>
      </c>
      <c r="C445" s="238" t="s">
        <v>19</v>
      </c>
      <c r="D445" s="60" t="s">
        <v>163</v>
      </c>
      <c r="E445" s="60" t="s">
        <v>164</v>
      </c>
      <c r="F445" s="60" t="s">
        <v>1193</v>
      </c>
      <c r="G445" s="61" t="s">
        <v>1194</v>
      </c>
      <c r="H445" s="211" t="s">
        <v>543</v>
      </c>
      <c r="I445" s="60" t="s">
        <v>608</v>
      </c>
      <c r="J445" s="212">
        <v>11.759932163069649</v>
      </c>
      <c r="K445" s="212">
        <v>12.317613610743001</v>
      </c>
      <c r="L445" s="213">
        <v>786</v>
      </c>
      <c r="M445" s="214"/>
      <c r="N445" s="214"/>
      <c r="O445" s="214"/>
      <c r="P445" s="214"/>
      <c r="Q445" s="214"/>
      <c r="R445" s="214"/>
      <c r="S445" s="214"/>
      <c r="T445" s="214"/>
      <c r="U445" s="214"/>
      <c r="V445" s="214"/>
      <c r="W445" s="214"/>
      <c r="X445" s="214"/>
      <c r="Y445" s="214"/>
      <c r="Z445" s="214"/>
      <c r="AA445" s="214"/>
      <c r="AB445" s="214"/>
      <c r="AC445" s="214">
        <v>15</v>
      </c>
      <c r="AD445" s="214">
        <v>15</v>
      </c>
      <c r="AE445" s="214"/>
      <c r="AF445" s="214"/>
      <c r="AG445" s="215"/>
      <c r="AH445" s="214"/>
      <c r="AI445" s="214">
        <f t="shared" si="21"/>
        <v>15</v>
      </c>
      <c r="AJ445" s="214">
        <f t="shared" si="21"/>
        <v>15</v>
      </c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39">
        <v>1078.98</v>
      </c>
      <c r="BB445" s="239">
        <v>1078.98</v>
      </c>
      <c r="BC445" s="214"/>
      <c r="BD445" s="214"/>
      <c r="BE445" s="214"/>
      <c r="BF445" s="214"/>
      <c r="BG445" s="216">
        <f t="shared" si="22"/>
        <v>1078.98</v>
      </c>
      <c r="BH445" s="72">
        <f t="shared" si="22"/>
        <v>1078.98</v>
      </c>
      <c r="BI445" s="217">
        <f t="shared" si="20"/>
        <v>0.3269636363636364</v>
      </c>
      <c r="BJ445" s="218">
        <v>0</v>
      </c>
      <c r="BK445" s="218">
        <v>0</v>
      </c>
      <c r="BL445" s="218">
        <v>0</v>
      </c>
      <c r="BM445" s="218">
        <v>0</v>
      </c>
      <c r="BN445" s="218">
        <v>0</v>
      </c>
      <c r="BO445" s="218">
        <v>0</v>
      </c>
      <c r="BP445" s="218">
        <v>0</v>
      </c>
      <c r="BQ445" s="218">
        <v>0</v>
      </c>
      <c r="BR445" s="218">
        <v>0</v>
      </c>
      <c r="BS445" s="218">
        <v>0</v>
      </c>
      <c r="BT445" s="218">
        <v>0</v>
      </c>
      <c r="BU445" s="218">
        <v>0</v>
      </c>
      <c r="BV445" s="218">
        <v>0</v>
      </c>
      <c r="BW445" s="218">
        <v>0</v>
      </c>
      <c r="BX445" s="218">
        <v>0</v>
      </c>
      <c r="BY445" s="218">
        <v>0</v>
      </c>
      <c r="BZ445" s="218">
        <v>1266549.8832000003</v>
      </c>
      <c r="CA445" s="218">
        <v>1266549.8832000003</v>
      </c>
      <c r="CB445" s="218">
        <v>0</v>
      </c>
      <c r="CC445" s="218">
        <v>0</v>
      </c>
      <c r="CD445" s="218">
        <v>0</v>
      </c>
      <c r="CE445" s="218">
        <v>0</v>
      </c>
      <c r="CF445" s="218">
        <v>1266549.8832000003</v>
      </c>
      <c r="CG445" s="219">
        <v>1266549.8832000003</v>
      </c>
      <c r="CH445" s="220">
        <v>0</v>
      </c>
      <c r="CI445" s="220">
        <v>15067199.999999998</v>
      </c>
      <c r="CJ445" s="220">
        <v>11563200</v>
      </c>
      <c r="CK445" s="221" t="s">
        <v>530</v>
      </c>
      <c r="CL445" s="222">
        <v>0</v>
      </c>
      <c r="CM445" s="223">
        <v>4.3</v>
      </c>
      <c r="CN445" s="224">
        <v>3.3</v>
      </c>
      <c r="CO445" s="253"/>
      <c r="CP445" s="253"/>
      <c r="CQ445" s="253"/>
      <c r="CR445" s="225"/>
      <c r="CS445" s="254">
        <v>58.979254168257604</v>
      </c>
      <c r="CT445" s="255">
        <v>1.6596665393916252</v>
      </c>
      <c r="CU445" s="256">
        <v>5.9564719358533795E-2</v>
      </c>
      <c r="CV445" s="257">
        <v>1.2727504136438845E-2</v>
      </c>
      <c r="CW445" s="245" t="s">
        <v>592</v>
      </c>
      <c r="CX445" s="258"/>
      <c r="CY445" s="253"/>
      <c r="CZ445" s="253"/>
      <c r="DA445" s="259"/>
      <c r="DB445" s="260"/>
      <c r="DC445" s="261">
        <v>0</v>
      </c>
      <c r="DD445" s="262">
        <v>0</v>
      </c>
      <c r="DE445" s="263">
        <v>0</v>
      </c>
      <c r="DF445" s="111">
        <v>0</v>
      </c>
    </row>
    <row r="446" spans="1:110" ht="35.25" customHeight="1" x14ac:dyDescent="0.25">
      <c r="A446" s="237" t="s">
        <v>541</v>
      </c>
      <c r="B446" s="238" t="s">
        <v>18</v>
      </c>
      <c r="C446" s="238" t="s">
        <v>19</v>
      </c>
      <c r="D446" s="60" t="s">
        <v>163</v>
      </c>
      <c r="E446" s="60" t="s">
        <v>164</v>
      </c>
      <c r="F446" s="60" t="s">
        <v>1195</v>
      </c>
      <c r="G446" s="61" t="s">
        <v>164</v>
      </c>
      <c r="H446" s="211" t="s">
        <v>543</v>
      </c>
      <c r="I446" s="60" t="s">
        <v>608</v>
      </c>
      <c r="J446" s="212">
        <v>12.668219606558768</v>
      </c>
      <c r="K446" s="212">
        <v>12.509469670950001</v>
      </c>
      <c r="L446" s="213">
        <v>559</v>
      </c>
      <c r="M446" s="214"/>
      <c r="N446" s="214"/>
      <c r="O446" s="214"/>
      <c r="P446" s="214"/>
      <c r="Q446" s="214"/>
      <c r="R446" s="214"/>
      <c r="S446" s="214"/>
      <c r="T446" s="214"/>
      <c r="U446" s="214"/>
      <c r="V446" s="214"/>
      <c r="W446" s="214"/>
      <c r="X446" s="214"/>
      <c r="Y446" s="214"/>
      <c r="Z446" s="214"/>
      <c r="AA446" s="214"/>
      <c r="AB446" s="214"/>
      <c r="AC446" s="214">
        <v>19</v>
      </c>
      <c r="AD446" s="214">
        <v>19</v>
      </c>
      <c r="AE446" s="214"/>
      <c r="AF446" s="214"/>
      <c r="AG446" s="215"/>
      <c r="AH446" s="214"/>
      <c r="AI446" s="214">
        <f t="shared" si="21"/>
        <v>19</v>
      </c>
      <c r="AJ446" s="214">
        <f t="shared" si="21"/>
        <v>19</v>
      </c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39">
        <v>1046.28</v>
      </c>
      <c r="BB446" s="239">
        <v>1046.28</v>
      </c>
      <c r="BC446" s="214"/>
      <c r="BD446" s="214"/>
      <c r="BE446" s="214"/>
      <c r="BF446" s="214"/>
      <c r="BG446" s="216">
        <f t="shared" si="22"/>
        <v>1046.28</v>
      </c>
      <c r="BH446" s="72">
        <f t="shared" si="22"/>
        <v>1046.28</v>
      </c>
      <c r="BI446" s="217">
        <f t="shared" si="20"/>
        <v>0.13766842105263158</v>
      </c>
      <c r="BJ446" s="218">
        <v>0</v>
      </c>
      <c r="BK446" s="218">
        <v>0</v>
      </c>
      <c r="BL446" s="218">
        <v>0</v>
      </c>
      <c r="BM446" s="218">
        <v>0</v>
      </c>
      <c r="BN446" s="218">
        <v>0</v>
      </c>
      <c r="BO446" s="218">
        <v>0</v>
      </c>
      <c r="BP446" s="218">
        <v>0</v>
      </c>
      <c r="BQ446" s="218">
        <v>0</v>
      </c>
      <c r="BR446" s="218">
        <v>0</v>
      </c>
      <c r="BS446" s="218">
        <v>0</v>
      </c>
      <c r="BT446" s="218">
        <v>0</v>
      </c>
      <c r="BU446" s="218">
        <v>0</v>
      </c>
      <c r="BV446" s="218">
        <v>0</v>
      </c>
      <c r="BW446" s="218">
        <v>0</v>
      </c>
      <c r="BX446" s="218">
        <v>0</v>
      </c>
      <c r="BY446" s="218">
        <v>0</v>
      </c>
      <c r="BZ446" s="218">
        <v>1228165.3151999998</v>
      </c>
      <c r="CA446" s="218">
        <v>1228165.3151999998</v>
      </c>
      <c r="CB446" s="218">
        <v>0</v>
      </c>
      <c r="CC446" s="218">
        <v>0</v>
      </c>
      <c r="CD446" s="218">
        <v>0</v>
      </c>
      <c r="CE446" s="218">
        <v>0</v>
      </c>
      <c r="CF446" s="218">
        <v>1228165.3151999998</v>
      </c>
      <c r="CG446" s="219">
        <v>1228165.3151999998</v>
      </c>
      <c r="CH446" s="220">
        <v>0</v>
      </c>
      <c r="CI446" s="220">
        <v>29784000.000000004</v>
      </c>
      <c r="CJ446" s="220">
        <v>26630400</v>
      </c>
      <c r="CK446" s="221" t="s">
        <v>530</v>
      </c>
      <c r="CL446" s="222">
        <v>0</v>
      </c>
      <c r="CM446" s="223">
        <v>8.5</v>
      </c>
      <c r="CN446" s="224">
        <v>7.6</v>
      </c>
      <c r="CO446" s="253"/>
      <c r="CP446" s="253"/>
      <c r="CQ446" s="253"/>
      <c r="CR446" s="225"/>
      <c r="CS446" s="254">
        <v>10.318352730528192</v>
      </c>
      <c r="CT446" s="255">
        <v>10.318352730528192</v>
      </c>
      <c r="CU446" s="256">
        <v>0.19982094897045644</v>
      </c>
      <c r="CV446" s="257">
        <v>0.19982094897045644</v>
      </c>
      <c r="CW446" s="245" t="s">
        <v>618</v>
      </c>
      <c r="CX446" s="258"/>
      <c r="CY446" s="253"/>
      <c r="CZ446" s="253"/>
      <c r="DA446" s="259"/>
      <c r="DB446" s="260"/>
      <c r="DC446" s="261">
        <v>0</v>
      </c>
      <c r="DD446" s="262">
        <v>0</v>
      </c>
      <c r="DE446" s="263">
        <v>10272</v>
      </c>
      <c r="DF446" s="111">
        <v>3424</v>
      </c>
    </row>
    <row r="447" spans="1:110" ht="35.25" customHeight="1" x14ac:dyDescent="0.25">
      <c r="A447" s="237" t="s">
        <v>541</v>
      </c>
      <c r="B447" s="238" t="s">
        <v>18</v>
      </c>
      <c r="C447" s="238" t="s">
        <v>19</v>
      </c>
      <c r="D447" s="60" t="s">
        <v>163</v>
      </c>
      <c r="E447" s="60" t="s">
        <v>164</v>
      </c>
      <c r="F447" s="60" t="s">
        <v>1196</v>
      </c>
      <c r="G447" s="61" t="s">
        <v>1197</v>
      </c>
      <c r="H447" s="211" t="s">
        <v>533</v>
      </c>
      <c r="I447" s="60" t="s">
        <v>608</v>
      </c>
      <c r="J447" s="212">
        <v>12.668219606558768</v>
      </c>
      <c r="K447" s="212">
        <v>10.641666644532</v>
      </c>
      <c r="L447" s="213">
        <v>493</v>
      </c>
      <c r="M447" s="214"/>
      <c r="N447" s="214"/>
      <c r="O447" s="214"/>
      <c r="P447" s="214"/>
      <c r="Q447" s="214"/>
      <c r="R447" s="214"/>
      <c r="S447" s="214"/>
      <c r="T447" s="214"/>
      <c r="U447" s="214"/>
      <c r="V447" s="214"/>
      <c r="W447" s="214"/>
      <c r="X447" s="214"/>
      <c r="Y447" s="214"/>
      <c r="Z447" s="214"/>
      <c r="AA447" s="214"/>
      <c r="AB447" s="214"/>
      <c r="AC447" s="214">
        <v>4</v>
      </c>
      <c r="AD447" s="214">
        <v>4</v>
      </c>
      <c r="AE447" s="214"/>
      <c r="AF447" s="214"/>
      <c r="AG447" s="215"/>
      <c r="AH447" s="214"/>
      <c r="AI447" s="214">
        <f t="shared" si="21"/>
        <v>4</v>
      </c>
      <c r="AJ447" s="214">
        <f t="shared" si="21"/>
        <v>4</v>
      </c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39">
        <v>154.76</v>
      </c>
      <c r="BB447" s="239">
        <v>154.76</v>
      </c>
      <c r="BC447" s="214"/>
      <c r="BD447" s="214"/>
      <c r="BE447" s="214"/>
      <c r="BF447" s="214"/>
      <c r="BG447" s="216">
        <f t="shared" si="22"/>
        <v>154.76</v>
      </c>
      <c r="BH447" s="72">
        <f t="shared" si="22"/>
        <v>154.76</v>
      </c>
      <c r="BI447" s="217">
        <f t="shared" si="20"/>
        <v>1.9344999999999998E-2</v>
      </c>
      <c r="BJ447" s="218">
        <v>0</v>
      </c>
      <c r="BK447" s="218">
        <v>0</v>
      </c>
      <c r="BL447" s="218">
        <v>0</v>
      </c>
      <c r="BM447" s="218">
        <v>0</v>
      </c>
      <c r="BN447" s="218">
        <v>0</v>
      </c>
      <c r="BO447" s="218">
        <v>0</v>
      </c>
      <c r="BP447" s="218">
        <v>0</v>
      </c>
      <c r="BQ447" s="218">
        <v>0</v>
      </c>
      <c r="BR447" s="218">
        <v>0</v>
      </c>
      <c r="BS447" s="218">
        <v>0</v>
      </c>
      <c r="BT447" s="218">
        <v>0</v>
      </c>
      <c r="BU447" s="218">
        <v>0</v>
      </c>
      <c r="BV447" s="218">
        <v>0</v>
      </c>
      <c r="BW447" s="218">
        <v>0</v>
      </c>
      <c r="BX447" s="218">
        <v>0</v>
      </c>
      <c r="BY447" s="218">
        <v>0</v>
      </c>
      <c r="BZ447" s="218">
        <v>181663.47839999999</v>
      </c>
      <c r="CA447" s="218">
        <v>181663.47839999999</v>
      </c>
      <c r="CB447" s="218">
        <v>0</v>
      </c>
      <c r="CC447" s="218">
        <v>0</v>
      </c>
      <c r="CD447" s="218">
        <v>0</v>
      </c>
      <c r="CE447" s="218">
        <v>0</v>
      </c>
      <c r="CF447" s="218">
        <v>181663.47839999999</v>
      </c>
      <c r="CG447" s="219">
        <v>181663.47839999999</v>
      </c>
      <c r="CH447" s="220">
        <v>0</v>
      </c>
      <c r="CI447" s="220">
        <v>27681600.000000004</v>
      </c>
      <c r="CJ447" s="220">
        <v>28032000</v>
      </c>
      <c r="CK447" s="221" t="s">
        <v>530</v>
      </c>
      <c r="CL447" s="222">
        <v>0</v>
      </c>
      <c r="CM447" s="223">
        <v>7.9</v>
      </c>
      <c r="CN447" s="224">
        <v>8</v>
      </c>
      <c r="CO447" s="253"/>
      <c r="CP447" s="253"/>
      <c r="CQ447" s="253"/>
      <c r="CR447" s="225"/>
      <c r="CS447" s="254">
        <v>7.9448723145520803E-2</v>
      </c>
      <c r="CT447" s="255">
        <v>7.9448723145520803E-2</v>
      </c>
      <c r="CU447" s="256">
        <v>1.6214025131738941E-3</v>
      </c>
      <c r="CV447" s="257">
        <v>1.6214025131738941E-3</v>
      </c>
      <c r="CW447" s="245" t="s">
        <v>595</v>
      </c>
      <c r="CX447" s="258"/>
      <c r="CY447" s="253"/>
      <c r="CZ447" s="253"/>
      <c r="DA447" s="259"/>
      <c r="DB447" s="260"/>
      <c r="DC447" s="261">
        <v>0</v>
      </c>
      <c r="DD447" s="262">
        <v>0</v>
      </c>
      <c r="DE447" s="263">
        <v>0</v>
      </c>
      <c r="DF447" s="111">
        <v>0</v>
      </c>
    </row>
    <row r="448" spans="1:110" ht="35.25" customHeight="1" x14ac:dyDescent="0.25">
      <c r="A448" s="237" t="s">
        <v>541</v>
      </c>
      <c r="B448" s="238" t="s">
        <v>18</v>
      </c>
      <c r="C448" s="238" t="s">
        <v>19</v>
      </c>
      <c r="D448" s="60" t="s">
        <v>114</v>
      </c>
      <c r="E448" s="60" t="s">
        <v>115</v>
      </c>
      <c r="F448" s="60" t="s">
        <v>1198</v>
      </c>
      <c r="G448" s="61" t="s">
        <v>1199</v>
      </c>
      <c r="H448" s="211" t="s">
        <v>543</v>
      </c>
      <c r="I448" s="60" t="s">
        <v>608</v>
      </c>
      <c r="J448" s="212">
        <v>13.982846169503546</v>
      </c>
      <c r="K448" s="212">
        <v>35.659090834920001</v>
      </c>
      <c r="L448" s="213">
        <v>2743.6</v>
      </c>
      <c r="M448" s="214"/>
      <c r="N448" s="214"/>
      <c r="O448" s="214"/>
      <c r="P448" s="214"/>
      <c r="Q448" s="214"/>
      <c r="R448" s="214"/>
      <c r="S448" s="214"/>
      <c r="T448" s="214"/>
      <c r="U448" s="214"/>
      <c r="V448" s="214"/>
      <c r="W448" s="214"/>
      <c r="X448" s="214"/>
      <c r="Y448" s="214"/>
      <c r="Z448" s="214"/>
      <c r="AA448" s="214"/>
      <c r="AB448" s="214"/>
      <c r="AC448" s="214">
        <v>64</v>
      </c>
      <c r="AD448" s="214">
        <v>64</v>
      </c>
      <c r="AE448" s="214"/>
      <c r="AF448" s="214"/>
      <c r="AG448" s="215"/>
      <c r="AH448" s="214"/>
      <c r="AI448" s="214">
        <f t="shared" si="21"/>
        <v>64</v>
      </c>
      <c r="AJ448" s="214">
        <f t="shared" si="21"/>
        <v>64</v>
      </c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39">
        <v>911.12</v>
      </c>
      <c r="BB448" s="239">
        <v>911.12</v>
      </c>
      <c r="BC448" s="214"/>
      <c r="BD448" s="214"/>
      <c r="BE448" s="214"/>
      <c r="BF448" s="214"/>
      <c r="BG448" s="216">
        <f t="shared" si="22"/>
        <v>911.12</v>
      </c>
      <c r="BH448" s="72">
        <f t="shared" si="22"/>
        <v>911.12</v>
      </c>
      <c r="BI448" s="217">
        <f t="shared" si="20"/>
        <v>8.6773333333333341E-2</v>
      </c>
      <c r="BJ448" s="218">
        <v>0</v>
      </c>
      <c r="BK448" s="218">
        <v>0</v>
      </c>
      <c r="BL448" s="218">
        <v>0</v>
      </c>
      <c r="BM448" s="218">
        <v>0</v>
      </c>
      <c r="BN448" s="218">
        <v>0</v>
      </c>
      <c r="BO448" s="218">
        <v>0</v>
      </c>
      <c r="BP448" s="218">
        <v>0</v>
      </c>
      <c r="BQ448" s="218">
        <v>0</v>
      </c>
      <c r="BR448" s="218">
        <v>0</v>
      </c>
      <c r="BS448" s="218">
        <v>0</v>
      </c>
      <c r="BT448" s="218">
        <v>0</v>
      </c>
      <c r="BU448" s="218">
        <v>0</v>
      </c>
      <c r="BV448" s="218">
        <v>0</v>
      </c>
      <c r="BW448" s="218">
        <v>0</v>
      </c>
      <c r="BX448" s="218">
        <v>0</v>
      </c>
      <c r="BY448" s="218">
        <v>0</v>
      </c>
      <c r="BZ448" s="218">
        <v>1069509.1008000001</v>
      </c>
      <c r="CA448" s="218">
        <v>1069509.1008000001</v>
      </c>
      <c r="CB448" s="218">
        <v>0</v>
      </c>
      <c r="CC448" s="218">
        <v>0</v>
      </c>
      <c r="CD448" s="218">
        <v>0</v>
      </c>
      <c r="CE448" s="218">
        <v>0</v>
      </c>
      <c r="CF448" s="218">
        <v>1069509.1008000001</v>
      </c>
      <c r="CG448" s="219">
        <v>1069509.1008000001</v>
      </c>
      <c r="CH448" s="220">
        <v>33813600.000000007</v>
      </c>
      <c r="CI448" s="220">
        <v>33813600.000000007</v>
      </c>
      <c r="CJ448" s="220">
        <v>36792000</v>
      </c>
      <c r="CK448" s="221" t="s">
        <v>530</v>
      </c>
      <c r="CL448" s="222">
        <v>9.65</v>
      </c>
      <c r="CM448" s="223">
        <v>9.65</v>
      </c>
      <c r="CN448" s="224">
        <v>10.5</v>
      </c>
      <c r="CO448" s="253"/>
      <c r="CP448" s="253"/>
      <c r="CQ448" s="253"/>
      <c r="CR448" s="225"/>
      <c r="CS448" s="254">
        <v>175.18302832633449</v>
      </c>
      <c r="CT448" s="255">
        <v>106.52498811006575</v>
      </c>
      <c r="CU448" s="256">
        <v>1.3777496925224322</v>
      </c>
      <c r="CV448" s="257">
        <v>1.3481038629859521</v>
      </c>
      <c r="CW448" s="245" t="s">
        <v>900</v>
      </c>
      <c r="CX448" s="258"/>
      <c r="CY448" s="253"/>
      <c r="CZ448" s="253"/>
      <c r="DA448" s="259"/>
      <c r="DB448" s="260"/>
      <c r="DC448" s="261">
        <v>222416</v>
      </c>
      <c r="DD448" s="262">
        <v>26104</v>
      </c>
      <c r="DE448" s="263">
        <v>233464</v>
      </c>
      <c r="DF448" s="111">
        <v>160661.33333333334</v>
      </c>
    </row>
    <row r="449" spans="1:110" ht="35.25" customHeight="1" x14ac:dyDescent="0.25">
      <c r="A449" s="237" t="s">
        <v>541</v>
      </c>
      <c r="B449" s="238" t="s">
        <v>18</v>
      </c>
      <c r="C449" s="238" t="s">
        <v>19</v>
      </c>
      <c r="D449" s="60" t="s">
        <v>114</v>
      </c>
      <c r="E449" s="60" t="s">
        <v>115</v>
      </c>
      <c r="F449" s="60" t="s">
        <v>1200</v>
      </c>
      <c r="G449" s="61" t="s">
        <v>1201</v>
      </c>
      <c r="H449" s="211" t="s">
        <v>533</v>
      </c>
      <c r="I449" s="60" t="s">
        <v>608</v>
      </c>
      <c r="J449" s="212">
        <v>14.508696794681459</v>
      </c>
      <c r="K449" s="212">
        <v>23.287689345501001</v>
      </c>
      <c r="L449" s="213">
        <v>1531.8</v>
      </c>
      <c r="M449" s="214"/>
      <c r="N449" s="214"/>
      <c r="O449" s="214"/>
      <c r="P449" s="214"/>
      <c r="Q449" s="214"/>
      <c r="R449" s="214"/>
      <c r="S449" s="214"/>
      <c r="T449" s="214"/>
      <c r="U449" s="214"/>
      <c r="V449" s="214"/>
      <c r="W449" s="214"/>
      <c r="X449" s="214"/>
      <c r="Y449" s="214"/>
      <c r="Z449" s="214"/>
      <c r="AA449" s="214"/>
      <c r="AB449" s="214"/>
      <c r="AC449" s="214">
        <v>69</v>
      </c>
      <c r="AD449" s="214">
        <v>69</v>
      </c>
      <c r="AE449" s="214"/>
      <c r="AF449" s="214"/>
      <c r="AG449" s="215"/>
      <c r="AH449" s="214"/>
      <c r="AI449" s="214">
        <f t="shared" si="21"/>
        <v>69</v>
      </c>
      <c r="AJ449" s="214">
        <f t="shared" si="21"/>
        <v>69</v>
      </c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39">
        <v>1951.94</v>
      </c>
      <c r="BB449" s="239">
        <v>1951.94</v>
      </c>
      <c r="BC449" s="214"/>
      <c r="BD449" s="214"/>
      <c r="BE449" s="214"/>
      <c r="BF449" s="214"/>
      <c r="BG449" s="216">
        <f t="shared" si="22"/>
        <v>1951.94</v>
      </c>
      <c r="BH449" s="72">
        <f t="shared" si="22"/>
        <v>1951.94</v>
      </c>
      <c r="BI449" s="217">
        <f t="shared" si="20"/>
        <v>0.19856968463886063</v>
      </c>
      <c r="BJ449" s="218">
        <v>0</v>
      </c>
      <c r="BK449" s="218">
        <v>0</v>
      </c>
      <c r="BL449" s="218">
        <v>0</v>
      </c>
      <c r="BM449" s="218">
        <v>0</v>
      </c>
      <c r="BN449" s="218">
        <v>0</v>
      </c>
      <c r="BO449" s="218">
        <v>0</v>
      </c>
      <c r="BP449" s="218">
        <v>0</v>
      </c>
      <c r="BQ449" s="218">
        <v>0</v>
      </c>
      <c r="BR449" s="218">
        <v>0</v>
      </c>
      <c r="BS449" s="218">
        <v>0</v>
      </c>
      <c r="BT449" s="218">
        <v>0</v>
      </c>
      <c r="BU449" s="218">
        <v>0</v>
      </c>
      <c r="BV449" s="218">
        <v>0</v>
      </c>
      <c r="BW449" s="218">
        <v>0</v>
      </c>
      <c r="BX449" s="218">
        <v>0</v>
      </c>
      <c r="BY449" s="218">
        <v>0</v>
      </c>
      <c r="BZ449" s="218">
        <v>2291265.2496000002</v>
      </c>
      <c r="CA449" s="218">
        <v>2291265.2496000002</v>
      </c>
      <c r="CB449" s="218">
        <v>0</v>
      </c>
      <c r="CC449" s="218">
        <v>0</v>
      </c>
      <c r="CD449" s="218">
        <v>0</v>
      </c>
      <c r="CE449" s="218">
        <v>0</v>
      </c>
      <c r="CF449" s="218">
        <v>2291265.2496000002</v>
      </c>
      <c r="CG449" s="219">
        <v>2291265.2496000002</v>
      </c>
      <c r="CH449" s="220">
        <v>29959200.000000004</v>
      </c>
      <c r="CI449" s="220">
        <v>29959200.000000004</v>
      </c>
      <c r="CJ449" s="220">
        <v>34444320.000000007</v>
      </c>
      <c r="CK449" s="221" t="s">
        <v>530</v>
      </c>
      <c r="CL449" s="222">
        <v>8.5500000000000007</v>
      </c>
      <c r="CM449" s="223">
        <v>8.5500000000000007</v>
      </c>
      <c r="CN449" s="224">
        <v>9.83</v>
      </c>
      <c r="CO449" s="253"/>
      <c r="CP449" s="253"/>
      <c r="CQ449" s="253"/>
      <c r="CR449" s="225"/>
      <c r="CS449" s="254">
        <v>106.27477435483699</v>
      </c>
      <c r="CT449" s="255">
        <v>103.22532111507854</v>
      </c>
      <c r="CU449" s="256">
        <v>0.91072400597020764</v>
      </c>
      <c r="CV449" s="257">
        <v>0.90941830987097472</v>
      </c>
      <c r="CW449" s="245" t="s">
        <v>554</v>
      </c>
      <c r="CX449" s="258"/>
      <c r="CY449" s="253"/>
      <c r="CZ449" s="253"/>
      <c r="DA449" s="259"/>
      <c r="DB449" s="260"/>
      <c r="DC449" s="261">
        <v>80059</v>
      </c>
      <c r="DD449" s="262">
        <v>0</v>
      </c>
      <c r="DE449" s="263">
        <v>0</v>
      </c>
      <c r="DF449" s="111">
        <v>26686.333333333332</v>
      </c>
    </row>
    <row r="450" spans="1:110" ht="35.25" customHeight="1" x14ac:dyDescent="0.25">
      <c r="A450" s="237" t="s">
        <v>541</v>
      </c>
      <c r="B450" s="238" t="s">
        <v>18</v>
      </c>
      <c r="C450" s="238" t="s">
        <v>19</v>
      </c>
      <c r="D450" s="60" t="s">
        <v>114</v>
      </c>
      <c r="E450" s="60" t="s">
        <v>115</v>
      </c>
      <c r="F450" s="60" t="s">
        <v>1202</v>
      </c>
      <c r="G450" s="61" t="s">
        <v>1203</v>
      </c>
      <c r="H450" s="211" t="s">
        <v>543</v>
      </c>
      <c r="I450" s="60" t="s">
        <v>608</v>
      </c>
      <c r="J450" s="212">
        <v>11.592616055058496</v>
      </c>
      <c r="K450" s="212">
        <v>30.646590845346005</v>
      </c>
      <c r="L450" s="213">
        <v>1648.8</v>
      </c>
      <c r="M450" s="214"/>
      <c r="N450" s="214"/>
      <c r="O450" s="214"/>
      <c r="P450" s="214"/>
      <c r="Q450" s="214"/>
      <c r="R450" s="214"/>
      <c r="S450" s="214"/>
      <c r="T450" s="214"/>
      <c r="U450" s="214"/>
      <c r="V450" s="214"/>
      <c r="W450" s="214"/>
      <c r="X450" s="214"/>
      <c r="Y450" s="214"/>
      <c r="Z450" s="214"/>
      <c r="AA450" s="214"/>
      <c r="AB450" s="214"/>
      <c r="AC450" s="214">
        <v>46</v>
      </c>
      <c r="AD450" s="214">
        <v>46</v>
      </c>
      <c r="AE450" s="214"/>
      <c r="AF450" s="214"/>
      <c r="AG450" s="215"/>
      <c r="AH450" s="214"/>
      <c r="AI450" s="214">
        <f t="shared" si="21"/>
        <v>46</v>
      </c>
      <c r="AJ450" s="214">
        <f t="shared" si="21"/>
        <v>46</v>
      </c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39">
        <v>314.82</v>
      </c>
      <c r="BB450" s="239">
        <v>314.82</v>
      </c>
      <c r="BC450" s="214"/>
      <c r="BD450" s="214"/>
      <c r="BE450" s="214"/>
      <c r="BF450" s="214"/>
      <c r="BG450" s="216">
        <f t="shared" si="22"/>
        <v>314.82</v>
      </c>
      <c r="BH450" s="72">
        <f t="shared" si="22"/>
        <v>314.82</v>
      </c>
      <c r="BI450" s="217">
        <f t="shared" si="20"/>
        <v>2.7186528497409327E-2</v>
      </c>
      <c r="BJ450" s="218">
        <v>0</v>
      </c>
      <c r="BK450" s="218">
        <v>0</v>
      </c>
      <c r="BL450" s="218">
        <v>0</v>
      </c>
      <c r="BM450" s="218">
        <v>0</v>
      </c>
      <c r="BN450" s="218">
        <v>0</v>
      </c>
      <c r="BO450" s="218">
        <v>0</v>
      </c>
      <c r="BP450" s="218">
        <v>0</v>
      </c>
      <c r="BQ450" s="218">
        <v>0</v>
      </c>
      <c r="BR450" s="218">
        <v>0</v>
      </c>
      <c r="BS450" s="218">
        <v>0</v>
      </c>
      <c r="BT450" s="218">
        <v>0</v>
      </c>
      <c r="BU450" s="218">
        <v>0</v>
      </c>
      <c r="BV450" s="218">
        <v>0</v>
      </c>
      <c r="BW450" s="218">
        <v>0</v>
      </c>
      <c r="BX450" s="218">
        <v>0</v>
      </c>
      <c r="BY450" s="218">
        <v>0</v>
      </c>
      <c r="BZ450" s="218">
        <v>369548.3088</v>
      </c>
      <c r="CA450" s="218">
        <v>369548.3088</v>
      </c>
      <c r="CB450" s="218">
        <v>0</v>
      </c>
      <c r="CC450" s="218">
        <v>0</v>
      </c>
      <c r="CD450" s="218">
        <v>0</v>
      </c>
      <c r="CE450" s="218">
        <v>0</v>
      </c>
      <c r="CF450" s="218">
        <v>369548.3088</v>
      </c>
      <c r="CG450" s="219">
        <v>369548.3088</v>
      </c>
      <c r="CH450" s="220">
        <v>34234080</v>
      </c>
      <c r="CI450" s="220">
        <v>34234080</v>
      </c>
      <c r="CJ450" s="220">
        <v>40576320.000000007</v>
      </c>
      <c r="CK450" s="221" t="s">
        <v>530</v>
      </c>
      <c r="CL450" s="222">
        <v>9.77</v>
      </c>
      <c r="CM450" s="223">
        <v>9.77</v>
      </c>
      <c r="CN450" s="224">
        <v>11.58</v>
      </c>
      <c r="CO450" s="253"/>
      <c r="CP450" s="253"/>
      <c r="CQ450" s="253"/>
      <c r="CR450" s="225"/>
      <c r="CS450" s="254">
        <v>298.26850452239097</v>
      </c>
      <c r="CT450" s="255">
        <v>221.69476551501188</v>
      </c>
      <c r="CU450" s="256">
        <v>1.1583783381975363</v>
      </c>
      <c r="CV450" s="257">
        <v>1.124617092872559</v>
      </c>
      <c r="CW450" s="245" t="s">
        <v>579</v>
      </c>
      <c r="CX450" s="258"/>
      <c r="CY450" s="253"/>
      <c r="CZ450" s="253"/>
      <c r="DA450" s="259"/>
      <c r="DB450" s="260"/>
      <c r="DC450" s="261">
        <v>20199</v>
      </c>
      <c r="DD450" s="262">
        <v>473740</v>
      </c>
      <c r="DE450" s="263">
        <v>250549</v>
      </c>
      <c r="DF450" s="111">
        <v>248162.66666666666</v>
      </c>
    </row>
    <row r="451" spans="1:110" ht="35.25" customHeight="1" x14ac:dyDescent="0.25">
      <c r="A451" s="237" t="s">
        <v>541</v>
      </c>
      <c r="B451" s="238" t="s">
        <v>18</v>
      </c>
      <c r="C451" s="238" t="s">
        <v>19</v>
      </c>
      <c r="D451" s="60" t="s">
        <v>114</v>
      </c>
      <c r="E451" s="60" t="s">
        <v>115</v>
      </c>
      <c r="F451" s="60" t="s">
        <v>1204</v>
      </c>
      <c r="G451" s="61" t="s">
        <v>1205</v>
      </c>
      <c r="H451" s="211" t="s">
        <v>533</v>
      </c>
      <c r="I451" s="60" t="s">
        <v>608</v>
      </c>
      <c r="J451" s="212">
        <v>14.508696794681459</v>
      </c>
      <c r="K451" s="212">
        <v>41.072916581235006</v>
      </c>
      <c r="L451" s="213">
        <v>2738.8</v>
      </c>
      <c r="M451" s="214"/>
      <c r="N451" s="214"/>
      <c r="O451" s="214"/>
      <c r="P451" s="214"/>
      <c r="Q451" s="214"/>
      <c r="R451" s="214"/>
      <c r="S451" s="214"/>
      <c r="T451" s="214"/>
      <c r="U451" s="214"/>
      <c r="V451" s="214"/>
      <c r="W451" s="214"/>
      <c r="X451" s="214"/>
      <c r="Y451" s="214"/>
      <c r="Z451" s="214"/>
      <c r="AA451" s="214"/>
      <c r="AB451" s="214"/>
      <c r="AC451" s="214">
        <v>134</v>
      </c>
      <c r="AD451" s="214">
        <v>134</v>
      </c>
      <c r="AE451" s="214"/>
      <c r="AF451" s="214"/>
      <c r="AG451" s="215">
        <v>1</v>
      </c>
      <c r="AH451" s="214">
        <v>1</v>
      </c>
      <c r="AI451" s="214">
        <f t="shared" si="21"/>
        <v>135</v>
      </c>
      <c r="AJ451" s="214">
        <f t="shared" si="21"/>
        <v>135</v>
      </c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39">
        <v>1074.9000000000001</v>
      </c>
      <c r="BB451" s="239">
        <v>1074.9000000000001</v>
      </c>
      <c r="BC451" s="214"/>
      <c r="BD451" s="214"/>
      <c r="BE451" s="214">
        <v>10</v>
      </c>
      <c r="BF451" s="214">
        <v>10</v>
      </c>
      <c r="BG451" s="216">
        <f t="shared" si="22"/>
        <v>1084.9000000000001</v>
      </c>
      <c r="BH451" s="72">
        <f t="shared" si="22"/>
        <v>1084.9000000000001</v>
      </c>
      <c r="BI451" s="217">
        <f t="shared" si="20"/>
        <v>0.10196428571428573</v>
      </c>
      <c r="BJ451" s="218">
        <v>0</v>
      </c>
      <c r="BK451" s="218">
        <v>0</v>
      </c>
      <c r="BL451" s="218">
        <v>0</v>
      </c>
      <c r="BM451" s="218">
        <v>0</v>
      </c>
      <c r="BN451" s="218">
        <v>0</v>
      </c>
      <c r="BO451" s="218">
        <v>0</v>
      </c>
      <c r="BP451" s="218">
        <v>0</v>
      </c>
      <c r="BQ451" s="218">
        <v>0</v>
      </c>
      <c r="BR451" s="218">
        <v>0</v>
      </c>
      <c r="BS451" s="218">
        <v>0</v>
      </c>
      <c r="BT451" s="218">
        <v>0</v>
      </c>
      <c r="BU451" s="218">
        <v>0</v>
      </c>
      <c r="BV451" s="218">
        <v>0</v>
      </c>
      <c r="BW451" s="218">
        <v>0</v>
      </c>
      <c r="BX451" s="218">
        <v>0</v>
      </c>
      <c r="BY451" s="218">
        <v>0</v>
      </c>
      <c r="BZ451" s="218">
        <v>1261760.6160000002</v>
      </c>
      <c r="CA451" s="218">
        <v>1261760.6160000002</v>
      </c>
      <c r="CB451" s="218">
        <v>0</v>
      </c>
      <c r="CC451" s="218">
        <v>0</v>
      </c>
      <c r="CD451" s="218">
        <v>32762.400000000001</v>
      </c>
      <c r="CE451" s="218">
        <v>32762.400000000001</v>
      </c>
      <c r="CF451" s="218">
        <v>1294523.0160000001</v>
      </c>
      <c r="CG451" s="219">
        <v>1294523.0160000001</v>
      </c>
      <c r="CH451" s="220">
        <v>32447040</v>
      </c>
      <c r="CI451" s="220">
        <v>32447040</v>
      </c>
      <c r="CJ451" s="220">
        <v>37282560.000000007</v>
      </c>
      <c r="CK451" s="221" t="s">
        <v>530</v>
      </c>
      <c r="CL451" s="222">
        <v>9.26</v>
      </c>
      <c r="CM451" s="223">
        <v>9.26</v>
      </c>
      <c r="CN451" s="224">
        <v>10.64</v>
      </c>
      <c r="CO451" s="253"/>
      <c r="CP451" s="253"/>
      <c r="CQ451" s="253"/>
      <c r="CR451" s="225"/>
      <c r="CS451" s="254">
        <v>178.00028929967718</v>
      </c>
      <c r="CT451" s="255">
        <v>85.231780252048026</v>
      </c>
      <c r="CU451" s="256">
        <v>0.57063866240577876</v>
      </c>
      <c r="CV451" s="257">
        <v>0.52280734962718534</v>
      </c>
      <c r="CW451" s="245" t="s">
        <v>579</v>
      </c>
      <c r="CX451" s="258"/>
      <c r="CY451" s="253"/>
      <c r="CZ451" s="253"/>
      <c r="DA451" s="259"/>
      <c r="DB451" s="260"/>
      <c r="DC451" s="261">
        <v>0</v>
      </c>
      <c r="DD451" s="262">
        <v>52999</v>
      </c>
      <c r="DE451" s="263">
        <v>136958</v>
      </c>
      <c r="DF451" s="111">
        <v>63319</v>
      </c>
    </row>
    <row r="452" spans="1:110" ht="35.25" customHeight="1" x14ac:dyDescent="0.25">
      <c r="A452" s="237" t="s">
        <v>541</v>
      </c>
      <c r="B452" s="238" t="s">
        <v>18</v>
      </c>
      <c r="C452" s="238" t="s">
        <v>19</v>
      </c>
      <c r="D452" s="60" t="s">
        <v>114</v>
      </c>
      <c r="E452" s="60" t="s">
        <v>115</v>
      </c>
      <c r="F452" s="60" t="s">
        <v>1206</v>
      </c>
      <c r="G452" s="61" t="s">
        <v>1207</v>
      </c>
      <c r="H452" s="211" t="s">
        <v>543</v>
      </c>
      <c r="I452" s="60" t="s">
        <v>608</v>
      </c>
      <c r="J452" s="212">
        <v>14.508696794681459</v>
      </c>
      <c r="K452" s="212">
        <v>53.685795342879004</v>
      </c>
      <c r="L452" s="213">
        <v>2462</v>
      </c>
      <c r="M452" s="214"/>
      <c r="N452" s="214"/>
      <c r="O452" s="214"/>
      <c r="P452" s="214"/>
      <c r="Q452" s="214"/>
      <c r="R452" s="214"/>
      <c r="S452" s="214"/>
      <c r="T452" s="214"/>
      <c r="U452" s="214"/>
      <c r="V452" s="214"/>
      <c r="W452" s="214"/>
      <c r="X452" s="214"/>
      <c r="Y452" s="214">
        <v>1</v>
      </c>
      <c r="Z452" s="214">
        <v>1</v>
      </c>
      <c r="AA452" s="214"/>
      <c r="AB452" s="214"/>
      <c r="AC452" s="214">
        <v>125</v>
      </c>
      <c r="AD452" s="214">
        <v>125</v>
      </c>
      <c r="AE452" s="214"/>
      <c r="AF452" s="214"/>
      <c r="AG452" s="215"/>
      <c r="AH452" s="214"/>
      <c r="AI452" s="214">
        <f t="shared" si="21"/>
        <v>126</v>
      </c>
      <c r="AJ452" s="214">
        <f t="shared" si="21"/>
        <v>126</v>
      </c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>
        <v>1.2</v>
      </c>
      <c r="AX452" s="214">
        <v>1.2</v>
      </c>
      <c r="AY452" s="214"/>
      <c r="AZ452" s="214"/>
      <c r="BA452" s="239">
        <v>874.42</v>
      </c>
      <c r="BB452" s="239">
        <v>874.42</v>
      </c>
      <c r="BC452" s="214"/>
      <c r="BD452" s="214"/>
      <c r="BE452" s="214"/>
      <c r="BF452" s="214"/>
      <c r="BG452" s="216">
        <f t="shared" si="22"/>
        <v>875.62</v>
      </c>
      <c r="BH452" s="72">
        <f t="shared" si="22"/>
        <v>875.62</v>
      </c>
      <c r="BI452" s="217">
        <f t="shared" si="20"/>
        <v>8.3233840304182502E-2</v>
      </c>
      <c r="BJ452" s="218">
        <v>0</v>
      </c>
      <c r="BK452" s="218">
        <v>0</v>
      </c>
      <c r="BL452" s="218">
        <v>0</v>
      </c>
      <c r="BM452" s="218">
        <v>0</v>
      </c>
      <c r="BN452" s="218">
        <v>0</v>
      </c>
      <c r="BO452" s="218">
        <v>0</v>
      </c>
      <c r="BP452" s="218">
        <v>0</v>
      </c>
      <c r="BQ452" s="218">
        <v>0</v>
      </c>
      <c r="BR452" s="218">
        <v>0</v>
      </c>
      <c r="BS452" s="218">
        <v>0</v>
      </c>
      <c r="BT452" s="218">
        <v>0</v>
      </c>
      <c r="BU452" s="218">
        <v>0</v>
      </c>
      <c r="BV452" s="218">
        <v>6054.9119999999994</v>
      </c>
      <c r="BW452" s="218">
        <v>6054.9119999999994</v>
      </c>
      <c r="BX452" s="218">
        <v>0</v>
      </c>
      <c r="BY452" s="218">
        <v>0</v>
      </c>
      <c r="BZ452" s="218">
        <v>1026429.1727999999</v>
      </c>
      <c r="CA452" s="218">
        <v>1026429.1727999999</v>
      </c>
      <c r="CB452" s="218">
        <v>0</v>
      </c>
      <c r="CC452" s="218">
        <v>0</v>
      </c>
      <c r="CD452" s="218">
        <v>0</v>
      </c>
      <c r="CE452" s="218">
        <v>0</v>
      </c>
      <c r="CF452" s="218">
        <v>1032484.0848</v>
      </c>
      <c r="CG452" s="219">
        <v>1032484.0848</v>
      </c>
      <c r="CH452" s="220">
        <v>31781280.000000004</v>
      </c>
      <c r="CI452" s="220">
        <v>31781280.000000004</v>
      </c>
      <c r="CJ452" s="220">
        <v>36862080</v>
      </c>
      <c r="CK452" s="221" t="s">
        <v>530</v>
      </c>
      <c r="CL452" s="222">
        <v>9.07</v>
      </c>
      <c r="CM452" s="223">
        <v>9.07</v>
      </c>
      <c r="CN452" s="224">
        <v>10.52</v>
      </c>
      <c r="CO452" s="253"/>
      <c r="CP452" s="253"/>
      <c r="CQ452" s="253"/>
      <c r="CR452" s="225"/>
      <c r="CS452" s="254">
        <v>427.70288146002127</v>
      </c>
      <c r="CT452" s="255">
        <v>166.96039567610578</v>
      </c>
      <c r="CU452" s="256">
        <v>1.5930874400612003</v>
      </c>
      <c r="CV452" s="257">
        <v>1.3236587912661826</v>
      </c>
      <c r="CW452" s="245" t="s">
        <v>579</v>
      </c>
      <c r="CX452" s="258"/>
      <c r="CY452" s="253"/>
      <c r="CZ452" s="253"/>
      <c r="DA452" s="259"/>
      <c r="DB452" s="260"/>
      <c r="DC452" s="261">
        <v>5655</v>
      </c>
      <c r="DD452" s="262">
        <v>4948</v>
      </c>
      <c r="DE452" s="263">
        <v>448353</v>
      </c>
      <c r="DF452" s="111">
        <v>152985.33333333334</v>
      </c>
    </row>
    <row r="453" spans="1:110" ht="35.25" customHeight="1" x14ac:dyDescent="0.25">
      <c r="A453" s="237" t="s">
        <v>541</v>
      </c>
      <c r="B453" s="238" t="s">
        <v>18</v>
      </c>
      <c r="C453" s="238" t="s">
        <v>19</v>
      </c>
      <c r="D453" s="60" t="s">
        <v>114</v>
      </c>
      <c r="E453" s="60" t="s">
        <v>115</v>
      </c>
      <c r="F453" s="60" t="s">
        <v>1208</v>
      </c>
      <c r="G453" s="61" t="s">
        <v>1209</v>
      </c>
      <c r="H453" s="211" t="s">
        <v>533</v>
      </c>
      <c r="I453" s="60" t="s">
        <v>608</v>
      </c>
      <c r="J453" s="212">
        <v>14.508696794681459</v>
      </c>
      <c r="K453" s="212">
        <v>36.023863561433998</v>
      </c>
      <c r="L453" s="213">
        <v>2232.3000000000002</v>
      </c>
      <c r="M453" s="214"/>
      <c r="N453" s="214"/>
      <c r="O453" s="214"/>
      <c r="P453" s="214"/>
      <c r="Q453" s="214"/>
      <c r="R453" s="214"/>
      <c r="S453" s="214"/>
      <c r="T453" s="214"/>
      <c r="U453" s="214"/>
      <c r="V453" s="214"/>
      <c r="W453" s="214"/>
      <c r="X453" s="214"/>
      <c r="Y453" s="214">
        <v>1</v>
      </c>
      <c r="Z453" s="214">
        <v>1</v>
      </c>
      <c r="AA453" s="214"/>
      <c r="AB453" s="214"/>
      <c r="AC453" s="214">
        <v>88</v>
      </c>
      <c r="AD453" s="214">
        <v>88</v>
      </c>
      <c r="AE453" s="214"/>
      <c r="AF453" s="214"/>
      <c r="AG453" s="215"/>
      <c r="AH453" s="214"/>
      <c r="AI453" s="214">
        <f t="shared" si="21"/>
        <v>89</v>
      </c>
      <c r="AJ453" s="214">
        <f t="shared" si="21"/>
        <v>89</v>
      </c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>
        <v>1.2</v>
      </c>
      <c r="AX453" s="214">
        <v>1.2</v>
      </c>
      <c r="AY453" s="214"/>
      <c r="AZ453" s="214"/>
      <c r="BA453" s="239">
        <v>773.42</v>
      </c>
      <c r="BB453" s="239">
        <v>773.42</v>
      </c>
      <c r="BC453" s="214"/>
      <c r="BD453" s="214"/>
      <c r="BE453" s="214"/>
      <c r="BF453" s="214"/>
      <c r="BG453" s="216">
        <f t="shared" si="22"/>
        <v>774.62</v>
      </c>
      <c r="BH453" s="72">
        <f t="shared" si="22"/>
        <v>774.62</v>
      </c>
      <c r="BI453" s="217">
        <f t="shared" si="20"/>
        <v>8.0605619146722166E-2</v>
      </c>
      <c r="BJ453" s="218">
        <v>0</v>
      </c>
      <c r="BK453" s="218">
        <v>0</v>
      </c>
      <c r="BL453" s="218">
        <v>0</v>
      </c>
      <c r="BM453" s="218">
        <v>0</v>
      </c>
      <c r="BN453" s="218">
        <v>0</v>
      </c>
      <c r="BO453" s="218">
        <v>0</v>
      </c>
      <c r="BP453" s="218">
        <v>0</v>
      </c>
      <c r="BQ453" s="218">
        <v>0</v>
      </c>
      <c r="BR453" s="218">
        <v>0</v>
      </c>
      <c r="BS453" s="218">
        <v>0</v>
      </c>
      <c r="BT453" s="218">
        <v>0</v>
      </c>
      <c r="BU453" s="218">
        <v>0</v>
      </c>
      <c r="BV453" s="218">
        <v>6054.9119999999994</v>
      </c>
      <c r="BW453" s="218">
        <v>6054.9119999999994</v>
      </c>
      <c r="BX453" s="218">
        <v>0</v>
      </c>
      <c r="BY453" s="218">
        <v>0</v>
      </c>
      <c r="BZ453" s="218">
        <v>907871.33279999997</v>
      </c>
      <c r="CA453" s="218">
        <v>907871.33279999997</v>
      </c>
      <c r="CB453" s="218">
        <v>0</v>
      </c>
      <c r="CC453" s="218">
        <v>0</v>
      </c>
      <c r="CD453" s="218">
        <v>0</v>
      </c>
      <c r="CE453" s="218">
        <v>0</v>
      </c>
      <c r="CF453" s="218">
        <v>913926.24479999999</v>
      </c>
      <c r="CG453" s="219">
        <v>913926.24479999999</v>
      </c>
      <c r="CH453" s="220">
        <v>29188320.000000004</v>
      </c>
      <c r="CI453" s="220">
        <v>29188320.000000004</v>
      </c>
      <c r="CJ453" s="220">
        <v>33673440</v>
      </c>
      <c r="CK453" s="221" t="s">
        <v>530</v>
      </c>
      <c r="CL453" s="222">
        <v>8.33</v>
      </c>
      <c r="CM453" s="223">
        <v>8.33</v>
      </c>
      <c r="CN453" s="224">
        <v>9.61</v>
      </c>
      <c r="CO453" s="253"/>
      <c r="CP453" s="253"/>
      <c r="CQ453" s="253"/>
      <c r="CR453" s="225"/>
      <c r="CS453" s="254">
        <v>388.47948200770156</v>
      </c>
      <c r="CT453" s="255">
        <v>29.058493637944746</v>
      </c>
      <c r="CU453" s="256">
        <v>0.64327311620825456</v>
      </c>
      <c r="CV453" s="257">
        <v>0.30466558642683705</v>
      </c>
      <c r="CW453" s="245" t="s">
        <v>616</v>
      </c>
      <c r="CX453" s="258"/>
      <c r="CY453" s="253"/>
      <c r="CZ453" s="253"/>
      <c r="DA453" s="259"/>
      <c r="DB453" s="260"/>
      <c r="DC453" s="261">
        <v>0</v>
      </c>
      <c r="DD453" s="262">
        <v>75762</v>
      </c>
      <c r="DE453" s="263">
        <v>31050</v>
      </c>
      <c r="DF453" s="111">
        <v>35604</v>
      </c>
    </row>
    <row r="454" spans="1:110" ht="35.25" customHeight="1" x14ac:dyDescent="0.25">
      <c r="A454" s="237" t="s">
        <v>541</v>
      </c>
      <c r="B454" s="238" t="s">
        <v>18</v>
      </c>
      <c r="C454" s="238" t="s">
        <v>19</v>
      </c>
      <c r="D454" s="60" t="s">
        <v>114</v>
      </c>
      <c r="E454" s="60" t="s">
        <v>115</v>
      </c>
      <c r="F454" s="60" t="s">
        <v>1210</v>
      </c>
      <c r="G454" s="61" t="s">
        <v>1201</v>
      </c>
      <c r="H454" s="211" t="s">
        <v>543</v>
      </c>
      <c r="I454" s="60" t="s">
        <v>608</v>
      </c>
      <c r="J454" s="212">
        <v>11.592616055058496</v>
      </c>
      <c r="K454" s="212">
        <v>21.591098439939</v>
      </c>
      <c r="L454" s="213">
        <v>1240.8</v>
      </c>
      <c r="M454" s="214"/>
      <c r="N454" s="214"/>
      <c r="O454" s="214"/>
      <c r="P454" s="214"/>
      <c r="Q454" s="214"/>
      <c r="R454" s="214"/>
      <c r="S454" s="214"/>
      <c r="T454" s="214"/>
      <c r="U454" s="214"/>
      <c r="V454" s="214"/>
      <c r="W454" s="214"/>
      <c r="X454" s="214"/>
      <c r="Y454" s="214"/>
      <c r="Z454" s="214"/>
      <c r="AA454" s="214"/>
      <c r="AB454" s="214"/>
      <c r="AC454" s="214">
        <v>65</v>
      </c>
      <c r="AD454" s="214">
        <v>65</v>
      </c>
      <c r="AE454" s="214"/>
      <c r="AF454" s="214"/>
      <c r="AG454" s="215"/>
      <c r="AH454" s="214"/>
      <c r="AI454" s="214">
        <f t="shared" si="21"/>
        <v>65</v>
      </c>
      <c r="AJ454" s="214">
        <f t="shared" si="21"/>
        <v>65</v>
      </c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39">
        <v>2449.96</v>
      </c>
      <c r="BB454" s="239">
        <v>2449.96</v>
      </c>
      <c r="BC454" s="214"/>
      <c r="BD454" s="214"/>
      <c r="BE454" s="214"/>
      <c r="BF454" s="214"/>
      <c r="BG454" s="216">
        <f t="shared" si="22"/>
        <v>2449.96</v>
      </c>
      <c r="BH454" s="72">
        <f t="shared" si="22"/>
        <v>2449.96</v>
      </c>
      <c r="BI454" s="217">
        <f t="shared" si="20"/>
        <v>0.50101431492842541</v>
      </c>
      <c r="BJ454" s="218">
        <v>0</v>
      </c>
      <c r="BK454" s="218">
        <v>0</v>
      </c>
      <c r="BL454" s="218">
        <v>0</v>
      </c>
      <c r="BM454" s="218">
        <v>0</v>
      </c>
      <c r="BN454" s="218">
        <v>0</v>
      </c>
      <c r="BO454" s="218">
        <v>0</v>
      </c>
      <c r="BP454" s="218">
        <v>0</v>
      </c>
      <c r="BQ454" s="218">
        <v>0</v>
      </c>
      <c r="BR454" s="218">
        <v>0</v>
      </c>
      <c r="BS454" s="218">
        <v>0</v>
      </c>
      <c r="BT454" s="218">
        <v>0</v>
      </c>
      <c r="BU454" s="218">
        <v>0</v>
      </c>
      <c r="BV454" s="218">
        <v>0</v>
      </c>
      <c r="BW454" s="218">
        <v>0</v>
      </c>
      <c r="BX454" s="218">
        <v>0</v>
      </c>
      <c r="BY454" s="218">
        <v>0</v>
      </c>
      <c r="BZ454" s="218">
        <v>2875861.0464000003</v>
      </c>
      <c r="CA454" s="218">
        <v>2875861.0464000003</v>
      </c>
      <c r="CB454" s="218">
        <v>0</v>
      </c>
      <c r="CC454" s="218">
        <v>0</v>
      </c>
      <c r="CD454" s="218">
        <v>0</v>
      </c>
      <c r="CE454" s="218">
        <v>0</v>
      </c>
      <c r="CF454" s="218">
        <v>2875861.0464000003</v>
      </c>
      <c r="CG454" s="219">
        <v>2875861.0464000003</v>
      </c>
      <c r="CH454" s="220">
        <v>13204413.462337198</v>
      </c>
      <c r="CI454" s="220">
        <v>13204413.462337198</v>
      </c>
      <c r="CJ454" s="220">
        <v>14708332.991077198</v>
      </c>
      <c r="CK454" s="221" t="s">
        <v>530</v>
      </c>
      <c r="CL454" s="222">
        <v>4.3899999999999997</v>
      </c>
      <c r="CM454" s="223">
        <v>4.3899999999999997</v>
      </c>
      <c r="CN454" s="224">
        <v>4.8899999999999997</v>
      </c>
      <c r="CO454" s="253"/>
      <c r="CP454" s="253"/>
      <c r="CQ454" s="253"/>
      <c r="CR454" s="225"/>
      <c r="CS454" s="254">
        <v>492.34726801720245</v>
      </c>
      <c r="CT454" s="255">
        <v>226.59610850923715</v>
      </c>
      <c r="CU454" s="256">
        <v>2.0239666374425522</v>
      </c>
      <c r="CV454" s="257">
        <v>1.6878773721336862</v>
      </c>
      <c r="CW454" s="245" t="s">
        <v>579</v>
      </c>
      <c r="CX454" s="258"/>
      <c r="CY454" s="253"/>
      <c r="CZ454" s="253"/>
      <c r="DA454" s="259"/>
      <c r="DB454" s="260"/>
      <c r="DC454" s="261">
        <v>0</v>
      </c>
      <c r="DD454" s="262">
        <v>90082</v>
      </c>
      <c r="DE454" s="263">
        <v>343636</v>
      </c>
      <c r="DF454" s="111">
        <v>144572.66666666666</v>
      </c>
    </row>
    <row r="455" spans="1:110" ht="35.25" customHeight="1" x14ac:dyDescent="0.25">
      <c r="A455" s="237" t="s">
        <v>541</v>
      </c>
      <c r="B455" s="238" t="s">
        <v>18</v>
      </c>
      <c r="C455" s="238" t="s">
        <v>19</v>
      </c>
      <c r="D455" s="60" t="s">
        <v>271</v>
      </c>
      <c r="E455" s="60" t="s">
        <v>133</v>
      </c>
      <c r="F455" s="60" t="s">
        <v>1211</v>
      </c>
      <c r="G455" s="61" t="s">
        <v>1129</v>
      </c>
      <c r="H455" s="211" t="s">
        <v>533</v>
      </c>
      <c r="I455" s="60" t="s">
        <v>608</v>
      </c>
      <c r="J455" s="212">
        <v>6.1667936952682307</v>
      </c>
      <c r="K455" s="212">
        <v>11.559469672925999</v>
      </c>
      <c r="L455" s="213">
        <v>1550.8</v>
      </c>
      <c r="M455" s="214"/>
      <c r="N455" s="214"/>
      <c r="O455" s="214"/>
      <c r="P455" s="214"/>
      <c r="Q455" s="214"/>
      <c r="R455" s="214"/>
      <c r="S455" s="214"/>
      <c r="T455" s="214"/>
      <c r="U455" s="214"/>
      <c r="V455" s="214"/>
      <c r="W455" s="214"/>
      <c r="X455" s="214"/>
      <c r="Y455" s="214"/>
      <c r="Z455" s="214"/>
      <c r="AA455" s="214"/>
      <c r="AB455" s="214"/>
      <c r="AC455" s="214">
        <v>42</v>
      </c>
      <c r="AD455" s="214">
        <v>42</v>
      </c>
      <c r="AE455" s="214"/>
      <c r="AF455" s="214"/>
      <c r="AG455" s="215"/>
      <c r="AH455" s="214"/>
      <c r="AI455" s="214">
        <f t="shared" si="21"/>
        <v>42</v>
      </c>
      <c r="AJ455" s="214">
        <f t="shared" si="21"/>
        <v>42</v>
      </c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39">
        <v>238.8</v>
      </c>
      <c r="BB455" s="239">
        <v>238.8</v>
      </c>
      <c r="BC455" s="214"/>
      <c r="BD455" s="214"/>
      <c r="BE455" s="214"/>
      <c r="BF455" s="214"/>
      <c r="BG455" s="216">
        <f t="shared" si="22"/>
        <v>238.8</v>
      </c>
      <c r="BH455" s="72">
        <f t="shared" si="22"/>
        <v>238.8</v>
      </c>
      <c r="BI455" s="217">
        <f t="shared" si="20"/>
        <v>5.1244635193133048E-2</v>
      </c>
      <c r="BJ455" s="218">
        <v>0</v>
      </c>
      <c r="BK455" s="218">
        <v>0</v>
      </c>
      <c r="BL455" s="218">
        <v>0</v>
      </c>
      <c r="BM455" s="218">
        <v>0</v>
      </c>
      <c r="BN455" s="218">
        <v>0</v>
      </c>
      <c r="BO455" s="218">
        <v>0</v>
      </c>
      <c r="BP455" s="218">
        <v>0</v>
      </c>
      <c r="BQ455" s="218">
        <v>0</v>
      </c>
      <c r="BR455" s="218">
        <v>0</v>
      </c>
      <c r="BS455" s="218">
        <v>0</v>
      </c>
      <c r="BT455" s="218">
        <v>0</v>
      </c>
      <c r="BU455" s="218">
        <v>0</v>
      </c>
      <c r="BV455" s="218">
        <v>0</v>
      </c>
      <c r="BW455" s="218">
        <v>0</v>
      </c>
      <c r="BX455" s="218">
        <v>0</v>
      </c>
      <c r="BY455" s="218">
        <v>0</v>
      </c>
      <c r="BZ455" s="218">
        <v>280312.99200000003</v>
      </c>
      <c r="CA455" s="218">
        <v>280312.99200000003</v>
      </c>
      <c r="CB455" s="218">
        <v>0</v>
      </c>
      <c r="CC455" s="218">
        <v>0</v>
      </c>
      <c r="CD455" s="218">
        <v>0</v>
      </c>
      <c r="CE455" s="218">
        <v>0</v>
      </c>
      <c r="CF455" s="218">
        <v>280312.99200000003</v>
      </c>
      <c r="CG455" s="219">
        <v>280312.99200000003</v>
      </c>
      <c r="CH455" s="220">
        <v>9551327.8844087999</v>
      </c>
      <c r="CI455" s="220">
        <v>9551327.8844087999</v>
      </c>
      <c r="CJ455" s="220">
        <v>11296748.208463199</v>
      </c>
      <c r="CK455" s="221" t="s">
        <v>530</v>
      </c>
      <c r="CL455" s="222">
        <v>3.94</v>
      </c>
      <c r="CM455" s="223">
        <v>3.94</v>
      </c>
      <c r="CN455" s="224">
        <v>4.66</v>
      </c>
      <c r="CO455" s="253"/>
      <c r="CP455" s="253"/>
      <c r="CQ455" s="253"/>
      <c r="CR455" s="225"/>
      <c r="CS455" s="254">
        <v>10.436439256862597</v>
      </c>
      <c r="CT455" s="255">
        <v>10.436439256862597</v>
      </c>
      <c r="CU455" s="256">
        <v>0.16475975496507611</v>
      </c>
      <c r="CV455" s="257">
        <v>0.16475975496507611</v>
      </c>
      <c r="CW455" s="245" t="s">
        <v>774</v>
      </c>
      <c r="CX455" s="258"/>
      <c r="CY455" s="253"/>
      <c r="CZ455" s="253"/>
      <c r="DA455" s="259"/>
      <c r="DB455" s="260"/>
      <c r="DC455" s="261">
        <v>0</v>
      </c>
      <c r="DD455" s="262">
        <v>0</v>
      </c>
      <c r="DE455" s="263">
        <v>26404</v>
      </c>
      <c r="DF455" s="111">
        <v>8801.3333333333339</v>
      </c>
    </row>
    <row r="456" spans="1:110" ht="35.25" customHeight="1" x14ac:dyDescent="0.25">
      <c r="A456" s="237" t="s">
        <v>541</v>
      </c>
      <c r="B456" s="238" t="s">
        <v>18</v>
      </c>
      <c r="C456" s="238" t="s">
        <v>19</v>
      </c>
      <c r="D456" s="60" t="s">
        <v>271</v>
      </c>
      <c r="E456" s="60" t="s">
        <v>133</v>
      </c>
      <c r="F456" s="60" t="s">
        <v>1212</v>
      </c>
      <c r="G456" s="61" t="s">
        <v>133</v>
      </c>
      <c r="H456" s="211" t="s">
        <v>543</v>
      </c>
      <c r="I456" s="60" t="s">
        <v>608</v>
      </c>
      <c r="J456" s="212">
        <v>5.975575286112627</v>
      </c>
      <c r="K456" s="212">
        <v>4.4276515059420003</v>
      </c>
      <c r="L456" s="213">
        <v>364.3</v>
      </c>
      <c r="M456" s="214"/>
      <c r="N456" s="214"/>
      <c r="O456" s="214"/>
      <c r="P456" s="214"/>
      <c r="Q456" s="214"/>
      <c r="R456" s="214"/>
      <c r="S456" s="214"/>
      <c r="T456" s="214"/>
      <c r="U456" s="214"/>
      <c r="V456" s="214"/>
      <c r="W456" s="214"/>
      <c r="X456" s="214"/>
      <c r="Y456" s="214"/>
      <c r="Z456" s="214"/>
      <c r="AA456" s="214"/>
      <c r="AB456" s="214"/>
      <c r="AC456" s="214">
        <v>6</v>
      </c>
      <c r="AD456" s="214">
        <v>6</v>
      </c>
      <c r="AE456" s="214"/>
      <c r="AF456" s="214"/>
      <c r="AG456" s="215"/>
      <c r="AH456" s="214"/>
      <c r="AI456" s="214">
        <f t="shared" si="21"/>
        <v>6</v>
      </c>
      <c r="AJ456" s="214">
        <f t="shared" si="21"/>
        <v>6</v>
      </c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39">
        <v>39.950000000000003</v>
      </c>
      <c r="BB456" s="239">
        <v>39.950000000000003</v>
      </c>
      <c r="BC456" s="214"/>
      <c r="BD456" s="214"/>
      <c r="BE456" s="214"/>
      <c r="BF456" s="214"/>
      <c r="BG456" s="216">
        <f t="shared" si="22"/>
        <v>39.950000000000003</v>
      </c>
      <c r="BH456" s="72">
        <f t="shared" si="22"/>
        <v>39.950000000000003</v>
      </c>
      <c r="BI456" s="217">
        <f t="shared" si="20"/>
        <v>8.3752620545073375E-3</v>
      </c>
      <c r="BJ456" s="218">
        <v>0</v>
      </c>
      <c r="BK456" s="218">
        <v>0</v>
      </c>
      <c r="BL456" s="218">
        <v>0</v>
      </c>
      <c r="BM456" s="218">
        <v>0</v>
      </c>
      <c r="BN456" s="218">
        <v>0</v>
      </c>
      <c r="BO456" s="218">
        <v>0</v>
      </c>
      <c r="BP456" s="218">
        <v>0</v>
      </c>
      <c r="BQ456" s="218">
        <v>0</v>
      </c>
      <c r="BR456" s="218">
        <v>0</v>
      </c>
      <c r="BS456" s="218">
        <v>0</v>
      </c>
      <c r="BT456" s="218">
        <v>0</v>
      </c>
      <c r="BU456" s="218">
        <v>0</v>
      </c>
      <c r="BV456" s="218">
        <v>0</v>
      </c>
      <c r="BW456" s="218">
        <v>0</v>
      </c>
      <c r="BX456" s="218">
        <v>0</v>
      </c>
      <c r="BY456" s="218">
        <v>0</v>
      </c>
      <c r="BZ456" s="218">
        <v>46894.908000000003</v>
      </c>
      <c r="CA456" s="218">
        <v>46894.908000000003</v>
      </c>
      <c r="CB456" s="218">
        <v>0</v>
      </c>
      <c r="CC456" s="218">
        <v>0</v>
      </c>
      <c r="CD456" s="218">
        <v>0</v>
      </c>
      <c r="CE456" s="218">
        <v>0</v>
      </c>
      <c r="CF456" s="218">
        <v>46894.908000000003</v>
      </c>
      <c r="CG456" s="219">
        <v>46894.908000000003</v>
      </c>
      <c r="CH456" s="220">
        <v>9913101.6684179995</v>
      </c>
      <c r="CI456" s="220">
        <v>9913101.6684179995</v>
      </c>
      <c r="CJ456" s="220">
        <v>15814546.808813998</v>
      </c>
      <c r="CK456" s="221" t="s">
        <v>530</v>
      </c>
      <c r="CL456" s="222">
        <v>2.99</v>
      </c>
      <c r="CM456" s="223">
        <v>2.99</v>
      </c>
      <c r="CN456" s="224">
        <v>4.7699999999999996</v>
      </c>
      <c r="CO456" s="253"/>
      <c r="CP456" s="253"/>
      <c r="CQ456" s="253"/>
      <c r="CR456" s="225"/>
      <c r="CS456" s="254">
        <v>5.5906814893290671</v>
      </c>
      <c r="CT456" s="255">
        <v>4.5465268336438687</v>
      </c>
      <c r="CU456" s="256">
        <v>5.5833153800896783E-2</v>
      </c>
      <c r="CV456" s="257">
        <v>5.4918031403276106E-2</v>
      </c>
      <c r="CW456" s="245" t="s">
        <v>1213</v>
      </c>
      <c r="CX456" s="258"/>
      <c r="CY456" s="253"/>
      <c r="CZ456" s="253"/>
      <c r="DA456" s="259"/>
      <c r="DB456" s="260"/>
      <c r="DC456" s="261">
        <v>0</v>
      </c>
      <c r="DD456" s="262">
        <v>0</v>
      </c>
      <c r="DE456" s="263">
        <v>0</v>
      </c>
      <c r="DF456" s="111">
        <v>0</v>
      </c>
    </row>
    <row r="457" spans="1:110" ht="35.25" customHeight="1" x14ac:dyDescent="0.25">
      <c r="A457" s="237" t="s">
        <v>541</v>
      </c>
      <c r="B457" s="238" t="s">
        <v>18</v>
      </c>
      <c r="C457" s="238" t="s">
        <v>19</v>
      </c>
      <c r="D457" s="60" t="s">
        <v>365</v>
      </c>
      <c r="E457" s="60" t="s">
        <v>265</v>
      </c>
      <c r="F457" s="60" t="s">
        <v>1214</v>
      </c>
      <c r="G457" s="61" t="s">
        <v>1215</v>
      </c>
      <c r="H457" s="211" t="s">
        <v>533</v>
      </c>
      <c r="I457" s="60" t="s">
        <v>608</v>
      </c>
      <c r="J457" s="212">
        <v>14.508696794681459</v>
      </c>
      <c r="K457" s="212">
        <v>56.792613518235001</v>
      </c>
      <c r="L457" s="213">
        <v>2784.8</v>
      </c>
      <c r="M457" s="214"/>
      <c r="N457" s="214"/>
      <c r="O457" s="214"/>
      <c r="P457" s="214"/>
      <c r="Q457" s="214"/>
      <c r="R457" s="214"/>
      <c r="S457" s="214"/>
      <c r="T457" s="214"/>
      <c r="U457" s="214"/>
      <c r="V457" s="214"/>
      <c r="W457" s="214"/>
      <c r="X457" s="214"/>
      <c r="Y457" s="214"/>
      <c r="Z457" s="214"/>
      <c r="AA457" s="214"/>
      <c r="AB457" s="214"/>
      <c r="AC457" s="214">
        <v>97</v>
      </c>
      <c r="AD457" s="214">
        <v>97</v>
      </c>
      <c r="AE457" s="214"/>
      <c r="AF457" s="214"/>
      <c r="AG457" s="215">
        <v>1</v>
      </c>
      <c r="AH457" s="214">
        <v>1</v>
      </c>
      <c r="AI457" s="214">
        <f t="shared" si="21"/>
        <v>98</v>
      </c>
      <c r="AJ457" s="214">
        <f t="shared" si="21"/>
        <v>98</v>
      </c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39">
        <v>3092.81</v>
      </c>
      <c r="BB457" s="239">
        <v>3092.81</v>
      </c>
      <c r="BC457" s="214"/>
      <c r="BD457" s="214"/>
      <c r="BE457" s="214">
        <v>1.8</v>
      </c>
      <c r="BF457" s="214">
        <v>1.8</v>
      </c>
      <c r="BG457" s="216">
        <f t="shared" si="22"/>
        <v>3094.61</v>
      </c>
      <c r="BH457" s="72">
        <f t="shared" si="22"/>
        <v>3094.61</v>
      </c>
      <c r="BI457" s="217">
        <f t="shared" ref="BI457:BI520" si="23">IF(CN457=0,0,BG457/1000/CN457)</f>
        <v>0.29249621928166353</v>
      </c>
      <c r="BJ457" s="218">
        <v>0</v>
      </c>
      <c r="BK457" s="218">
        <v>0</v>
      </c>
      <c r="BL457" s="218">
        <v>0</v>
      </c>
      <c r="BM457" s="218">
        <v>0</v>
      </c>
      <c r="BN457" s="218">
        <v>0</v>
      </c>
      <c r="BO457" s="218">
        <v>0</v>
      </c>
      <c r="BP457" s="218">
        <v>0</v>
      </c>
      <c r="BQ457" s="218">
        <v>0</v>
      </c>
      <c r="BR457" s="218">
        <v>0</v>
      </c>
      <c r="BS457" s="218">
        <v>0</v>
      </c>
      <c r="BT457" s="218">
        <v>0</v>
      </c>
      <c r="BU457" s="218">
        <v>0</v>
      </c>
      <c r="BV457" s="218">
        <v>0</v>
      </c>
      <c r="BW457" s="218">
        <v>0</v>
      </c>
      <c r="BX457" s="218">
        <v>0</v>
      </c>
      <c r="BY457" s="218">
        <v>0</v>
      </c>
      <c r="BZ457" s="218">
        <v>3630464.0904000001</v>
      </c>
      <c r="CA457" s="218">
        <v>3630464.0904000001</v>
      </c>
      <c r="CB457" s="218">
        <v>0</v>
      </c>
      <c r="CC457" s="218">
        <v>0</v>
      </c>
      <c r="CD457" s="218">
        <v>5897.232</v>
      </c>
      <c r="CE457" s="218">
        <v>5897.232</v>
      </c>
      <c r="CF457" s="218">
        <v>3636361.3223999999</v>
      </c>
      <c r="CG457" s="219">
        <v>3636361.3223999999</v>
      </c>
      <c r="CH457" s="220">
        <v>34584480</v>
      </c>
      <c r="CI457" s="220">
        <v>34584480</v>
      </c>
      <c r="CJ457" s="220">
        <v>37072320</v>
      </c>
      <c r="CK457" s="221" t="s">
        <v>530</v>
      </c>
      <c r="CL457" s="222">
        <v>9.8699999999999992</v>
      </c>
      <c r="CM457" s="223">
        <v>9.8699999999999992</v>
      </c>
      <c r="CN457" s="224">
        <v>10.58</v>
      </c>
      <c r="CO457" s="253"/>
      <c r="CP457" s="253"/>
      <c r="CQ457" s="253"/>
      <c r="CR457" s="225"/>
      <c r="CS457" s="254">
        <v>259.14445891093948</v>
      </c>
      <c r="CT457" s="255">
        <v>222.37190575136916</v>
      </c>
      <c r="CU457" s="256">
        <v>1.9891284703341425</v>
      </c>
      <c r="CV457" s="257">
        <v>1.9670453655175455</v>
      </c>
      <c r="CW457" s="245" t="s">
        <v>579</v>
      </c>
      <c r="CX457" s="258"/>
      <c r="CY457" s="253"/>
      <c r="CZ457" s="253"/>
      <c r="DA457" s="259"/>
      <c r="DB457" s="260"/>
      <c r="DC457" s="261">
        <v>187048</v>
      </c>
      <c r="DD457" s="262">
        <v>245598</v>
      </c>
      <c r="DE457" s="263">
        <v>300647</v>
      </c>
      <c r="DF457" s="111">
        <v>244431</v>
      </c>
    </row>
    <row r="458" spans="1:110" ht="35.25" customHeight="1" x14ac:dyDescent="0.25">
      <c r="A458" s="237" t="s">
        <v>541</v>
      </c>
      <c r="B458" s="238" t="s">
        <v>18</v>
      </c>
      <c r="C458" s="238" t="s">
        <v>19</v>
      </c>
      <c r="D458" s="60" t="s">
        <v>365</v>
      </c>
      <c r="E458" s="60" t="s">
        <v>265</v>
      </c>
      <c r="F458" s="60" t="s">
        <v>1216</v>
      </c>
      <c r="G458" s="61" t="s">
        <v>1217</v>
      </c>
      <c r="H458" s="211" t="s">
        <v>533</v>
      </c>
      <c r="I458" s="60" t="s">
        <v>608</v>
      </c>
      <c r="J458" s="212">
        <v>12.668219606558768</v>
      </c>
      <c r="K458" s="212">
        <v>43.106818092155997</v>
      </c>
      <c r="L458" s="213">
        <v>2160.4</v>
      </c>
      <c r="M458" s="214"/>
      <c r="N458" s="214"/>
      <c r="O458" s="214"/>
      <c r="P458" s="214"/>
      <c r="Q458" s="214"/>
      <c r="R458" s="214"/>
      <c r="S458" s="214"/>
      <c r="T458" s="214"/>
      <c r="U458" s="214"/>
      <c r="V458" s="214"/>
      <c r="W458" s="214"/>
      <c r="X458" s="214"/>
      <c r="Y458" s="214"/>
      <c r="Z458" s="214"/>
      <c r="AA458" s="214"/>
      <c r="AB458" s="214"/>
      <c r="AC458" s="214">
        <v>47</v>
      </c>
      <c r="AD458" s="214">
        <v>47</v>
      </c>
      <c r="AE458" s="214"/>
      <c r="AF458" s="214"/>
      <c r="AG458" s="215"/>
      <c r="AH458" s="214"/>
      <c r="AI458" s="214">
        <f t="shared" ref="AI458:AJ521" si="24">SUM(M458,O458,Q458,S458,U458,W458,Y458,AA458,AC458,AE458,AG458)</f>
        <v>47</v>
      </c>
      <c r="AJ458" s="214">
        <f t="shared" si="24"/>
        <v>47</v>
      </c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39">
        <v>467.52</v>
      </c>
      <c r="BB458" s="239">
        <v>467.52</v>
      </c>
      <c r="BC458" s="214"/>
      <c r="BD458" s="214"/>
      <c r="BE458" s="214"/>
      <c r="BF458" s="214"/>
      <c r="BG458" s="216">
        <f t="shared" ref="BG458:BH521" si="25">SUM(AK458,AM458,AO458,AQ458,AS458,AU458,AW458,AY458,BA458,BC458,BE458)</f>
        <v>467.52</v>
      </c>
      <c r="BH458" s="72">
        <f t="shared" si="25"/>
        <v>467.52</v>
      </c>
      <c r="BI458" s="217">
        <f t="shared" si="23"/>
        <v>3.7075337034099924E-2</v>
      </c>
      <c r="BJ458" s="218">
        <v>0</v>
      </c>
      <c r="BK458" s="218">
        <v>0</v>
      </c>
      <c r="BL458" s="218">
        <v>0</v>
      </c>
      <c r="BM458" s="218">
        <v>0</v>
      </c>
      <c r="BN458" s="218">
        <v>0</v>
      </c>
      <c r="BO458" s="218">
        <v>0</v>
      </c>
      <c r="BP458" s="218">
        <v>0</v>
      </c>
      <c r="BQ458" s="218">
        <v>0</v>
      </c>
      <c r="BR458" s="218">
        <v>0</v>
      </c>
      <c r="BS458" s="218">
        <v>0</v>
      </c>
      <c r="BT458" s="218">
        <v>0</v>
      </c>
      <c r="BU458" s="218">
        <v>0</v>
      </c>
      <c r="BV458" s="218">
        <v>0</v>
      </c>
      <c r="BW458" s="218">
        <v>0</v>
      </c>
      <c r="BX458" s="218">
        <v>0</v>
      </c>
      <c r="BY458" s="218">
        <v>0</v>
      </c>
      <c r="BZ458" s="218">
        <v>548793.67680000002</v>
      </c>
      <c r="CA458" s="218">
        <v>548793.67680000002</v>
      </c>
      <c r="CB458" s="218">
        <v>0</v>
      </c>
      <c r="CC458" s="218">
        <v>0</v>
      </c>
      <c r="CD458" s="218">
        <v>0</v>
      </c>
      <c r="CE458" s="218">
        <v>0</v>
      </c>
      <c r="CF458" s="218">
        <v>548793.67680000002</v>
      </c>
      <c r="CG458" s="219">
        <v>548793.67680000002</v>
      </c>
      <c r="CH458" s="220">
        <v>38018400</v>
      </c>
      <c r="CI458" s="220">
        <v>38018400</v>
      </c>
      <c r="CJ458" s="220">
        <v>44185440</v>
      </c>
      <c r="CK458" s="221" t="s">
        <v>530</v>
      </c>
      <c r="CL458" s="222">
        <v>10.85</v>
      </c>
      <c r="CM458" s="223">
        <v>10.85</v>
      </c>
      <c r="CN458" s="224">
        <v>12.61</v>
      </c>
      <c r="CO458" s="253"/>
      <c r="CP458" s="253"/>
      <c r="CQ458" s="253"/>
      <c r="CR458" s="225"/>
      <c r="CS458" s="254">
        <v>222.00358258822041</v>
      </c>
      <c r="CT458" s="255">
        <v>114.98427984058141</v>
      </c>
      <c r="CU458" s="256">
        <v>0.76866650513622625</v>
      </c>
      <c r="CV458" s="257">
        <v>0.39811951812063323</v>
      </c>
      <c r="CW458" s="245" t="s">
        <v>566</v>
      </c>
      <c r="CX458" s="258"/>
      <c r="CY458" s="253"/>
      <c r="CZ458" s="253"/>
      <c r="DA458" s="259"/>
      <c r="DB458" s="260"/>
      <c r="DC458" s="261">
        <v>0</v>
      </c>
      <c r="DD458" s="262">
        <v>0</v>
      </c>
      <c r="DE458" s="263">
        <v>191640</v>
      </c>
      <c r="DF458" s="111">
        <v>63880</v>
      </c>
    </row>
    <row r="459" spans="1:110" ht="35.25" customHeight="1" x14ac:dyDescent="0.25">
      <c r="A459" s="237" t="s">
        <v>541</v>
      </c>
      <c r="B459" s="238" t="s">
        <v>18</v>
      </c>
      <c r="C459" s="238" t="s">
        <v>19</v>
      </c>
      <c r="D459" s="60" t="s">
        <v>365</v>
      </c>
      <c r="E459" s="60" t="s">
        <v>265</v>
      </c>
      <c r="F459" s="60" t="s">
        <v>1218</v>
      </c>
      <c r="G459" s="61" t="s">
        <v>1219</v>
      </c>
      <c r="H459" s="211" t="s">
        <v>533</v>
      </c>
      <c r="I459" s="60" t="s">
        <v>608</v>
      </c>
      <c r="J459" s="212">
        <v>12.30968508939201</v>
      </c>
      <c r="K459" s="212">
        <v>42.758143850456996</v>
      </c>
      <c r="L459" s="213">
        <v>2077.5</v>
      </c>
      <c r="M459" s="214"/>
      <c r="N459" s="214"/>
      <c r="O459" s="214"/>
      <c r="P459" s="214"/>
      <c r="Q459" s="214"/>
      <c r="R459" s="214"/>
      <c r="S459" s="214"/>
      <c r="T459" s="214"/>
      <c r="U459" s="214"/>
      <c r="V459" s="214"/>
      <c r="W459" s="214"/>
      <c r="X459" s="214"/>
      <c r="Y459" s="214"/>
      <c r="Z459" s="214"/>
      <c r="AA459" s="214"/>
      <c r="AB459" s="214"/>
      <c r="AC459" s="214">
        <v>51</v>
      </c>
      <c r="AD459" s="214">
        <v>51</v>
      </c>
      <c r="AE459" s="214"/>
      <c r="AF459" s="214"/>
      <c r="AG459" s="215"/>
      <c r="AH459" s="214"/>
      <c r="AI459" s="214">
        <f t="shared" si="24"/>
        <v>51</v>
      </c>
      <c r="AJ459" s="214">
        <f t="shared" si="24"/>
        <v>51</v>
      </c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39">
        <v>364.51</v>
      </c>
      <c r="BB459" s="239">
        <v>364.51</v>
      </c>
      <c r="BC459" s="214"/>
      <c r="BD459" s="214"/>
      <c r="BE459" s="214"/>
      <c r="BF459" s="214"/>
      <c r="BG459" s="216">
        <f t="shared" si="25"/>
        <v>364.51</v>
      </c>
      <c r="BH459" s="72">
        <f t="shared" si="25"/>
        <v>364.51</v>
      </c>
      <c r="BI459" s="217">
        <f t="shared" si="23"/>
        <v>3.8613347457627123E-2</v>
      </c>
      <c r="BJ459" s="218">
        <v>0</v>
      </c>
      <c r="BK459" s="218">
        <v>0</v>
      </c>
      <c r="BL459" s="218">
        <v>0</v>
      </c>
      <c r="BM459" s="218">
        <v>0</v>
      </c>
      <c r="BN459" s="218">
        <v>0</v>
      </c>
      <c r="BO459" s="218">
        <v>0</v>
      </c>
      <c r="BP459" s="218">
        <v>0</v>
      </c>
      <c r="BQ459" s="218">
        <v>0</v>
      </c>
      <c r="BR459" s="218">
        <v>0</v>
      </c>
      <c r="BS459" s="218">
        <v>0</v>
      </c>
      <c r="BT459" s="218">
        <v>0</v>
      </c>
      <c r="BU459" s="218">
        <v>0</v>
      </c>
      <c r="BV459" s="218">
        <v>0</v>
      </c>
      <c r="BW459" s="218">
        <v>0</v>
      </c>
      <c r="BX459" s="218">
        <v>0</v>
      </c>
      <c r="BY459" s="218">
        <v>0</v>
      </c>
      <c r="BZ459" s="218">
        <v>427876.41840000002</v>
      </c>
      <c r="CA459" s="218">
        <v>427876.41840000002</v>
      </c>
      <c r="CB459" s="218">
        <v>0</v>
      </c>
      <c r="CC459" s="218">
        <v>0</v>
      </c>
      <c r="CD459" s="218">
        <v>0</v>
      </c>
      <c r="CE459" s="218">
        <v>0</v>
      </c>
      <c r="CF459" s="218">
        <v>427876.41840000002</v>
      </c>
      <c r="CG459" s="219">
        <v>427876.41840000002</v>
      </c>
      <c r="CH459" s="220">
        <v>28242240</v>
      </c>
      <c r="CI459" s="220">
        <v>28242240</v>
      </c>
      <c r="CJ459" s="220">
        <v>33077759.999999996</v>
      </c>
      <c r="CK459" s="221" t="s">
        <v>530</v>
      </c>
      <c r="CL459" s="222">
        <v>8.06</v>
      </c>
      <c r="CM459" s="223">
        <v>8.06</v>
      </c>
      <c r="CN459" s="224">
        <v>9.44</v>
      </c>
      <c r="CO459" s="253"/>
      <c r="CP459" s="253"/>
      <c r="CQ459" s="253"/>
      <c r="CR459" s="225"/>
      <c r="CS459" s="254">
        <v>224.46038614541487</v>
      </c>
      <c r="CT459" s="255">
        <v>177.96815839892255</v>
      </c>
      <c r="CU459" s="256">
        <v>0.77973958531031895</v>
      </c>
      <c r="CV459" s="257">
        <v>0.73587414481730529</v>
      </c>
      <c r="CW459" s="245" t="s">
        <v>579</v>
      </c>
      <c r="CX459" s="258"/>
      <c r="CY459" s="253"/>
      <c r="CZ459" s="253"/>
      <c r="DA459" s="259"/>
      <c r="DB459" s="260"/>
      <c r="DC459" s="261">
        <v>0</v>
      </c>
      <c r="DD459" s="262">
        <v>43578</v>
      </c>
      <c r="DE459" s="263">
        <v>128313</v>
      </c>
      <c r="DF459" s="111">
        <v>57297</v>
      </c>
    </row>
    <row r="460" spans="1:110" ht="35.25" customHeight="1" x14ac:dyDescent="0.25">
      <c r="A460" s="237" t="s">
        <v>541</v>
      </c>
      <c r="B460" s="238" t="s">
        <v>18</v>
      </c>
      <c r="C460" s="238" t="s">
        <v>19</v>
      </c>
      <c r="D460" s="60" t="s">
        <v>17</v>
      </c>
      <c r="E460" s="60" t="s">
        <v>20</v>
      </c>
      <c r="F460" s="60" t="s">
        <v>1220</v>
      </c>
      <c r="G460" s="61" t="s">
        <v>20</v>
      </c>
      <c r="H460" s="211" t="s">
        <v>543</v>
      </c>
      <c r="I460" s="60" t="s">
        <v>608</v>
      </c>
      <c r="J460" s="212">
        <v>12.668219606558768</v>
      </c>
      <c r="K460" s="212">
        <v>22.933143891693</v>
      </c>
      <c r="L460" s="213">
        <v>5188.8999999999996</v>
      </c>
      <c r="M460" s="214"/>
      <c r="N460" s="214"/>
      <c r="O460" s="214"/>
      <c r="P460" s="214"/>
      <c r="Q460" s="214"/>
      <c r="R460" s="214"/>
      <c r="S460" s="214"/>
      <c r="T460" s="214"/>
      <c r="U460" s="214"/>
      <c r="V460" s="214"/>
      <c r="W460" s="214"/>
      <c r="X460" s="214"/>
      <c r="Y460" s="214"/>
      <c r="Z460" s="214"/>
      <c r="AA460" s="214"/>
      <c r="AB460" s="214"/>
      <c r="AC460" s="214">
        <v>109</v>
      </c>
      <c r="AD460" s="214">
        <v>109</v>
      </c>
      <c r="AE460" s="214"/>
      <c r="AF460" s="214"/>
      <c r="AG460" s="215"/>
      <c r="AH460" s="214"/>
      <c r="AI460" s="214">
        <f t="shared" si="24"/>
        <v>109</v>
      </c>
      <c r="AJ460" s="214">
        <f t="shared" si="24"/>
        <v>109</v>
      </c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39">
        <v>649.25</v>
      </c>
      <c r="BB460" s="239">
        <v>649.25</v>
      </c>
      <c r="BC460" s="214"/>
      <c r="BD460" s="214"/>
      <c r="BE460" s="214"/>
      <c r="BF460" s="214"/>
      <c r="BG460" s="216">
        <f t="shared" si="25"/>
        <v>649.25</v>
      </c>
      <c r="BH460" s="72">
        <f t="shared" si="25"/>
        <v>649.25</v>
      </c>
      <c r="BI460" s="217">
        <f t="shared" si="23"/>
        <v>6.0115740740740733E-2</v>
      </c>
      <c r="BJ460" s="218">
        <v>0</v>
      </c>
      <c r="BK460" s="218">
        <v>0</v>
      </c>
      <c r="BL460" s="218">
        <v>0</v>
      </c>
      <c r="BM460" s="218">
        <v>0</v>
      </c>
      <c r="BN460" s="218">
        <v>0</v>
      </c>
      <c r="BO460" s="218">
        <v>0</v>
      </c>
      <c r="BP460" s="218">
        <v>0</v>
      </c>
      <c r="BQ460" s="218">
        <v>0</v>
      </c>
      <c r="BR460" s="218">
        <v>0</v>
      </c>
      <c r="BS460" s="218">
        <v>0</v>
      </c>
      <c r="BT460" s="218">
        <v>0</v>
      </c>
      <c r="BU460" s="218">
        <v>0</v>
      </c>
      <c r="BV460" s="218">
        <v>0</v>
      </c>
      <c r="BW460" s="218">
        <v>0</v>
      </c>
      <c r="BX460" s="218">
        <v>0</v>
      </c>
      <c r="BY460" s="218">
        <v>0</v>
      </c>
      <c r="BZ460" s="218">
        <v>762115.62</v>
      </c>
      <c r="CA460" s="218">
        <v>762115.62</v>
      </c>
      <c r="CB460" s="218">
        <v>0</v>
      </c>
      <c r="CC460" s="218">
        <v>0</v>
      </c>
      <c r="CD460" s="218">
        <v>0</v>
      </c>
      <c r="CE460" s="218">
        <v>0</v>
      </c>
      <c r="CF460" s="218">
        <v>762115.62</v>
      </c>
      <c r="CG460" s="219">
        <v>762115.62</v>
      </c>
      <c r="CH460" s="220">
        <v>34093920.000000007</v>
      </c>
      <c r="CI460" s="220">
        <v>34093920.000000007</v>
      </c>
      <c r="CJ460" s="220">
        <v>37843200.000000007</v>
      </c>
      <c r="CK460" s="221" t="s">
        <v>530</v>
      </c>
      <c r="CL460" s="222">
        <v>9.73</v>
      </c>
      <c r="CM460" s="223">
        <v>9.73</v>
      </c>
      <c r="CN460" s="224">
        <v>10.8</v>
      </c>
      <c r="CO460" s="253"/>
      <c r="CP460" s="253"/>
      <c r="CQ460" s="253"/>
      <c r="CR460" s="225"/>
      <c r="CS460" s="254">
        <v>75.26026154350555</v>
      </c>
      <c r="CT460" s="255">
        <v>48.39833657573994</v>
      </c>
      <c r="CU460" s="256">
        <v>0.51597271702721159</v>
      </c>
      <c r="CV460" s="257">
        <v>0.50397687235554101</v>
      </c>
      <c r="CW460" s="245" t="s">
        <v>888</v>
      </c>
      <c r="CX460" s="258"/>
      <c r="CY460" s="253"/>
      <c r="CZ460" s="253"/>
      <c r="DA460" s="259"/>
      <c r="DB460" s="260"/>
      <c r="DC460" s="261">
        <v>504728</v>
      </c>
      <c r="DD460" s="262">
        <v>0</v>
      </c>
      <c r="DE460" s="263">
        <v>0</v>
      </c>
      <c r="DF460" s="111">
        <v>168242.66666666666</v>
      </c>
    </row>
    <row r="461" spans="1:110" ht="35.25" customHeight="1" x14ac:dyDescent="0.25">
      <c r="A461" s="237" t="s">
        <v>541</v>
      </c>
      <c r="B461" s="238" t="s">
        <v>18</v>
      </c>
      <c r="C461" s="238" t="s">
        <v>19</v>
      </c>
      <c r="D461" s="60" t="s">
        <v>17</v>
      </c>
      <c r="E461" s="60" t="s">
        <v>20</v>
      </c>
      <c r="F461" s="60" t="s">
        <v>1221</v>
      </c>
      <c r="G461" s="61" t="s">
        <v>20</v>
      </c>
      <c r="H461" s="211" t="s">
        <v>543</v>
      </c>
      <c r="I461" s="60" t="s">
        <v>608</v>
      </c>
      <c r="J461" s="212">
        <v>12.30968508939201</v>
      </c>
      <c r="K461" s="212">
        <v>12.965340882123002</v>
      </c>
      <c r="L461" s="213">
        <v>2118.1999999999998</v>
      </c>
      <c r="M461" s="214"/>
      <c r="N461" s="214"/>
      <c r="O461" s="214"/>
      <c r="P461" s="214"/>
      <c r="Q461" s="214"/>
      <c r="R461" s="214"/>
      <c r="S461" s="214"/>
      <c r="T461" s="214"/>
      <c r="U461" s="214"/>
      <c r="V461" s="214"/>
      <c r="W461" s="214"/>
      <c r="X461" s="214"/>
      <c r="Y461" s="214"/>
      <c r="Z461" s="214"/>
      <c r="AA461" s="214"/>
      <c r="AB461" s="214"/>
      <c r="AC461" s="214">
        <v>32</v>
      </c>
      <c r="AD461" s="214">
        <v>32</v>
      </c>
      <c r="AE461" s="214"/>
      <c r="AF461" s="214"/>
      <c r="AG461" s="215"/>
      <c r="AH461" s="214"/>
      <c r="AI461" s="214">
        <f t="shared" si="24"/>
        <v>32</v>
      </c>
      <c r="AJ461" s="214">
        <f t="shared" si="24"/>
        <v>32</v>
      </c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39">
        <v>769.18</v>
      </c>
      <c r="BB461" s="239">
        <v>769.18</v>
      </c>
      <c r="BC461" s="214"/>
      <c r="BD461" s="214"/>
      <c r="BE461" s="214"/>
      <c r="BF461" s="214"/>
      <c r="BG461" s="216">
        <f t="shared" si="25"/>
        <v>769.18</v>
      </c>
      <c r="BH461" s="72">
        <f t="shared" si="25"/>
        <v>769.18</v>
      </c>
      <c r="BI461" s="217">
        <f t="shared" si="23"/>
        <v>0.10214873837981407</v>
      </c>
      <c r="BJ461" s="218">
        <v>0</v>
      </c>
      <c r="BK461" s="218">
        <v>0</v>
      </c>
      <c r="BL461" s="218">
        <v>0</v>
      </c>
      <c r="BM461" s="218">
        <v>0</v>
      </c>
      <c r="BN461" s="218">
        <v>0</v>
      </c>
      <c r="BO461" s="218">
        <v>0</v>
      </c>
      <c r="BP461" s="218">
        <v>0</v>
      </c>
      <c r="BQ461" s="218">
        <v>0</v>
      </c>
      <c r="BR461" s="218">
        <v>0</v>
      </c>
      <c r="BS461" s="218">
        <v>0</v>
      </c>
      <c r="BT461" s="218">
        <v>0</v>
      </c>
      <c r="BU461" s="218">
        <v>0</v>
      </c>
      <c r="BV461" s="218">
        <v>0</v>
      </c>
      <c r="BW461" s="218">
        <v>0</v>
      </c>
      <c r="BX461" s="218">
        <v>0</v>
      </c>
      <c r="BY461" s="218">
        <v>0</v>
      </c>
      <c r="BZ461" s="218">
        <v>902894.25120000006</v>
      </c>
      <c r="CA461" s="218">
        <v>902894.25120000006</v>
      </c>
      <c r="CB461" s="218">
        <v>0</v>
      </c>
      <c r="CC461" s="218">
        <v>0</v>
      </c>
      <c r="CD461" s="218">
        <v>0</v>
      </c>
      <c r="CE461" s="218">
        <v>0</v>
      </c>
      <c r="CF461" s="218">
        <v>902894.25120000006</v>
      </c>
      <c r="CG461" s="219">
        <v>902894.25120000006</v>
      </c>
      <c r="CH461" s="220">
        <v>20603520</v>
      </c>
      <c r="CI461" s="220">
        <v>20603520</v>
      </c>
      <c r="CJ461" s="220">
        <v>26385120.000000004</v>
      </c>
      <c r="CK461" s="221" t="s">
        <v>530</v>
      </c>
      <c r="CL461" s="222">
        <v>5.88</v>
      </c>
      <c r="CM461" s="223">
        <v>5.88</v>
      </c>
      <c r="CN461" s="224">
        <v>7.53</v>
      </c>
      <c r="CO461" s="253"/>
      <c r="CP461" s="253"/>
      <c r="CQ461" s="253"/>
      <c r="CR461" s="225"/>
      <c r="CS461" s="254">
        <v>24.314689342363469</v>
      </c>
      <c r="CT461" s="255">
        <v>23.213252192090422</v>
      </c>
      <c r="CU461" s="256">
        <v>0.32403786828784648</v>
      </c>
      <c r="CV461" s="257">
        <v>0.32063805420798103</v>
      </c>
      <c r="CW461" s="245" t="s">
        <v>877</v>
      </c>
      <c r="CX461" s="258"/>
      <c r="CY461" s="253"/>
      <c r="CZ461" s="253"/>
      <c r="DA461" s="259"/>
      <c r="DB461" s="260"/>
      <c r="DC461" s="261">
        <v>9750</v>
      </c>
      <c r="DD461" s="262">
        <v>0</v>
      </c>
      <c r="DE461" s="263">
        <v>40469</v>
      </c>
      <c r="DF461" s="111">
        <v>16739.666666666668</v>
      </c>
    </row>
    <row r="462" spans="1:110" ht="35.25" customHeight="1" x14ac:dyDescent="0.25">
      <c r="A462" s="237" t="s">
        <v>541</v>
      </c>
      <c r="B462" s="238" t="s">
        <v>18</v>
      </c>
      <c r="C462" s="238" t="s">
        <v>19</v>
      </c>
      <c r="D462" s="60" t="s">
        <v>17</v>
      </c>
      <c r="E462" s="60" t="s">
        <v>20</v>
      </c>
      <c r="F462" s="60" t="s">
        <v>1222</v>
      </c>
      <c r="G462" s="61" t="s">
        <v>20</v>
      </c>
      <c r="H462" s="211" t="s">
        <v>543</v>
      </c>
      <c r="I462" s="60" t="s">
        <v>608</v>
      </c>
      <c r="J462" s="212">
        <v>10.158477986391464</v>
      </c>
      <c r="K462" s="212">
        <v>22.180681772046</v>
      </c>
      <c r="L462" s="213">
        <v>2839.8</v>
      </c>
      <c r="M462" s="214"/>
      <c r="N462" s="214"/>
      <c r="O462" s="214"/>
      <c r="P462" s="214"/>
      <c r="Q462" s="214"/>
      <c r="R462" s="214"/>
      <c r="S462" s="214"/>
      <c r="T462" s="214"/>
      <c r="U462" s="214"/>
      <c r="V462" s="214"/>
      <c r="W462" s="214"/>
      <c r="X462" s="214"/>
      <c r="Y462" s="214"/>
      <c r="Z462" s="214"/>
      <c r="AA462" s="214"/>
      <c r="AB462" s="214"/>
      <c r="AC462" s="214">
        <v>163</v>
      </c>
      <c r="AD462" s="214">
        <v>163</v>
      </c>
      <c r="AE462" s="214"/>
      <c r="AF462" s="214"/>
      <c r="AG462" s="215"/>
      <c r="AH462" s="214"/>
      <c r="AI462" s="214">
        <f t="shared" si="24"/>
        <v>163</v>
      </c>
      <c r="AJ462" s="214">
        <f t="shared" si="24"/>
        <v>163</v>
      </c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39">
        <v>1310.75</v>
      </c>
      <c r="BB462" s="239">
        <v>1310.75</v>
      </c>
      <c r="BC462" s="214"/>
      <c r="BD462" s="214"/>
      <c r="BE462" s="214"/>
      <c r="BF462" s="214"/>
      <c r="BG462" s="216">
        <f t="shared" si="25"/>
        <v>1310.75</v>
      </c>
      <c r="BH462" s="72">
        <f t="shared" si="25"/>
        <v>1310.75</v>
      </c>
      <c r="BI462" s="217">
        <f t="shared" si="23"/>
        <v>0.16282608695652173</v>
      </c>
      <c r="BJ462" s="218">
        <v>0</v>
      </c>
      <c r="BK462" s="218">
        <v>0</v>
      </c>
      <c r="BL462" s="218">
        <v>0</v>
      </c>
      <c r="BM462" s="218">
        <v>0</v>
      </c>
      <c r="BN462" s="218">
        <v>0</v>
      </c>
      <c r="BO462" s="218">
        <v>0</v>
      </c>
      <c r="BP462" s="218">
        <v>0</v>
      </c>
      <c r="BQ462" s="218">
        <v>0</v>
      </c>
      <c r="BR462" s="218">
        <v>0</v>
      </c>
      <c r="BS462" s="218">
        <v>0</v>
      </c>
      <c r="BT462" s="218">
        <v>0</v>
      </c>
      <c r="BU462" s="218">
        <v>0</v>
      </c>
      <c r="BV462" s="218">
        <v>0</v>
      </c>
      <c r="BW462" s="218">
        <v>0</v>
      </c>
      <c r="BX462" s="218">
        <v>0</v>
      </c>
      <c r="BY462" s="218">
        <v>0</v>
      </c>
      <c r="BZ462" s="218">
        <v>1538610.78</v>
      </c>
      <c r="CA462" s="218">
        <v>1538610.78</v>
      </c>
      <c r="CB462" s="218">
        <v>0</v>
      </c>
      <c r="CC462" s="218">
        <v>0</v>
      </c>
      <c r="CD462" s="218">
        <v>0</v>
      </c>
      <c r="CE462" s="218">
        <v>0</v>
      </c>
      <c r="CF462" s="218">
        <v>1538610.78</v>
      </c>
      <c r="CG462" s="219">
        <v>1538610.78</v>
      </c>
      <c r="CH462" s="220">
        <v>25298879.999999996</v>
      </c>
      <c r="CI462" s="220">
        <v>25298879.999999996</v>
      </c>
      <c r="CJ462" s="220">
        <v>28207200.000000004</v>
      </c>
      <c r="CK462" s="221" t="s">
        <v>530</v>
      </c>
      <c r="CL462" s="222">
        <v>7.22</v>
      </c>
      <c r="CM462" s="223">
        <v>7.22</v>
      </c>
      <c r="CN462" s="224">
        <v>8.0500000000000007</v>
      </c>
      <c r="CO462" s="253"/>
      <c r="CP462" s="253"/>
      <c r="CQ462" s="253"/>
      <c r="CR462" s="225"/>
      <c r="CS462" s="254">
        <v>135.5671269517062</v>
      </c>
      <c r="CT462" s="255">
        <v>57.785866864257173</v>
      </c>
      <c r="CU462" s="256">
        <v>0.51603072960525831</v>
      </c>
      <c r="CV462" s="257">
        <v>0.48069898091846069</v>
      </c>
      <c r="CW462" s="245" t="s">
        <v>616</v>
      </c>
      <c r="CX462" s="258"/>
      <c r="CY462" s="253"/>
      <c r="CZ462" s="253"/>
      <c r="DA462" s="259"/>
      <c r="DB462" s="260"/>
      <c r="DC462" s="261">
        <v>31770</v>
      </c>
      <c r="DD462" s="262">
        <v>0</v>
      </c>
      <c r="DE462" s="263">
        <v>184518</v>
      </c>
      <c r="DF462" s="111">
        <v>72096</v>
      </c>
    </row>
    <row r="463" spans="1:110" ht="35.25" customHeight="1" x14ac:dyDescent="0.25">
      <c r="A463" s="237" t="s">
        <v>541</v>
      </c>
      <c r="B463" s="238" t="s">
        <v>18</v>
      </c>
      <c r="C463" s="238" t="s">
        <v>19</v>
      </c>
      <c r="D463" s="60" t="s">
        <v>17</v>
      </c>
      <c r="E463" s="60" t="s">
        <v>20</v>
      </c>
      <c r="F463" s="60" t="s">
        <v>1223</v>
      </c>
      <c r="G463" s="61" t="s">
        <v>20</v>
      </c>
      <c r="H463" s="211" t="s">
        <v>543</v>
      </c>
      <c r="I463" s="60" t="s">
        <v>608</v>
      </c>
      <c r="J463" s="212">
        <v>14.460892192392555</v>
      </c>
      <c r="K463" s="212">
        <v>3.187310599431</v>
      </c>
      <c r="L463" s="213">
        <v>204.5</v>
      </c>
      <c r="M463" s="214"/>
      <c r="N463" s="214"/>
      <c r="O463" s="214"/>
      <c r="P463" s="214"/>
      <c r="Q463" s="214"/>
      <c r="R463" s="214"/>
      <c r="S463" s="214"/>
      <c r="T463" s="214"/>
      <c r="U463" s="214"/>
      <c r="V463" s="214"/>
      <c r="W463" s="214"/>
      <c r="X463" s="214"/>
      <c r="Y463" s="214"/>
      <c r="Z463" s="214"/>
      <c r="AA463" s="214"/>
      <c r="AB463" s="214"/>
      <c r="AC463" s="214">
        <v>13</v>
      </c>
      <c r="AD463" s="214">
        <v>13</v>
      </c>
      <c r="AE463" s="214"/>
      <c r="AF463" s="214"/>
      <c r="AG463" s="215"/>
      <c r="AH463" s="214"/>
      <c r="AI463" s="214">
        <f t="shared" si="24"/>
        <v>13</v>
      </c>
      <c r="AJ463" s="214">
        <f t="shared" si="24"/>
        <v>13</v>
      </c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39">
        <v>82.43</v>
      </c>
      <c r="BB463" s="239">
        <v>82.43</v>
      </c>
      <c r="BC463" s="214"/>
      <c r="BD463" s="214"/>
      <c r="BE463" s="214"/>
      <c r="BF463" s="214"/>
      <c r="BG463" s="216">
        <f t="shared" si="25"/>
        <v>82.43</v>
      </c>
      <c r="BH463" s="72">
        <f t="shared" si="25"/>
        <v>82.43</v>
      </c>
      <c r="BI463" s="217">
        <f t="shared" si="23"/>
        <v>6.4398437500000003E-2</v>
      </c>
      <c r="BJ463" s="218">
        <v>0</v>
      </c>
      <c r="BK463" s="218">
        <v>0</v>
      </c>
      <c r="BL463" s="218">
        <v>0</v>
      </c>
      <c r="BM463" s="218">
        <v>0</v>
      </c>
      <c r="BN463" s="218">
        <v>0</v>
      </c>
      <c r="BO463" s="218">
        <v>0</v>
      </c>
      <c r="BP463" s="218">
        <v>0</v>
      </c>
      <c r="BQ463" s="218">
        <v>0</v>
      </c>
      <c r="BR463" s="218">
        <v>0</v>
      </c>
      <c r="BS463" s="218">
        <v>0</v>
      </c>
      <c r="BT463" s="218">
        <v>0</v>
      </c>
      <c r="BU463" s="218">
        <v>0</v>
      </c>
      <c r="BV463" s="218">
        <v>0</v>
      </c>
      <c r="BW463" s="218">
        <v>0</v>
      </c>
      <c r="BX463" s="218">
        <v>0</v>
      </c>
      <c r="BY463" s="218">
        <v>0</v>
      </c>
      <c r="BZ463" s="218">
        <v>96759.631200000018</v>
      </c>
      <c r="CA463" s="218">
        <v>96759.631200000018</v>
      </c>
      <c r="CB463" s="218">
        <v>0</v>
      </c>
      <c r="CC463" s="218">
        <v>0</v>
      </c>
      <c r="CD463" s="218">
        <v>0</v>
      </c>
      <c r="CE463" s="218">
        <v>0</v>
      </c>
      <c r="CF463" s="218">
        <v>96759.631200000018</v>
      </c>
      <c r="CG463" s="219">
        <v>96759.631200000018</v>
      </c>
      <c r="CH463" s="220">
        <v>3609120.0000000005</v>
      </c>
      <c r="CI463" s="220">
        <v>3609120.0000000005</v>
      </c>
      <c r="CJ463" s="220">
        <v>4485120</v>
      </c>
      <c r="CK463" s="221" t="s">
        <v>530</v>
      </c>
      <c r="CL463" s="222">
        <v>1.03</v>
      </c>
      <c r="CM463" s="223">
        <v>1.03</v>
      </c>
      <c r="CN463" s="224">
        <v>1.28</v>
      </c>
      <c r="CO463" s="253"/>
      <c r="CP463" s="253"/>
      <c r="CQ463" s="253"/>
      <c r="CR463" s="225"/>
      <c r="CS463" s="254">
        <v>13.88946584209935</v>
      </c>
      <c r="CT463" s="255">
        <v>13.88946584209935</v>
      </c>
      <c r="CU463" s="256">
        <v>0.24478434682186342</v>
      </c>
      <c r="CV463" s="257">
        <v>0.24478434682186342</v>
      </c>
      <c r="CW463" s="245" t="s">
        <v>710</v>
      </c>
      <c r="CX463" s="258"/>
      <c r="CY463" s="253"/>
      <c r="CZ463" s="253"/>
      <c r="DA463" s="259"/>
      <c r="DB463" s="260"/>
      <c r="DC463" s="261">
        <v>0</v>
      </c>
      <c r="DD463" s="262">
        <v>0</v>
      </c>
      <c r="DE463" s="263">
        <v>0</v>
      </c>
      <c r="DF463" s="111">
        <v>0</v>
      </c>
    </row>
    <row r="464" spans="1:110" ht="35.25" customHeight="1" x14ac:dyDescent="0.25">
      <c r="A464" s="237" t="s">
        <v>541</v>
      </c>
      <c r="B464" s="238" t="s">
        <v>18</v>
      </c>
      <c r="C464" s="238" t="s">
        <v>19</v>
      </c>
      <c r="D464" s="60" t="s">
        <v>17</v>
      </c>
      <c r="E464" s="60" t="s">
        <v>20</v>
      </c>
      <c r="F464" s="60" t="s">
        <v>1224</v>
      </c>
      <c r="G464" s="61" t="s">
        <v>1194</v>
      </c>
      <c r="H464" s="211" t="s">
        <v>533</v>
      </c>
      <c r="I464" s="60" t="s">
        <v>608</v>
      </c>
      <c r="J464" s="212">
        <v>12.26188048710311</v>
      </c>
      <c r="K464" s="212">
        <v>4.5869318086410003</v>
      </c>
      <c r="L464" s="213">
        <v>652.9</v>
      </c>
      <c r="M464" s="214"/>
      <c r="N464" s="214"/>
      <c r="O464" s="214"/>
      <c r="P464" s="214"/>
      <c r="Q464" s="214"/>
      <c r="R464" s="214"/>
      <c r="S464" s="214"/>
      <c r="T464" s="214"/>
      <c r="U464" s="214"/>
      <c r="V464" s="214"/>
      <c r="W464" s="214"/>
      <c r="X464" s="214"/>
      <c r="Y464" s="214"/>
      <c r="Z464" s="214"/>
      <c r="AA464" s="214"/>
      <c r="AB464" s="214"/>
      <c r="AC464" s="214">
        <v>11</v>
      </c>
      <c r="AD464" s="214">
        <v>11</v>
      </c>
      <c r="AE464" s="214"/>
      <c r="AF464" s="214"/>
      <c r="AG464" s="215"/>
      <c r="AH464" s="214"/>
      <c r="AI464" s="214">
        <f t="shared" si="24"/>
        <v>11</v>
      </c>
      <c r="AJ464" s="214">
        <f t="shared" si="24"/>
        <v>11</v>
      </c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39">
        <v>58</v>
      </c>
      <c r="BB464" s="239">
        <v>58</v>
      </c>
      <c r="BC464" s="214"/>
      <c r="BD464" s="214"/>
      <c r="BE464" s="214"/>
      <c r="BF464" s="214"/>
      <c r="BG464" s="216">
        <f t="shared" si="25"/>
        <v>58</v>
      </c>
      <c r="BH464" s="72">
        <f t="shared" si="25"/>
        <v>58</v>
      </c>
      <c r="BI464" s="217">
        <f t="shared" si="23"/>
        <v>3.5365853658536589E-2</v>
      </c>
      <c r="BJ464" s="218">
        <v>0</v>
      </c>
      <c r="BK464" s="218">
        <v>0</v>
      </c>
      <c r="BL464" s="218">
        <v>0</v>
      </c>
      <c r="BM464" s="218">
        <v>0</v>
      </c>
      <c r="BN464" s="218">
        <v>0</v>
      </c>
      <c r="BO464" s="218">
        <v>0</v>
      </c>
      <c r="BP464" s="218">
        <v>0</v>
      </c>
      <c r="BQ464" s="218">
        <v>0</v>
      </c>
      <c r="BR464" s="218">
        <v>0</v>
      </c>
      <c r="BS464" s="218">
        <v>0</v>
      </c>
      <c r="BT464" s="218">
        <v>0</v>
      </c>
      <c r="BU464" s="218">
        <v>0</v>
      </c>
      <c r="BV464" s="218">
        <v>0</v>
      </c>
      <c r="BW464" s="218">
        <v>0</v>
      </c>
      <c r="BX464" s="218">
        <v>0</v>
      </c>
      <c r="BY464" s="218">
        <v>0</v>
      </c>
      <c r="BZ464" s="218">
        <v>68082.720000000001</v>
      </c>
      <c r="CA464" s="218">
        <v>68082.720000000001</v>
      </c>
      <c r="CB464" s="218">
        <v>0</v>
      </c>
      <c r="CC464" s="218">
        <v>0</v>
      </c>
      <c r="CD464" s="218">
        <v>0</v>
      </c>
      <c r="CE464" s="218">
        <v>0</v>
      </c>
      <c r="CF464" s="218">
        <v>68082.720000000001</v>
      </c>
      <c r="CG464" s="219">
        <v>68082.720000000001</v>
      </c>
      <c r="CH464" s="220">
        <v>1681920</v>
      </c>
      <c r="CI464" s="220">
        <v>1681920</v>
      </c>
      <c r="CJ464" s="220">
        <v>5746560</v>
      </c>
      <c r="CK464" s="221" t="s">
        <v>530</v>
      </c>
      <c r="CL464" s="222">
        <v>0.48</v>
      </c>
      <c r="CM464" s="223">
        <v>0.48</v>
      </c>
      <c r="CN464" s="224">
        <v>1.64</v>
      </c>
      <c r="CO464" s="253"/>
      <c r="CP464" s="253"/>
      <c r="CQ464" s="253"/>
      <c r="CR464" s="225"/>
      <c r="CS464" s="254">
        <v>26.957648950589043</v>
      </c>
      <c r="CT464" s="255">
        <v>15.980239888687324</v>
      </c>
      <c r="CU464" s="256">
        <v>0.49549203236059314</v>
      </c>
      <c r="CV464" s="257">
        <v>0.48221826082262248</v>
      </c>
      <c r="CW464" s="245" t="s">
        <v>616</v>
      </c>
      <c r="CX464" s="258"/>
      <c r="CY464" s="253"/>
      <c r="CZ464" s="253"/>
      <c r="DA464" s="259"/>
      <c r="DB464" s="260"/>
      <c r="DC464" s="261">
        <v>5496</v>
      </c>
      <c r="DD464" s="262">
        <v>8225</v>
      </c>
      <c r="DE464" s="263">
        <v>0</v>
      </c>
      <c r="DF464" s="111">
        <v>4573.666666666667</v>
      </c>
    </row>
    <row r="465" spans="1:110" ht="35.25" customHeight="1" x14ac:dyDescent="0.25">
      <c r="A465" s="237" t="s">
        <v>541</v>
      </c>
      <c r="B465" s="238" t="s">
        <v>18</v>
      </c>
      <c r="C465" s="238" t="s">
        <v>19</v>
      </c>
      <c r="D465" s="60" t="s">
        <v>17</v>
      </c>
      <c r="E465" s="60" t="s">
        <v>20</v>
      </c>
      <c r="F465" s="60" t="s">
        <v>1225</v>
      </c>
      <c r="G465" s="61" t="s">
        <v>1194</v>
      </c>
      <c r="H465" s="211" t="s">
        <v>543</v>
      </c>
      <c r="I465" s="60" t="s">
        <v>608</v>
      </c>
      <c r="J465" s="212">
        <v>0</v>
      </c>
      <c r="K465" s="212">
        <v>1.555871208885</v>
      </c>
      <c r="L465" s="213">
        <v>0</v>
      </c>
      <c r="M465" s="214"/>
      <c r="N465" s="214"/>
      <c r="O465" s="214"/>
      <c r="P465" s="214"/>
      <c r="Q465" s="214"/>
      <c r="R465" s="214"/>
      <c r="S465" s="214"/>
      <c r="T465" s="214"/>
      <c r="U465" s="214"/>
      <c r="V465" s="214"/>
      <c r="W465" s="214"/>
      <c r="X465" s="214"/>
      <c r="Y465" s="214"/>
      <c r="Z465" s="214"/>
      <c r="AA465" s="214"/>
      <c r="AB465" s="214"/>
      <c r="AC465" s="214">
        <v>3</v>
      </c>
      <c r="AD465" s="214">
        <v>3</v>
      </c>
      <c r="AE465" s="214"/>
      <c r="AF465" s="214"/>
      <c r="AG465" s="215"/>
      <c r="AH465" s="214"/>
      <c r="AI465" s="214">
        <f t="shared" si="24"/>
        <v>3</v>
      </c>
      <c r="AJ465" s="214">
        <f t="shared" si="24"/>
        <v>3</v>
      </c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39">
        <v>26.2</v>
      </c>
      <c r="BB465" s="239">
        <v>26.2</v>
      </c>
      <c r="BC465" s="214"/>
      <c r="BD465" s="214"/>
      <c r="BE465" s="214"/>
      <c r="BF465" s="214"/>
      <c r="BG465" s="216">
        <f t="shared" si="25"/>
        <v>26.2</v>
      </c>
      <c r="BH465" s="72">
        <f t="shared" si="25"/>
        <v>26.2</v>
      </c>
      <c r="BI465" s="217">
        <f t="shared" si="23"/>
        <v>0</v>
      </c>
      <c r="BJ465" s="218">
        <v>0</v>
      </c>
      <c r="BK465" s="218">
        <v>0</v>
      </c>
      <c r="BL465" s="218">
        <v>0</v>
      </c>
      <c r="BM465" s="218">
        <v>0</v>
      </c>
      <c r="BN465" s="218">
        <v>0</v>
      </c>
      <c r="BO465" s="218">
        <v>0</v>
      </c>
      <c r="BP465" s="218">
        <v>0</v>
      </c>
      <c r="BQ465" s="218">
        <v>0</v>
      </c>
      <c r="BR465" s="218">
        <v>0</v>
      </c>
      <c r="BS465" s="218">
        <v>0</v>
      </c>
      <c r="BT465" s="218">
        <v>0</v>
      </c>
      <c r="BU465" s="218">
        <v>0</v>
      </c>
      <c r="BV465" s="218">
        <v>0</v>
      </c>
      <c r="BW465" s="218">
        <v>0</v>
      </c>
      <c r="BX465" s="218">
        <v>0</v>
      </c>
      <c r="BY465" s="218">
        <v>0</v>
      </c>
      <c r="BZ465" s="218">
        <v>30754.608</v>
      </c>
      <c r="CA465" s="218">
        <v>30754.608</v>
      </c>
      <c r="CB465" s="218">
        <v>0</v>
      </c>
      <c r="CC465" s="218">
        <v>0</v>
      </c>
      <c r="CD465" s="218">
        <v>0</v>
      </c>
      <c r="CE465" s="218">
        <v>0</v>
      </c>
      <c r="CF465" s="218">
        <v>30754.608</v>
      </c>
      <c r="CG465" s="219">
        <v>30754.608</v>
      </c>
      <c r="CH465" s="220">
        <v>0</v>
      </c>
      <c r="CI465" s="220">
        <v>0</v>
      </c>
      <c r="CJ465" s="220">
        <v>0</v>
      </c>
      <c r="CK465" s="221" t="s">
        <v>530</v>
      </c>
      <c r="CL465" s="222">
        <v>0</v>
      </c>
      <c r="CM465" s="223">
        <v>0</v>
      </c>
      <c r="CN465" s="224">
        <v>0</v>
      </c>
      <c r="CO465" s="253"/>
      <c r="CP465" s="253"/>
      <c r="CQ465" s="253"/>
      <c r="CR465" s="225"/>
      <c r="CS465" s="254">
        <v>0</v>
      </c>
      <c r="CT465" s="255">
        <v>0</v>
      </c>
      <c r="CU465" s="256">
        <v>0</v>
      </c>
      <c r="CV465" s="257">
        <v>0</v>
      </c>
      <c r="CW465" s="245" t="s">
        <v>564</v>
      </c>
      <c r="CX465" s="258"/>
      <c r="CY465" s="253"/>
      <c r="CZ465" s="253"/>
      <c r="DA465" s="259"/>
      <c r="DB465" s="260"/>
      <c r="DC465" s="261">
        <v>0</v>
      </c>
      <c r="DD465" s="262">
        <v>0</v>
      </c>
      <c r="DE465" s="263">
        <v>0</v>
      </c>
      <c r="DF465" s="111">
        <v>0</v>
      </c>
    </row>
    <row r="466" spans="1:110" ht="35.25" customHeight="1" x14ac:dyDescent="0.25">
      <c r="A466" s="237" t="s">
        <v>541</v>
      </c>
      <c r="B466" s="238" t="s">
        <v>18</v>
      </c>
      <c r="C466" s="238" t="s">
        <v>19</v>
      </c>
      <c r="D466" s="60" t="s">
        <v>17</v>
      </c>
      <c r="E466" s="60" t="s">
        <v>20</v>
      </c>
      <c r="F466" s="60" t="s">
        <v>1226</v>
      </c>
      <c r="G466" s="61" t="s">
        <v>1227</v>
      </c>
      <c r="H466" s="211" t="s">
        <v>543</v>
      </c>
      <c r="I466" s="60" t="s">
        <v>608</v>
      </c>
      <c r="J466" s="212">
        <v>14.460892192392555</v>
      </c>
      <c r="K466" s="212">
        <v>26.065340854875</v>
      </c>
      <c r="L466" s="213">
        <v>2585.8000000000002</v>
      </c>
      <c r="M466" s="214"/>
      <c r="N466" s="214"/>
      <c r="O466" s="214"/>
      <c r="P466" s="214"/>
      <c r="Q466" s="214"/>
      <c r="R466" s="214"/>
      <c r="S466" s="214"/>
      <c r="T466" s="214"/>
      <c r="U466" s="214"/>
      <c r="V466" s="214"/>
      <c r="W466" s="214"/>
      <c r="X466" s="214"/>
      <c r="Y466" s="214"/>
      <c r="Z466" s="214"/>
      <c r="AA466" s="214"/>
      <c r="AB466" s="214"/>
      <c r="AC466" s="214">
        <v>134</v>
      </c>
      <c r="AD466" s="214">
        <v>134</v>
      </c>
      <c r="AE466" s="214"/>
      <c r="AF466" s="214"/>
      <c r="AG466" s="215"/>
      <c r="AH466" s="214"/>
      <c r="AI466" s="214">
        <f t="shared" si="24"/>
        <v>134</v>
      </c>
      <c r="AJ466" s="214">
        <f t="shared" si="24"/>
        <v>134</v>
      </c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39">
        <v>931.09</v>
      </c>
      <c r="BB466" s="239">
        <v>931.09</v>
      </c>
      <c r="BC466" s="214"/>
      <c r="BD466" s="214"/>
      <c r="BE466" s="214"/>
      <c r="BF466" s="214"/>
      <c r="BG466" s="216">
        <f t="shared" si="25"/>
        <v>931.09</v>
      </c>
      <c r="BH466" s="72">
        <f t="shared" si="25"/>
        <v>931.09</v>
      </c>
      <c r="BI466" s="217">
        <f t="shared" si="23"/>
        <v>0.12414533333333334</v>
      </c>
      <c r="BJ466" s="218">
        <v>0</v>
      </c>
      <c r="BK466" s="218">
        <v>0</v>
      </c>
      <c r="BL466" s="218">
        <v>0</v>
      </c>
      <c r="BM466" s="218">
        <v>0</v>
      </c>
      <c r="BN466" s="218">
        <v>0</v>
      </c>
      <c r="BO466" s="218">
        <v>0</v>
      </c>
      <c r="BP466" s="218">
        <v>0</v>
      </c>
      <c r="BQ466" s="218">
        <v>0</v>
      </c>
      <c r="BR466" s="218">
        <v>0</v>
      </c>
      <c r="BS466" s="218">
        <v>0</v>
      </c>
      <c r="BT466" s="218">
        <v>0</v>
      </c>
      <c r="BU466" s="218">
        <v>0</v>
      </c>
      <c r="BV466" s="218">
        <v>0</v>
      </c>
      <c r="BW466" s="218">
        <v>0</v>
      </c>
      <c r="BX466" s="218">
        <v>0</v>
      </c>
      <c r="BY466" s="218">
        <v>0</v>
      </c>
      <c r="BZ466" s="218">
        <v>1092950.6856000002</v>
      </c>
      <c r="CA466" s="218">
        <v>1092950.6856000002</v>
      </c>
      <c r="CB466" s="218">
        <v>0</v>
      </c>
      <c r="CC466" s="218">
        <v>0</v>
      </c>
      <c r="CD466" s="218">
        <v>0</v>
      </c>
      <c r="CE466" s="218">
        <v>0</v>
      </c>
      <c r="CF466" s="218">
        <v>1092950.6856000002</v>
      </c>
      <c r="CG466" s="219">
        <v>1092950.6856000002</v>
      </c>
      <c r="CH466" s="220">
        <v>22600800</v>
      </c>
      <c r="CI466" s="220">
        <v>22600800</v>
      </c>
      <c r="CJ466" s="220">
        <v>26280000</v>
      </c>
      <c r="CK466" s="221" t="s">
        <v>530</v>
      </c>
      <c r="CL466" s="222">
        <v>6.45</v>
      </c>
      <c r="CM466" s="223">
        <v>6.45</v>
      </c>
      <c r="CN466" s="224">
        <v>7.5</v>
      </c>
      <c r="CO466" s="253"/>
      <c r="CP466" s="253"/>
      <c r="CQ466" s="253"/>
      <c r="CR466" s="225"/>
      <c r="CS466" s="254">
        <v>144.1178971651174</v>
      </c>
      <c r="CT466" s="255">
        <v>35.758788194190373</v>
      </c>
      <c r="CU466" s="256">
        <v>0.47706829287044256</v>
      </c>
      <c r="CV466" s="257">
        <v>0.41658361456551501</v>
      </c>
      <c r="CW466" s="245" t="s">
        <v>868</v>
      </c>
      <c r="CX466" s="258"/>
      <c r="CY466" s="253"/>
      <c r="CZ466" s="253"/>
      <c r="DA466" s="259"/>
      <c r="DB466" s="260"/>
      <c r="DC466" s="261">
        <v>0</v>
      </c>
      <c r="DD466" s="262">
        <v>30443</v>
      </c>
      <c r="DE466" s="263">
        <v>91798</v>
      </c>
      <c r="DF466" s="111">
        <v>40747</v>
      </c>
    </row>
    <row r="467" spans="1:110" ht="35.25" customHeight="1" x14ac:dyDescent="0.25">
      <c r="A467" s="237" t="s">
        <v>541</v>
      </c>
      <c r="B467" s="238" t="s">
        <v>18</v>
      </c>
      <c r="C467" s="238" t="s">
        <v>19</v>
      </c>
      <c r="D467" s="60" t="s">
        <v>221</v>
      </c>
      <c r="E467" s="60" t="s">
        <v>222</v>
      </c>
      <c r="F467" s="60" t="s">
        <v>1228</v>
      </c>
      <c r="G467" s="61" t="s">
        <v>1229</v>
      </c>
      <c r="H467" s="211" t="s">
        <v>533</v>
      </c>
      <c r="I467" s="60" t="s">
        <v>608</v>
      </c>
      <c r="J467" s="212">
        <v>15.369179635881677</v>
      </c>
      <c r="K467" s="212">
        <v>42.566855972067003</v>
      </c>
      <c r="L467" s="213">
        <v>2741.2</v>
      </c>
      <c r="M467" s="214"/>
      <c r="N467" s="214"/>
      <c r="O467" s="214"/>
      <c r="P467" s="214"/>
      <c r="Q467" s="214"/>
      <c r="R467" s="214"/>
      <c r="S467" s="214"/>
      <c r="T467" s="214"/>
      <c r="U467" s="214"/>
      <c r="V467" s="214"/>
      <c r="W467" s="214"/>
      <c r="X467" s="214"/>
      <c r="Y467" s="214"/>
      <c r="Z467" s="214"/>
      <c r="AA467" s="214"/>
      <c r="AB467" s="214"/>
      <c r="AC467" s="214">
        <v>111</v>
      </c>
      <c r="AD467" s="214">
        <v>111</v>
      </c>
      <c r="AE467" s="214"/>
      <c r="AF467" s="214"/>
      <c r="AG467" s="215"/>
      <c r="AH467" s="214"/>
      <c r="AI467" s="214">
        <f t="shared" si="24"/>
        <v>111</v>
      </c>
      <c r="AJ467" s="214">
        <f t="shared" si="24"/>
        <v>111</v>
      </c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39">
        <v>1132.77</v>
      </c>
      <c r="BB467" s="239">
        <v>1132.77</v>
      </c>
      <c r="BC467" s="214"/>
      <c r="BD467" s="214"/>
      <c r="BE467" s="214"/>
      <c r="BF467" s="214"/>
      <c r="BG467" s="216">
        <f t="shared" si="25"/>
        <v>1132.77</v>
      </c>
      <c r="BH467" s="72">
        <f t="shared" si="25"/>
        <v>1132.77</v>
      </c>
      <c r="BI467" s="217">
        <f t="shared" si="23"/>
        <v>8.5042792792792796E-2</v>
      </c>
      <c r="BJ467" s="218">
        <v>0</v>
      </c>
      <c r="BK467" s="218">
        <v>0</v>
      </c>
      <c r="BL467" s="218">
        <v>0</v>
      </c>
      <c r="BM467" s="218">
        <v>0</v>
      </c>
      <c r="BN467" s="218">
        <v>0</v>
      </c>
      <c r="BO467" s="218">
        <v>0</v>
      </c>
      <c r="BP467" s="218">
        <v>0</v>
      </c>
      <c r="BQ467" s="218">
        <v>0</v>
      </c>
      <c r="BR467" s="218">
        <v>0</v>
      </c>
      <c r="BS467" s="218">
        <v>0</v>
      </c>
      <c r="BT467" s="218">
        <v>0</v>
      </c>
      <c r="BU467" s="218">
        <v>0</v>
      </c>
      <c r="BV467" s="218">
        <v>0</v>
      </c>
      <c r="BW467" s="218">
        <v>0</v>
      </c>
      <c r="BX467" s="218">
        <v>0</v>
      </c>
      <c r="BY467" s="218">
        <v>0</v>
      </c>
      <c r="BZ467" s="218">
        <v>1329690.7368000001</v>
      </c>
      <c r="CA467" s="218">
        <v>1329690.7368000001</v>
      </c>
      <c r="CB467" s="218">
        <v>0</v>
      </c>
      <c r="CC467" s="218">
        <v>0</v>
      </c>
      <c r="CD467" s="218">
        <v>0</v>
      </c>
      <c r="CE467" s="218">
        <v>0</v>
      </c>
      <c r="CF467" s="218">
        <v>1329690.7368000001</v>
      </c>
      <c r="CG467" s="219">
        <v>1329690.7368000001</v>
      </c>
      <c r="CH467" s="220">
        <v>36862080</v>
      </c>
      <c r="CI467" s="220">
        <v>36862080</v>
      </c>
      <c r="CJ467" s="220">
        <v>46673280.000000007</v>
      </c>
      <c r="CK467" s="221" t="s">
        <v>530</v>
      </c>
      <c r="CL467" s="222">
        <v>10.52</v>
      </c>
      <c r="CM467" s="223">
        <v>10.52</v>
      </c>
      <c r="CN467" s="224">
        <v>13.32</v>
      </c>
      <c r="CO467" s="253"/>
      <c r="CP467" s="253"/>
      <c r="CQ467" s="253"/>
      <c r="CR467" s="225"/>
      <c r="CS467" s="254">
        <v>470.93214045172584</v>
      </c>
      <c r="CT467" s="255">
        <v>132.87300054282778</v>
      </c>
      <c r="CU467" s="256">
        <v>1.2001166996762678</v>
      </c>
      <c r="CV467" s="257">
        <v>0.85168593809246806</v>
      </c>
      <c r="CW467" s="245" t="s">
        <v>566</v>
      </c>
      <c r="CX467" s="258"/>
      <c r="CY467" s="253"/>
      <c r="CZ467" s="253"/>
      <c r="DA467" s="259"/>
      <c r="DB467" s="260"/>
      <c r="DC467" s="261">
        <v>562122</v>
      </c>
      <c r="DD467" s="262">
        <v>0</v>
      </c>
      <c r="DE467" s="263">
        <v>320321</v>
      </c>
      <c r="DF467" s="111">
        <v>294147.66666666669</v>
      </c>
    </row>
    <row r="468" spans="1:110" ht="35.25" customHeight="1" x14ac:dyDescent="0.25">
      <c r="A468" s="237" t="s">
        <v>541</v>
      </c>
      <c r="B468" s="238" t="s">
        <v>18</v>
      </c>
      <c r="C468" s="238" t="s">
        <v>19</v>
      </c>
      <c r="D468" s="60" t="s">
        <v>221</v>
      </c>
      <c r="E468" s="60" t="s">
        <v>222</v>
      </c>
      <c r="F468" s="60" t="s">
        <v>1230</v>
      </c>
      <c r="G468" s="61" t="s">
        <v>1205</v>
      </c>
      <c r="H468" s="211" t="s">
        <v>543</v>
      </c>
      <c r="I468" s="60" t="s">
        <v>608</v>
      </c>
      <c r="J468" s="212">
        <v>14.771622107270414</v>
      </c>
      <c r="K468" s="212">
        <v>2.8831439333970001</v>
      </c>
      <c r="L468" s="213">
        <v>9</v>
      </c>
      <c r="M468" s="214"/>
      <c r="N468" s="214"/>
      <c r="O468" s="214"/>
      <c r="P468" s="214"/>
      <c r="Q468" s="214"/>
      <c r="R468" s="214"/>
      <c r="S468" s="214"/>
      <c r="T468" s="214"/>
      <c r="U468" s="214"/>
      <c r="V468" s="214"/>
      <c r="W468" s="214"/>
      <c r="X468" s="214"/>
      <c r="Y468" s="214"/>
      <c r="Z468" s="214"/>
      <c r="AA468" s="214"/>
      <c r="AB468" s="214"/>
      <c r="AC468" s="214"/>
      <c r="AD468" s="214"/>
      <c r="AE468" s="214"/>
      <c r="AF468" s="214"/>
      <c r="AG468" s="215"/>
      <c r="AH468" s="214"/>
      <c r="AI468" s="214">
        <f t="shared" si="24"/>
        <v>0</v>
      </c>
      <c r="AJ468" s="214">
        <f t="shared" si="24"/>
        <v>0</v>
      </c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39"/>
      <c r="BB468" s="239"/>
      <c r="BC468" s="214"/>
      <c r="BD468" s="214"/>
      <c r="BE468" s="214"/>
      <c r="BF468" s="214"/>
      <c r="BG468" s="216">
        <f t="shared" si="25"/>
        <v>0</v>
      </c>
      <c r="BH468" s="72">
        <f t="shared" si="25"/>
        <v>0</v>
      </c>
      <c r="BI468" s="217">
        <f t="shared" si="23"/>
        <v>0</v>
      </c>
      <c r="BJ468" s="218">
        <v>0</v>
      </c>
      <c r="BK468" s="218">
        <v>0</v>
      </c>
      <c r="BL468" s="218">
        <v>0</v>
      </c>
      <c r="BM468" s="218">
        <v>0</v>
      </c>
      <c r="BN468" s="218">
        <v>0</v>
      </c>
      <c r="BO468" s="218">
        <v>0</v>
      </c>
      <c r="BP468" s="218">
        <v>0</v>
      </c>
      <c r="BQ468" s="218">
        <v>0</v>
      </c>
      <c r="BR468" s="218">
        <v>0</v>
      </c>
      <c r="BS468" s="218">
        <v>0</v>
      </c>
      <c r="BT468" s="218">
        <v>0</v>
      </c>
      <c r="BU468" s="218">
        <v>0</v>
      </c>
      <c r="BV468" s="218">
        <v>0</v>
      </c>
      <c r="BW468" s="218">
        <v>0</v>
      </c>
      <c r="BX468" s="218">
        <v>0</v>
      </c>
      <c r="BY468" s="218">
        <v>0</v>
      </c>
      <c r="BZ468" s="218">
        <v>0</v>
      </c>
      <c r="CA468" s="218">
        <v>0</v>
      </c>
      <c r="CB468" s="218">
        <v>0</v>
      </c>
      <c r="CC468" s="218">
        <v>0</v>
      </c>
      <c r="CD468" s="218">
        <v>0</v>
      </c>
      <c r="CE468" s="218">
        <v>0</v>
      </c>
      <c r="CF468" s="218">
        <v>0</v>
      </c>
      <c r="CG468" s="219">
        <v>0</v>
      </c>
      <c r="CH468" s="220">
        <v>0</v>
      </c>
      <c r="CI468" s="220">
        <v>0</v>
      </c>
      <c r="CJ468" s="220">
        <v>490560.00000000006</v>
      </c>
      <c r="CK468" s="221" t="s">
        <v>530</v>
      </c>
      <c r="CL468" s="222">
        <v>0</v>
      </c>
      <c r="CM468" s="223">
        <v>0</v>
      </c>
      <c r="CN468" s="224">
        <v>0.14000000000000001</v>
      </c>
      <c r="CO468" s="253"/>
      <c r="CP468" s="253"/>
      <c r="CQ468" s="253"/>
      <c r="CR468" s="225"/>
      <c r="CS468" s="254">
        <v>27.733207784055249</v>
      </c>
      <c r="CT468" s="255">
        <v>27.733207784055249</v>
      </c>
      <c r="CU468" s="256">
        <v>0.34212178279974897</v>
      </c>
      <c r="CV468" s="257">
        <v>0.34212178279974897</v>
      </c>
      <c r="CW468" s="245" t="s">
        <v>1231</v>
      </c>
      <c r="CX468" s="258"/>
      <c r="CY468" s="253"/>
      <c r="CZ468" s="253"/>
      <c r="DA468" s="259"/>
      <c r="DB468" s="260"/>
      <c r="DC468" s="261">
        <v>0</v>
      </c>
      <c r="DD468" s="262">
        <v>0</v>
      </c>
      <c r="DE468" s="263">
        <v>0</v>
      </c>
      <c r="DF468" s="111">
        <v>0</v>
      </c>
    </row>
    <row r="469" spans="1:110" ht="35.25" customHeight="1" x14ac:dyDescent="0.25">
      <c r="A469" s="237" t="s">
        <v>541</v>
      </c>
      <c r="B469" s="238" t="s">
        <v>18</v>
      </c>
      <c r="C469" s="238" t="s">
        <v>19</v>
      </c>
      <c r="D469" s="60" t="s">
        <v>221</v>
      </c>
      <c r="E469" s="60" t="s">
        <v>222</v>
      </c>
      <c r="F469" s="60" t="s">
        <v>1232</v>
      </c>
      <c r="G469" s="61" t="s">
        <v>222</v>
      </c>
      <c r="H469" s="211" t="s">
        <v>543</v>
      </c>
      <c r="I469" s="60" t="s">
        <v>608</v>
      </c>
      <c r="J469" s="212">
        <v>12.787731112281023</v>
      </c>
      <c r="K469" s="212">
        <v>42.557196881178008</v>
      </c>
      <c r="L469" s="213">
        <v>1865.2</v>
      </c>
      <c r="M469" s="214"/>
      <c r="N469" s="214"/>
      <c r="O469" s="214"/>
      <c r="P469" s="214"/>
      <c r="Q469" s="214"/>
      <c r="R469" s="214"/>
      <c r="S469" s="214"/>
      <c r="T469" s="214"/>
      <c r="U469" s="214"/>
      <c r="V469" s="214"/>
      <c r="W469" s="214"/>
      <c r="X469" s="214"/>
      <c r="Y469" s="214">
        <v>1</v>
      </c>
      <c r="Z469" s="214">
        <v>1</v>
      </c>
      <c r="AA469" s="214"/>
      <c r="AB469" s="214"/>
      <c r="AC469" s="214">
        <v>101</v>
      </c>
      <c r="AD469" s="214">
        <v>101</v>
      </c>
      <c r="AE469" s="214"/>
      <c r="AF469" s="214"/>
      <c r="AG469" s="215"/>
      <c r="AH469" s="214"/>
      <c r="AI469" s="214">
        <f t="shared" si="24"/>
        <v>102</v>
      </c>
      <c r="AJ469" s="214">
        <f t="shared" si="24"/>
        <v>102</v>
      </c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>
        <v>1690</v>
      </c>
      <c r="AX469" s="214">
        <v>1690</v>
      </c>
      <c r="AY469" s="214"/>
      <c r="AZ469" s="214"/>
      <c r="BA469" s="239">
        <v>6838.67</v>
      </c>
      <c r="BB469" s="239">
        <v>6838.67</v>
      </c>
      <c r="BC469" s="214"/>
      <c r="BD469" s="214"/>
      <c r="BE469" s="214"/>
      <c r="BF469" s="214"/>
      <c r="BG469" s="216">
        <f t="shared" si="25"/>
        <v>8528.67</v>
      </c>
      <c r="BH469" s="72">
        <f t="shared" si="25"/>
        <v>8528.67</v>
      </c>
      <c r="BI469" s="217">
        <f t="shared" si="23"/>
        <v>0.94762999999999997</v>
      </c>
      <c r="BJ469" s="218">
        <v>0</v>
      </c>
      <c r="BK469" s="218">
        <v>0</v>
      </c>
      <c r="BL469" s="218">
        <v>0</v>
      </c>
      <c r="BM469" s="218">
        <v>0</v>
      </c>
      <c r="BN469" s="218">
        <v>0</v>
      </c>
      <c r="BO469" s="218">
        <v>0</v>
      </c>
      <c r="BP469" s="218">
        <v>0</v>
      </c>
      <c r="BQ469" s="218">
        <v>0</v>
      </c>
      <c r="BR469" s="218">
        <v>0</v>
      </c>
      <c r="BS469" s="218">
        <v>0</v>
      </c>
      <c r="BT469" s="218">
        <v>0</v>
      </c>
      <c r="BU469" s="218">
        <v>0</v>
      </c>
      <c r="BV469" s="218">
        <v>8527334.3999999985</v>
      </c>
      <c r="BW469" s="218">
        <v>8527334.3999999985</v>
      </c>
      <c r="BX469" s="218">
        <v>0</v>
      </c>
      <c r="BY469" s="218">
        <v>0</v>
      </c>
      <c r="BZ469" s="218">
        <v>8027504.3928000005</v>
      </c>
      <c r="CA469" s="218">
        <v>8027504.3928000005</v>
      </c>
      <c r="CB469" s="218">
        <v>0</v>
      </c>
      <c r="CC469" s="218">
        <v>0</v>
      </c>
      <c r="CD469" s="218">
        <v>0</v>
      </c>
      <c r="CE469" s="218">
        <v>0</v>
      </c>
      <c r="CF469" s="218">
        <v>16554838.792799998</v>
      </c>
      <c r="CG469" s="219">
        <v>16554838.792799998</v>
      </c>
      <c r="CH469" s="220">
        <v>26980800</v>
      </c>
      <c r="CI469" s="220">
        <v>26980800</v>
      </c>
      <c r="CJ469" s="220">
        <v>31536000</v>
      </c>
      <c r="CK469" s="221" t="s">
        <v>530</v>
      </c>
      <c r="CL469" s="222">
        <v>7.7</v>
      </c>
      <c r="CM469" s="223">
        <v>7.7</v>
      </c>
      <c r="CN469" s="224">
        <v>9</v>
      </c>
      <c r="CO469" s="253"/>
      <c r="CP469" s="253"/>
      <c r="CQ469" s="253"/>
      <c r="CR469" s="225"/>
      <c r="CS469" s="254">
        <v>312.33675373232376</v>
      </c>
      <c r="CT469" s="255">
        <v>197.21092378903879</v>
      </c>
      <c r="CU469" s="256">
        <v>1.224983688480342</v>
      </c>
      <c r="CV469" s="257">
        <v>1.1463032749821223</v>
      </c>
      <c r="CW469" s="245" t="s">
        <v>900</v>
      </c>
      <c r="CX469" s="258"/>
      <c r="CY469" s="253"/>
      <c r="CZ469" s="253"/>
      <c r="DA469" s="259"/>
      <c r="DB469" s="260"/>
      <c r="DC469" s="261">
        <v>182867</v>
      </c>
      <c r="DD469" s="262">
        <v>70006</v>
      </c>
      <c r="DE469" s="263">
        <v>183751</v>
      </c>
      <c r="DF469" s="111">
        <v>145541.33333333334</v>
      </c>
    </row>
    <row r="470" spans="1:110" ht="35.25" customHeight="1" x14ac:dyDescent="0.25">
      <c r="A470" s="237" t="s">
        <v>541</v>
      </c>
      <c r="B470" s="238" t="s">
        <v>18</v>
      </c>
      <c r="C470" s="238" t="s">
        <v>19</v>
      </c>
      <c r="D470" s="60" t="s">
        <v>221</v>
      </c>
      <c r="E470" s="60" t="s">
        <v>222</v>
      </c>
      <c r="F470" s="60" t="s">
        <v>1233</v>
      </c>
      <c r="G470" s="61" t="s">
        <v>222</v>
      </c>
      <c r="H470" s="211" t="s">
        <v>533</v>
      </c>
      <c r="I470" s="60" t="s">
        <v>608</v>
      </c>
      <c r="J470" s="212">
        <v>14.771622107270414</v>
      </c>
      <c r="K470" s="212">
        <v>15.444507543633001</v>
      </c>
      <c r="L470" s="213">
        <v>1308.3</v>
      </c>
      <c r="M470" s="214"/>
      <c r="N470" s="214"/>
      <c r="O470" s="214"/>
      <c r="P470" s="214"/>
      <c r="Q470" s="214"/>
      <c r="R470" s="214"/>
      <c r="S470" s="214"/>
      <c r="T470" s="214"/>
      <c r="U470" s="214"/>
      <c r="V470" s="214"/>
      <c r="W470" s="214"/>
      <c r="X470" s="214"/>
      <c r="Y470" s="214">
        <v>1</v>
      </c>
      <c r="Z470" s="214">
        <v>1</v>
      </c>
      <c r="AA470" s="214"/>
      <c r="AB470" s="214"/>
      <c r="AC470" s="214">
        <v>46</v>
      </c>
      <c r="AD470" s="214">
        <v>46</v>
      </c>
      <c r="AE470" s="214">
        <v>1</v>
      </c>
      <c r="AF470" s="214">
        <v>1</v>
      </c>
      <c r="AG470" s="215"/>
      <c r="AH470" s="214"/>
      <c r="AI470" s="214">
        <f t="shared" si="24"/>
        <v>48</v>
      </c>
      <c r="AJ470" s="214">
        <f t="shared" si="24"/>
        <v>48</v>
      </c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>
        <v>75</v>
      </c>
      <c r="AX470" s="214">
        <v>75</v>
      </c>
      <c r="AY470" s="214"/>
      <c r="AZ470" s="214"/>
      <c r="BA470" s="239">
        <v>525.07000000000005</v>
      </c>
      <c r="BB470" s="239">
        <v>525.07000000000005</v>
      </c>
      <c r="BC470" s="214">
        <v>3</v>
      </c>
      <c r="BD470" s="214">
        <v>3</v>
      </c>
      <c r="BE470" s="214"/>
      <c r="BF470" s="214"/>
      <c r="BG470" s="216">
        <f t="shared" si="25"/>
        <v>603.07000000000005</v>
      </c>
      <c r="BH470" s="72">
        <f t="shared" si="25"/>
        <v>603.07000000000005</v>
      </c>
      <c r="BI470" s="217">
        <f t="shared" si="23"/>
        <v>8.6152857142857142E-2</v>
      </c>
      <c r="BJ470" s="218">
        <v>0</v>
      </c>
      <c r="BK470" s="218">
        <v>0</v>
      </c>
      <c r="BL470" s="218">
        <v>0</v>
      </c>
      <c r="BM470" s="218">
        <v>0</v>
      </c>
      <c r="BN470" s="218">
        <v>0</v>
      </c>
      <c r="BO470" s="218">
        <v>0</v>
      </c>
      <c r="BP470" s="218">
        <v>0</v>
      </c>
      <c r="BQ470" s="218">
        <v>0</v>
      </c>
      <c r="BR470" s="218">
        <v>0</v>
      </c>
      <c r="BS470" s="218">
        <v>0</v>
      </c>
      <c r="BT470" s="218">
        <v>0</v>
      </c>
      <c r="BU470" s="218">
        <v>0</v>
      </c>
      <c r="BV470" s="218">
        <v>378432</v>
      </c>
      <c r="BW470" s="218">
        <v>378432</v>
      </c>
      <c r="BX470" s="218">
        <v>0</v>
      </c>
      <c r="BY470" s="218">
        <v>0</v>
      </c>
      <c r="BZ470" s="218">
        <v>616348.1688000001</v>
      </c>
      <c r="CA470" s="218">
        <v>616348.1688000001</v>
      </c>
      <c r="CB470" s="218">
        <v>3521.5200000000004</v>
      </c>
      <c r="CC470" s="218">
        <v>3521.5200000000004</v>
      </c>
      <c r="CD470" s="218">
        <v>0</v>
      </c>
      <c r="CE470" s="218">
        <v>0</v>
      </c>
      <c r="CF470" s="218">
        <v>998301.68880000012</v>
      </c>
      <c r="CG470" s="219">
        <v>998301.68880000012</v>
      </c>
      <c r="CH470" s="220">
        <v>23126400</v>
      </c>
      <c r="CI470" s="220">
        <v>23126400</v>
      </c>
      <c r="CJ470" s="220">
        <v>24528000.000000004</v>
      </c>
      <c r="CK470" s="221" t="s">
        <v>530</v>
      </c>
      <c r="CL470" s="222">
        <v>6.6</v>
      </c>
      <c r="CM470" s="223">
        <v>6.6</v>
      </c>
      <c r="CN470" s="224">
        <v>7</v>
      </c>
      <c r="CO470" s="253"/>
      <c r="CP470" s="253"/>
      <c r="CQ470" s="253"/>
      <c r="CR470" s="225"/>
      <c r="CS470" s="254">
        <v>150.01009024257368</v>
      </c>
      <c r="CT470" s="255">
        <v>145.1756953381151</v>
      </c>
      <c r="CU470" s="256">
        <v>0.87952264496275789</v>
      </c>
      <c r="CV470" s="257">
        <v>0.87773920547231177</v>
      </c>
      <c r="CW470" s="245" t="s">
        <v>568</v>
      </c>
      <c r="CX470" s="258"/>
      <c r="CY470" s="253"/>
      <c r="CZ470" s="253"/>
      <c r="DA470" s="259"/>
      <c r="DB470" s="260"/>
      <c r="DC470" s="261">
        <v>0</v>
      </c>
      <c r="DD470" s="262">
        <v>23782</v>
      </c>
      <c r="DE470" s="263">
        <v>1144</v>
      </c>
      <c r="DF470" s="111">
        <v>8308.6666666666661</v>
      </c>
    </row>
    <row r="471" spans="1:110" ht="35.25" customHeight="1" x14ac:dyDescent="0.25">
      <c r="A471" s="237" t="s">
        <v>541</v>
      </c>
      <c r="B471" s="238" t="s">
        <v>18</v>
      </c>
      <c r="C471" s="238" t="s">
        <v>19</v>
      </c>
      <c r="D471" s="60" t="s">
        <v>221</v>
      </c>
      <c r="E471" s="60" t="s">
        <v>222</v>
      </c>
      <c r="F471" s="60" t="s">
        <v>1234</v>
      </c>
      <c r="G471" s="61" t="s">
        <v>1235</v>
      </c>
      <c r="H471" s="211" t="s">
        <v>533</v>
      </c>
      <c r="I471" s="60" t="s">
        <v>608</v>
      </c>
      <c r="J471" s="212">
        <v>14.771622107270414</v>
      </c>
      <c r="K471" s="212">
        <v>27.807007517919001</v>
      </c>
      <c r="L471" s="213">
        <v>1748.7</v>
      </c>
      <c r="M471" s="214"/>
      <c r="N471" s="214"/>
      <c r="O471" s="214"/>
      <c r="P471" s="214"/>
      <c r="Q471" s="214"/>
      <c r="R471" s="214"/>
      <c r="S471" s="214"/>
      <c r="T471" s="214"/>
      <c r="U471" s="214"/>
      <c r="V471" s="214"/>
      <c r="W471" s="214"/>
      <c r="X471" s="214"/>
      <c r="Y471" s="214"/>
      <c r="Z471" s="214"/>
      <c r="AA471" s="214"/>
      <c r="AB471" s="214"/>
      <c r="AC471" s="214">
        <v>50</v>
      </c>
      <c r="AD471" s="214">
        <v>50</v>
      </c>
      <c r="AE471" s="214"/>
      <c r="AF471" s="214"/>
      <c r="AG471" s="215"/>
      <c r="AH471" s="214"/>
      <c r="AI471" s="214">
        <f t="shared" si="24"/>
        <v>50</v>
      </c>
      <c r="AJ471" s="214">
        <f t="shared" si="24"/>
        <v>50</v>
      </c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39">
        <v>386.29399999999998</v>
      </c>
      <c r="BB471" s="239">
        <v>386.29399999999998</v>
      </c>
      <c r="BC471" s="214"/>
      <c r="BD471" s="214"/>
      <c r="BE471" s="214"/>
      <c r="BF471" s="214"/>
      <c r="BG471" s="216">
        <f t="shared" si="25"/>
        <v>386.29399999999998</v>
      </c>
      <c r="BH471" s="72">
        <f t="shared" si="25"/>
        <v>386.29399999999998</v>
      </c>
      <c r="BI471" s="217">
        <f t="shared" si="23"/>
        <v>7.7258799999999989E-2</v>
      </c>
      <c r="BJ471" s="218">
        <v>0</v>
      </c>
      <c r="BK471" s="218">
        <v>0</v>
      </c>
      <c r="BL471" s="218">
        <v>0</v>
      </c>
      <c r="BM471" s="218">
        <v>0</v>
      </c>
      <c r="BN471" s="218">
        <v>0</v>
      </c>
      <c r="BO471" s="218">
        <v>0</v>
      </c>
      <c r="BP471" s="218">
        <v>0</v>
      </c>
      <c r="BQ471" s="218">
        <v>0</v>
      </c>
      <c r="BR471" s="218">
        <v>0</v>
      </c>
      <c r="BS471" s="218">
        <v>0</v>
      </c>
      <c r="BT471" s="218">
        <v>0</v>
      </c>
      <c r="BU471" s="218">
        <v>0</v>
      </c>
      <c r="BV471" s="218">
        <v>0</v>
      </c>
      <c r="BW471" s="218">
        <v>0</v>
      </c>
      <c r="BX471" s="218">
        <v>0</v>
      </c>
      <c r="BY471" s="218">
        <v>0</v>
      </c>
      <c r="BZ471" s="218">
        <v>453447.34896000003</v>
      </c>
      <c r="CA471" s="218">
        <v>453447.34896000003</v>
      </c>
      <c r="CB471" s="218">
        <v>0</v>
      </c>
      <c r="CC471" s="218">
        <v>0</v>
      </c>
      <c r="CD471" s="218">
        <v>0</v>
      </c>
      <c r="CE471" s="218">
        <v>0</v>
      </c>
      <c r="CF471" s="218">
        <v>453447.34896000003</v>
      </c>
      <c r="CG471" s="219">
        <v>453447.34896000003</v>
      </c>
      <c r="CH471" s="220">
        <v>26980800</v>
      </c>
      <c r="CI471" s="220">
        <v>26980800</v>
      </c>
      <c r="CJ471" s="220">
        <v>17520000</v>
      </c>
      <c r="CK471" s="221" t="s">
        <v>530</v>
      </c>
      <c r="CL471" s="222">
        <v>7.7</v>
      </c>
      <c r="CM471" s="223">
        <v>7.7</v>
      </c>
      <c r="CN471" s="224">
        <v>5</v>
      </c>
      <c r="CO471" s="253"/>
      <c r="CP471" s="253"/>
      <c r="CQ471" s="253"/>
      <c r="CR471" s="225"/>
      <c r="CS471" s="254">
        <v>213.89210061201376</v>
      </c>
      <c r="CT471" s="255">
        <v>132.90487224754574</v>
      </c>
      <c r="CU471" s="256">
        <v>1.3930620355618923</v>
      </c>
      <c r="CV471" s="257">
        <v>1.0589026760498836</v>
      </c>
      <c r="CW471" s="245" t="s">
        <v>592</v>
      </c>
      <c r="CX471" s="258"/>
      <c r="CY471" s="253"/>
      <c r="CZ471" s="253"/>
      <c r="DA471" s="259"/>
      <c r="DB471" s="260"/>
      <c r="DC471" s="261">
        <v>0</v>
      </c>
      <c r="DD471" s="262">
        <v>102424</v>
      </c>
      <c r="DE471" s="263">
        <v>149328</v>
      </c>
      <c r="DF471" s="111">
        <v>83917.333333333328</v>
      </c>
    </row>
    <row r="472" spans="1:110" ht="35.25" customHeight="1" x14ac:dyDescent="0.25">
      <c r="A472" s="237" t="s">
        <v>541</v>
      </c>
      <c r="B472" s="238" t="s">
        <v>18</v>
      </c>
      <c r="C472" s="238" t="s">
        <v>19</v>
      </c>
      <c r="D472" s="60" t="s">
        <v>221</v>
      </c>
      <c r="E472" s="60" t="s">
        <v>222</v>
      </c>
      <c r="F472" s="60" t="s">
        <v>1236</v>
      </c>
      <c r="G472" s="61" t="s">
        <v>1237</v>
      </c>
      <c r="H472" s="211" t="s">
        <v>533</v>
      </c>
      <c r="I472" s="60" t="s">
        <v>608</v>
      </c>
      <c r="J472" s="212">
        <v>14.771622107270414</v>
      </c>
      <c r="K472" s="212">
        <v>57.108901396365006</v>
      </c>
      <c r="L472" s="213">
        <v>3025.8</v>
      </c>
      <c r="M472" s="214"/>
      <c r="N472" s="214"/>
      <c r="O472" s="214"/>
      <c r="P472" s="214"/>
      <c r="Q472" s="214"/>
      <c r="R472" s="214"/>
      <c r="S472" s="214"/>
      <c r="T472" s="214"/>
      <c r="U472" s="214"/>
      <c r="V472" s="214"/>
      <c r="W472" s="214"/>
      <c r="X472" s="214"/>
      <c r="Y472" s="214"/>
      <c r="Z472" s="214"/>
      <c r="AA472" s="214"/>
      <c r="AB472" s="214"/>
      <c r="AC472" s="214">
        <v>107</v>
      </c>
      <c r="AD472" s="214">
        <v>107</v>
      </c>
      <c r="AE472" s="214"/>
      <c r="AF472" s="214"/>
      <c r="AG472" s="215"/>
      <c r="AH472" s="214"/>
      <c r="AI472" s="214">
        <f t="shared" si="24"/>
        <v>107</v>
      </c>
      <c r="AJ472" s="214">
        <f t="shared" si="24"/>
        <v>107</v>
      </c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39">
        <v>3364.06</v>
      </c>
      <c r="BB472" s="239">
        <v>3364.06</v>
      </c>
      <c r="BC472" s="214"/>
      <c r="BD472" s="214"/>
      <c r="BE472" s="214"/>
      <c r="BF472" s="214"/>
      <c r="BG472" s="216">
        <f t="shared" si="25"/>
        <v>3364.06</v>
      </c>
      <c r="BH472" s="72">
        <f t="shared" si="25"/>
        <v>3364.06</v>
      </c>
      <c r="BI472" s="217">
        <f t="shared" si="23"/>
        <v>0.29201909722222225</v>
      </c>
      <c r="BJ472" s="218">
        <v>0</v>
      </c>
      <c r="BK472" s="218">
        <v>0</v>
      </c>
      <c r="BL472" s="218">
        <v>0</v>
      </c>
      <c r="BM472" s="218">
        <v>0</v>
      </c>
      <c r="BN472" s="218">
        <v>0</v>
      </c>
      <c r="BO472" s="218">
        <v>0</v>
      </c>
      <c r="BP472" s="218">
        <v>0</v>
      </c>
      <c r="BQ472" s="218">
        <v>0</v>
      </c>
      <c r="BR472" s="218">
        <v>0</v>
      </c>
      <c r="BS472" s="218">
        <v>0</v>
      </c>
      <c r="BT472" s="218">
        <v>0</v>
      </c>
      <c r="BU472" s="218">
        <v>0</v>
      </c>
      <c r="BV472" s="218">
        <v>0</v>
      </c>
      <c r="BW472" s="218">
        <v>0</v>
      </c>
      <c r="BX472" s="218">
        <v>0</v>
      </c>
      <c r="BY472" s="218">
        <v>0</v>
      </c>
      <c r="BZ472" s="218">
        <v>3948868.1903999997</v>
      </c>
      <c r="CA472" s="218">
        <v>3948868.1903999997</v>
      </c>
      <c r="CB472" s="218">
        <v>0</v>
      </c>
      <c r="CC472" s="218">
        <v>0</v>
      </c>
      <c r="CD472" s="218">
        <v>0</v>
      </c>
      <c r="CE472" s="218">
        <v>0</v>
      </c>
      <c r="CF472" s="218">
        <v>3948868.1903999997</v>
      </c>
      <c r="CG472" s="219">
        <v>3948868.1903999997</v>
      </c>
      <c r="CH472" s="220">
        <v>34409280.000000007</v>
      </c>
      <c r="CI472" s="220">
        <v>34409280.000000007</v>
      </c>
      <c r="CJ472" s="220">
        <v>40366079.999999993</v>
      </c>
      <c r="CK472" s="221" t="s">
        <v>530</v>
      </c>
      <c r="CL472" s="222">
        <v>9.82</v>
      </c>
      <c r="CM472" s="223">
        <v>9.82</v>
      </c>
      <c r="CN472" s="224">
        <v>11.52</v>
      </c>
      <c r="CO472" s="253"/>
      <c r="CP472" s="253"/>
      <c r="CQ472" s="253"/>
      <c r="CR472" s="225"/>
      <c r="CS472" s="254">
        <v>167.5184813469167</v>
      </c>
      <c r="CT472" s="255">
        <v>130.96633174213551</v>
      </c>
      <c r="CU472" s="256">
        <v>1.1976050999881327</v>
      </c>
      <c r="CV472" s="257">
        <v>1.16202163583324</v>
      </c>
      <c r="CW472" s="245" t="s">
        <v>592</v>
      </c>
      <c r="CX472" s="258"/>
      <c r="CY472" s="253"/>
      <c r="CZ472" s="253"/>
      <c r="DA472" s="259"/>
      <c r="DB472" s="260"/>
      <c r="DC472" s="261">
        <v>311193</v>
      </c>
      <c r="DD472" s="262">
        <v>0</v>
      </c>
      <c r="DE472" s="263">
        <v>3616</v>
      </c>
      <c r="DF472" s="111">
        <v>104936.33333333333</v>
      </c>
    </row>
    <row r="473" spans="1:110" ht="35.25" customHeight="1" x14ac:dyDescent="0.25">
      <c r="A473" s="237" t="s">
        <v>541</v>
      </c>
      <c r="B473" s="238" t="s">
        <v>18</v>
      </c>
      <c r="C473" s="238" t="s">
        <v>19</v>
      </c>
      <c r="D473" s="60" t="s">
        <v>335</v>
      </c>
      <c r="E473" s="60" t="s">
        <v>262</v>
      </c>
      <c r="F473" s="60" t="s">
        <v>1238</v>
      </c>
      <c r="G473" s="61" t="s">
        <v>262</v>
      </c>
      <c r="H473" s="211" t="s">
        <v>533</v>
      </c>
      <c r="I473" s="60" t="s">
        <v>608</v>
      </c>
      <c r="J473" s="212">
        <v>12.668219606558768</v>
      </c>
      <c r="K473" s="212">
        <v>13.992045425442001</v>
      </c>
      <c r="L473" s="213">
        <v>1386.8</v>
      </c>
      <c r="M473" s="214"/>
      <c r="N473" s="214"/>
      <c r="O473" s="214"/>
      <c r="P473" s="214"/>
      <c r="Q473" s="214"/>
      <c r="R473" s="214"/>
      <c r="S473" s="214"/>
      <c r="T473" s="214"/>
      <c r="U473" s="214"/>
      <c r="V473" s="214"/>
      <c r="W473" s="214"/>
      <c r="X473" s="214"/>
      <c r="Y473" s="214"/>
      <c r="Z473" s="214"/>
      <c r="AA473" s="214"/>
      <c r="AB473" s="214"/>
      <c r="AC473" s="214">
        <v>36</v>
      </c>
      <c r="AD473" s="214">
        <v>36</v>
      </c>
      <c r="AE473" s="214"/>
      <c r="AF473" s="214"/>
      <c r="AG473" s="215"/>
      <c r="AH473" s="214"/>
      <c r="AI473" s="214">
        <f t="shared" si="24"/>
        <v>36</v>
      </c>
      <c r="AJ473" s="214">
        <f t="shared" si="24"/>
        <v>36</v>
      </c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39">
        <v>709.34</v>
      </c>
      <c r="BB473" s="239">
        <v>709.34</v>
      </c>
      <c r="BC473" s="214"/>
      <c r="BD473" s="214"/>
      <c r="BE473" s="214"/>
      <c r="BF473" s="214"/>
      <c r="BG473" s="216">
        <f t="shared" si="25"/>
        <v>709.34</v>
      </c>
      <c r="BH473" s="72">
        <f t="shared" si="25"/>
        <v>709.34</v>
      </c>
      <c r="BI473" s="217">
        <f t="shared" si="23"/>
        <v>0.12510405643738978</v>
      </c>
      <c r="BJ473" s="218">
        <v>0</v>
      </c>
      <c r="BK473" s="218">
        <v>0</v>
      </c>
      <c r="BL473" s="218">
        <v>0</v>
      </c>
      <c r="BM473" s="218">
        <v>0</v>
      </c>
      <c r="BN473" s="218">
        <v>0</v>
      </c>
      <c r="BO473" s="218">
        <v>0</v>
      </c>
      <c r="BP473" s="218">
        <v>0</v>
      </c>
      <c r="BQ473" s="218">
        <v>0</v>
      </c>
      <c r="BR473" s="218">
        <v>0</v>
      </c>
      <c r="BS473" s="218">
        <v>0</v>
      </c>
      <c r="BT473" s="218">
        <v>0</v>
      </c>
      <c r="BU473" s="218">
        <v>0</v>
      </c>
      <c r="BV473" s="218">
        <v>0</v>
      </c>
      <c r="BW473" s="218">
        <v>0</v>
      </c>
      <c r="BX473" s="218">
        <v>0</v>
      </c>
      <c r="BY473" s="218">
        <v>0</v>
      </c>
      <c r="BZ473" s="218">
        <v>832651.66560000007</v>
      </c>
      <c r="CA473" s="218">
        <v>832651.66560000007</v>
      </c>
      <c r="CB473" s="218">
        <v>0</v>
      </c>
      <c r="CC473" s="218">
        <v>0</v>
      </c>
      <c r="CD473" s="218">
        <v>0</v>
      </c>
      <c r="CE473" s="218">
        <v>0</v>
      </c>
      <c r="CF473" s="218">
        <v>832651.66560000007</v>
      </c>
      <c r="CG473" s="219">
        <v>832651.66560000007</v>
      </c>
      <c r="CH473" s="220">
        <v>25544160.000000004</v>
      </c>
      <c r="CI473" s="220">
        <v>25544160.000000004</v>
      </c>
      <c r="CJ473" s="220">
        <v>19867680</v>
      </c>
      <c r="CK473" s="221" t="s">
        <v>530</v>
      </c>
      <c r="CL473" s="222">
        <v>7.29</v>
      </c>
      <c r="CM473" s="223">
        <v>7.29</v>
      </c>
      <c r="CN473" s="224">
        <v>5.67</v>
      </c>
      <c r="CO473" s="253"/>
      <c r="CP473" s="253"/>
      <c r="CQ473" s="253"/>
      <c r="CR473" s="225"/>
      <c r="CS473" s="254">
        <v>134.12628387306748</v>
      </c>
      <c r="CT473" s="255">
        <v>123.72753372284514</v>
      </c>
      <c r="CU473" s="256">
        <v>1.4088832919283021</v>
      </c>
      <c r="CV473" s="257">
        <v>1.3836459406484076</v>
      </c>
      <c r="CW473" s="245" t="s">
        <v>649</v>
      </c>
      <c r="CX473" s="258"/>
      <c r="CY473" s="253"/>
      <c r="CZ473" s="253"/>
      <c r="DA473" s="259"/>
      <c r="DB473" s="260"/>
      <c r="DC473" s="261">
        <v>123454</v>
      </c>
      <c r="DD473" s="262">
        <v>109974</v>
      </c>
      <c r="DE473" s="263">
        <v>80143</v>
      </c>
      <c r="DF473" s="111">
        <v>104523.66666666667</v>
      </c>
    </row>
    <row r="474" spans="1:110" ht="35.25" customHeight="1" x14ac:dyDescent="0.25">
      <c r="A474" s="237" t="s">
        <v>541</v>
      </c>
      <c r="B474" s="238" t="s">
        <v>18</v>
      </c>
      <c r="C474" s="238" t="s">
        <v>19</v>
      </c>
      <c r="D474" s="60" t="s">
        <v>335</v>
      </c>
      <c r="E474" s="60" t="s">
        <v>262</v>
      </c>
      <c r="F474" s="60" t="s">
        <v>1239</v>
      </c>
      <c r="G474" s="61" t="s">
        <v>262</v>
      </c>
      <c r="H474" s="211" t="s">
        <v>543</v>
      </c>
      <c r="I474" s="60" t="s">
        <v>608</v>
      </c>
      <c r="J474" s="212">
        <v>10.158477986391464</v>
      </c>
      <c r="K474" s="212">
        <v>11.685227248422001</v>
      </c>
      <c r="L474" s="213">
        <v>1494.2</v>
      </c>
      <c r="M474" s="214"/>
      <c r="N474" s="214"/>
      <c r="O474" s="214"/>
      <c r="P474" s="214"/>
      <c r="Q474" s="214"/>
      <c r="R474" s="214"/>
      <c r="S474" s="214"/>
      <c r="T474" s="214"/>
      <c r="U474" s="214"/>
      <c r="V474" s="214"/>
      <c r="W474" s="214"/>
      <c r="X474" s="214"/>
      <c r="Y474" s="214"/>
      <c r="Z474" s="214"/>
      <c r="AA474" s="214"/>
      <c r="AB474" s="214"/>
      <c r="AC474" s="214">
        <v>40</v>
      </c>
      <c r="AD474" s="214">
        <v>40</v>
      </c>
      <c r="AE474" s="214"/>
      <c r="AF474" s="214"/>
      <c r="AG474" s="215"/>
      <c r="AH474" s="214"/>
      <c r="AI474" s="214">
        <f t="shared" si="24"/>
        <v>40</v>
      </c>
      <c r="AJ474" s="214">
        <f t="shared" si="24"/>
        <v>40</v>
      </c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39">
        <v>235.96</v>
      </c>
      <c r="BB474" s="239">
        <v>235.96</v>
      </c>
      <c r="BC474" s="214"/>
      <c r="BD474" s="214"/>
      <c r="BE474" s="214"/>
      <c r="BF474" s="214"/>
      <c r="BG474" s="216">
        <f t="shared" si="25"/>
        <v>235.96</v>
      </c>
      <c r="BH474" s="72">
        <f t="shared" si="25"/>
        <v>235.96</v>
      </c>
      <c r="BI474" s="217">
        <f t="shared" si="23"/>
        <v>3.9524288107202682E-2</v>
      </c>
      <c r="BJ474" s="218">
        <v>0</v>
      </c>
      <c r="BK474" s="218">
        <v>0</v>
      </c>
      <c r="BL474" s="218">
        <v>0</v>
      </c>
      <c r="BM474" s="218">
        <v>0</v>
      </c>
      <c r="BN474" s="218">
        <v>0</v>
      </c>
      <c r="BO474" s="218">
        <v>0</v>
      </c>
      <c r="BP474" s="218">
        <v>0</v>
      </c>
      <c r="BQ474" s="218">
        <v>0</v>
      </c>
      <c r="BR474" s="218">
        <v>0</v>
      </c>
      <c r="BS474" s="218">
        <v>0</v>
      </c>
      <c r="BT474" s="218">
        <v>0</v>
      </c>
      <c r="BU474" s="218">
        <v>0</v>
      </c>
      <c r="BV474" s="218">
        <v>0</v>
      </c>
      <c r="BW474" s="218">
        <v>0</v>
      </c>
      <c r="BX474" s="218">
        <v>0</v>
      </c>
      <c r="BY474" s="218">
        <v>0</v>
      </c>
      <c r="BZ474" s="218">
        <v>276979.28640000004</v>
      </c>
      <c r="CA474" s="218">
        <v>276979.28640000004</v>
      </c>
      <c r="CB474" s="218">
        <v>0</v>
      </c>
      <c r="CC474" s="218">
        <v>0</v>
      </c>
      <c r="CD474" s="218">
        <v>0</v>
      </c>
      <c r="CE474" s="218">
        <v>0</v>
      </c>
      <c r="CF474" s="218">
        <v>276979.28640000004</v>
      </c>
      <c r="CG474" s="219">
        <v>276979.28640000004</v>
      </c>
      <c r="CH474" s="220">
        <v>15838079.999999998</v>
      </c>
      <c r="CI474" s="220">
        <v>15838079.999999998</v>
      </c>
      <c r="CJ474" s="220">
        <v>20918879.999999996</v>
      </c>
      <c r="CK474" s="221" t="s">
        <v>530</v>
      </c>
      <c r="CL474" s="222">
        <v>4.5199999999999996</v>
      </c>
      <c r="CM474" s="223">
        <v>4.5199999999999996</v>
      </c>
      <c r="CN474" s="224">
        <v>5.97</v>
      </c>
      <c r="CO474" s="253"/>
      <c r="CP474" s="253">
        <v>2</v>
      </c>
      <c r="CQ474" s="253">
        <v>8</v>
      </c>
      <c r="CR474" s="225">
        <f>AVERAGE(CO474,CP474,CQ474)</f>
        <v>5</v>
      </c>
      <c r="CS474" s="254">
        <v>49.075583865159075</v>
      </c>
      <c r="CT474" s="255">
        <v>46.649666602615127</v>
      </c>
      <c r="CU474" s="256">
        <v>0.74753850672928301</v>
      </c>
      <c r="CV474" s="257">
        <v>0.74596466927960992</v>
      </c>
      <c r="CW474" s="245" t="s">
        <v>877</v>
      </c>
      <c r="CX474" s="258"/>
      <c r="CY474" s="253"/>
      <c r="CZ474" s="253"/>
      <c r="DA474" s="259"/>
      <c r="DB474" s="260"/>
      <c r="DC474" s="261">
        <v>29120</v>
      </c>
      <c r="DD474" s="262">
        <v>0</v>
      </c>
      <c r="DE474" s="263">
        <v>117958</v>
      </c>
      <c r="DF474" s="111">
        <v>49026</v>
      </c>
    </row>
    <row r="475" spans="1:110" ht="35.25" customHeight="1" x14ac:dyDescent="0.25">
      <c r="A475" s="237" t="s">
        <v>541</v>
      </c>
      <c r="B475" s="238" t="s">
        <v>18</v>
      </c>
      <c r="C475" s="238" t="s">
        <v>19</v>
      </c>
      <c r="D475" s="60" t="s">
        <v>335</v>
      </c>
      <c r="E475" s="60" t="s">
        <v>262</v>
      </c>
      <c r="F475" s="60" t="s">
        <v>1240</v>
      </c>
      <c r="G475" s="61" t="s">
        <v>1241</v>
      </c>
      <c r="H475" s="211" t="s">
        <v>533</v>
      </c>
      <c r="I475" s="60" t="s">
        <v>608</v>
      </c>
      <c r="J475" s="212">
        <v>13.433093243181185</v>
      </c>
      <c r="K475" s="212">
        <v>44.872348391514002</v>
      </c>
      <c r="L475" s="213">
        <v>2714.1</v>
      </c>
      <c r="M475" s="214"/>
      <c r="N475" s="214"/>
      <c r="O475" s="214"/>
      <c r="P475" s="214"/>
      <c r="Q475" s="214"/>
      <c r="R475" s="214"/>
      <c r="S475" s="214"/>
      <c r="T475" s="214"/>
      <c r="U475" s="214"/>
      <c r="V475" s="214"/>
      <c r="W475" s="214"/>
      <c r="X475" s="214"/>
      <c r="Y475" s="214"/>
      <c r="Z475" s="214"/>
      <c r="AA475" s="214"/>
      <c r="AB475" s="214"/>
      <c r="AC475" s="214">
        <v>106</v>
      </c>
      <c r="AD475" s="214">
        <v>106</v>
      </c>
      <c r="AE475" s="214"/>
      <c r="AF475" s="214"/>
      <c r="AG475" s="215"/>
      <c r="AH475" s="214"/>
      <c r="AI475" s="214">
        <f t="shared" si="24"/>
        <v>106</v>
      </c>
      <c r="AJ475" s="214">
        <f t="shared" si="24"/>
        <v>106</v>
      </c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39">
        <v>716.72500000000002</v>
      </c>
      <c r="BB475" s="239">
        <v>716.72500000000002</v>
      </c>
      <c r="BC475" s="214"/>
      <c r="BD475" s="214"/>
      <c r="BE475" s="214"/>
      <c r="BF475" s="214"/>
      <c r="BG475" s="216">
        <f t="shared" si="25"/>
        <v>716.72500000000002</v>
      </c>
      <c r="BH475" s="72">
        <f t="shared" si="25"/>
        <v>716.72500000000002</v>
      </c>
      <c r="BI475" s="217">
        <f t="shared" si="23"/>
        <v>9.7381114130434793E-2</v>
      </c>
      <c r="BJ475" s="218">
        <v>0</v>
      </c>
      <c r="BK475" s="218">
        <v>0</v>
      </c>
      <c r="BL475" s="218">
        <v>0</v>
      </c>
      <c r="BM475" s="218">
        <v>0</v>
      </c>
      <c r="BN475" s="218">
        <v>0</v>
      </c>
      <c r="BO475" s="218">
        <v>0</v>
      </c>
      <c r="BP475" s="218">
        <v>0</v>
      </c>
      <c r="BQ475" s="218">
        <v>0</v>
      </c>
      <c r="BR475" s="218">
        <v>0</v>
      </c>
      <c r="BS475" s="218">
        <v>0</v>
      </c>
      <c r="BT475" s="218">
        <v>0</v>
      </c>
      <c r="BU475" s="218">
        <v>0</v>
      </c>
      <c r="BV475" s="218">
        <v>0</v>
      </c>
      <c r="BW475" s="218">
        <v>0</v>
      </c>
      <c r="BX475" s="218">
        <v>0</v>
      </c>
      <c r="BY475" s="218">
        <v>0</v>
      </c>
      <c r="BZ475" s="218">
        <v>841320.47400000005</v>
      </c>
      <c r="CA475" s="218">
        <v>841320.47400000005</v>
      </c>
      <c r="CB475" s="218">
        <v>0</v>
      </c>
      <c r="CC475" s="218">
        <v>0</v>
      </c>
      <c r="CD475" s="218">
        <v>0</v>
      </c>
      <c r="CE475" s="218">
        <v>0</v>
      </c>
      <c r="CF475" s="218">
        <v>841320.47400000005</v>
      </c>
      <c r="CG475" s="219">
        <v>841320.47400000005</v>
      </c>
      <c r="CH475" s="220">
        <v>37948320</v>
      </c>
      <c r="CI475" s="220">
        <v>37948320</v>
      </c>
      <c r="CJ475" s="220">
        <v>25789440.000000004</v>
      </c>
      <c r="CK475" s="221" t="s">
        <v>530</v>
      </c>
      <c r="CL475" s="222">
        <v>10.83</v>
      </c>
      <c r="CM475" s="223">
        <v>10.83</v>
      </c>
      <c r="CN475" s="224">
        <v>7.36</v>
      </c>
      <c r="CO475" s="253"/>
      <c r="CP475" s="253">
        <v>3</v>
      </c>
      <c r="CQ475" s="253">
        <v>1</v>
      </c>
      <c r="CR475" s="225">
        <f>AVERAGE(CO475:CQ475)</f>
        <v>2</v>
      </c>
      <c r="CS475" s="254">
        <v>303.78011468543951</v>
      </c>
      <c r="CT475" s="255">
        <v>141.29161334981339</v>
      </c>
      <c r="CU475" s="256">
        <v>1.0093958376453924</v>
      </c>
      <c r="CV475" s="257">
        <v>0.91249387565699835</v>
      </c>
      <c r="CW475" s="245" t="s">
        <v>639</v>
      </c>
      <c r="CX475" s="258"/>
      <c r="CY475" s="253"/>
      <c r="CZ475" s="253"/>
      <c r="DA475" s="259"/>
      <c r="DB475" s="260"/>
      <c r="DC475" s="261">
        <v>0</v>
      </c>
      <c r="DD475" s="262">
        <v>115452</v>
      </c>
      <c r="DE475" s="263">
        <v>0</v>
      </c>
      <c r="DF475" s="111">
        <v>38484</v>
      </c>
    </row>
    <row r="476" spans="1:110" ht="35.25" customHeight="1" x14ac:dyDescent="0.25">
      <c r="A476" s="237" t="s">
        <v>541</v>
      </c>
      <c r="B476" s="238" t="s">
        <v>18</v>
      </c>
      <c r="C476" s="238" t="s">
        <v>19</v>
      </c>
      <c r="D476" s="60" t="s">
        <v>335</v>
      </c>
      <c r="E476" s="60" t="s">
        <v>262</v>
      </c>
      <c r="F476" s="60" t="s">
        <v>1242</v>
      </c>
      <c r="G476" s="61" t="s">
        <v>262</v>
      </c>
      <c r="H476" s="211" t="s">
        <v>543</v>
      </c>
      <c r="I476" s="60" t="s">
        <v>608</v>
      </c>
      <c r="J476" s="212">
        <v>14.508696794681459</v>
      </c>
      <c r="K476" s="212">
        <v>15.742424209679999</v>
      </c>
      <c r="L476" s="213">
        <v>1700.2</v>
      </c>
      <c r="M476" s="214"/>
      <c r="N476" s="214"/>
      <c r="O476" s="214"/>
      <c r="P476" s="214"/>
      <c r="Q476" s="214"/>
      <c r="R476" s="214"/>
      <c r="S476" s="214"/>
      <c r="T476" s="214"/>
      <c r="U476" s="214"/>
      <c r="V476" s="214"/>
      <c r="W476" s="214"/>
      <c r="X476" s="214"/>
      <c r="Y476" s="214"/>
      <c r="Z476" s="214"/>
      <c r="AA476" s="214"/>
      <c r="AB476" s="214"/>
      <c r="AC476" s="214">
        <v>51</v>
      </c>
      <c r="AD476" s="214">
        <v>51</v>
      </c>
      <c r="AE476" s="214"/>
      <c r="AF476" s="214"/>
      <c r="AG476" s="215"/>
      <c r="AH476" s="214"/>
      <c r="AI476" s="214">
        <f t="shared" si="24"/>
        <v>51</v>
      </c>
      <c r="AJ476" s="214">
        <f t="shared" si="24"/>
        <v>51</v>
      </c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39">
        <v>328.24</v>
      </c>
      <c r="BB476" s="239">
        <v>328.24</v>
      </c>
      <c r="BC476" s="214"/>
      <c r="BD476" s="214"/>
      <c r="BE476" s="214"/>
      <c r="BF476" s="214"/>
      <c r="BG476" s="216">
        <f t="shared" si="25"/>
        <v>328.24</v>
      </c>
      <c r="BH476" s="72">
        <f t="shared" si="25"/>
        <v>328.24</v>
      </c>
      <c r="BI476" s="217">
        <f t="shared" si="23"/>
        <v>4.2518134715025913E-2</v>
      </c>
      <c r="BJ476" s="218">
        <v>0</v>
      </c>
      <c r="BK476" s="218">
        <v>0</v>
      </c>
      <c r="BL476" s="218">
        <v>0</v>
      </c>
      <c r="BM476" s="218">
        <v>0</v>
      </c>
      <c r="BN476" s="218">
        <v>0</v>
      </c>
      <c r="BO476" s="218">
        <v>0</v>
      </c>
      <c r="BP476" s="218">
        <v>0</v>
      </c>
      <c r="BQ476" s="218">
        <v>0</v>
      </c>
      <c r="BR476" s="218">
        <v>0</v>
      </c>
      <c r="BS476" s="218">
        <v>0</v>
      </c>
      <c r="BT476" s="218">
        <v>0</v>
      </c>
      <c r="BU476" s="218">
        <v>0</v>
      </c>
      <c r="BV476" s="218">
        <v>0</v>
      </c>
      <c r="BW476" s="218">
        <v>0</v>
      </c>
      <c r="BX476" s="218">
        <v>0</v>
      </c>
      <c r="BY476" s="218">
        <v>0</v>
      </c>
      <c r="BZ476" s="218">
        <v>385301.24160000001</v>
      </c>
      <c r="CA476" s="218">
        <v>385301.24160000001</v>
      </c>
      <c r="CB476" s="218">
        <v>0</v>
      </c>
      <c r="CC476" s="218">
        <v>0</v>
      </c>
      <c r="CD476" s="218">
        <v>0</v>
      </c>
      <c r="CE476" s="218">
        <v>0</v>
      </c>
      <c r="CF476" s="218">
        <v>385301.24160000001</v>
      </c>
      <c r="CG476" s="219">
        <v>385301.24160000001</v>
      </c>
      <c r="CH476" s="220">
        <v>22951200</v>
      </c>
      <c r="CI476" s="220">
        <v>22951200</v>
      </c>
      <c r="CJ476" s="220">
        <v>27050880</v>
      </c>
      <c r="CK476" s="221" t="s">
        <v>530</v>
      </c>
      <c r="CL476" s="222">
        <v>6.55</v>
      </c>
      <c r="CM476" s="223">
        <v>6.55</v>
      </c>
      <c r="CN476" s="224">
        <v>7.72</v>
      </c>
      <c r="CO476" s="253"/>
      <c r="CP476" s="253"/>
      <c r="CQ476" s="253"/>
      <c r="CR476" s="225"/>
      <c r="CS476" s="254">
        <v>323.16597459460758</v>
      </c>
      <c r="CT476" s="255">
        <v>288.58820723953681</v>
      </c>
      <c r="CU476" s="256">
        <v>0.90883461426795409</v>
      </c>
      <c r="CV476" s="257">
        <v>0.89744957930925029</v>
      </c>
      <c r="CW476" s="245" t="s">
        <v>781</v>
      </c>
      <c r="CX476" s="258"/>
      <c r="CY476" s="253"/>
      <c r="CZ476" s="253"/>
      <c r="DA476" s="259"/>
      <c r="DB476" s="260"/>
      <c r="DC476" s="261">
        <v>0</v>
      </c>
      <c r="DD476" s="262">
        <v>1074944</v>
      </c>
      <c r="DE476" s="263">
        <v>212076</v>
      </c>
      <c r="DF476" s="111">
        <v>429006.66666666669</v>
      </c>
    </row>
    <row r="477" spans="1:110" ht="35.25" customHeight="1" x14ac:dyDescent="0.25">
      <c r="A477" s="237" t="s">
        <v>541</v>
      </c>
      <c r="B477" s="238" t="s">
        <v>18</v>
      </c>
      <c r="C477" s="238" t="s">
        <v>19</v>
      </c>
      <c r="D477" s="60" t="s">
        <v>335</v>
      </c>
      <c r="E477" s="60" t="s">
        <v>262</v>
      </c>
      <c r="F477" s="60" t="s">
        <v>1243</v>
      </c>
      <c r="G477" s="61" t="s">
        <v>262</v>
      </c>
      <c r="H477" s="211" t="s">
        <v>533</v>
      </c>
      <c r="I477" s="60" t="s">
        <v>608</v>
      </c>
      <c r="J477" s="212">
        <v>13.433093243181185</v>
      </c>
      <c r="K477" s="212">
        <v>12.69507573117</v>
      </c>
      <c r="L477" s="213">
        <v>746.7</v>
      </c>
      <c r="M477" s="214"/>
      <c r="N477" s="214"/>
      <c r="O477" s="214"/>
      <c r="P477" s="214"/>
      <c r="Q477" s="214"/>
      <c r="R477" s="214"/>
      <c r="S477" s="214"/>
      <c r="T477" s="214"/>
      <c r="U477" s="214"/>
      <c r="V477" s="214"/>
      <c r="W477" s="214"/>
      <c r="X477" s="214"/>
      <c r="Y477" s="214"/>
      <c r="Z477" s="214"/>
      <c r="AA477" s="214"/>
      <c r="AB477" s="214"/>
      <c r="AC477" s="214">
        <v>63</v>
      </c>
      <c r="AD477" s="214">
        <v>63</v>
      </c>
      <c r="AE477" s="214"/>
      <c r="AF477" s="214"/>
      <c r="AG477" s="215"/>
      <c r="AH477" s="214"/>
      <c r="AI477" s="214">
        <f t="shared" si="24"/>
        <v>63</v>
      </c>
      <c r="AJ477" s="214">
        <f t="shared" si="24"/>
        <v>63</v>
      </c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39">
        <v>440.25</v>
      </c>
      <c r="BB477" s="239">
        <v>440.25</v>
      </c>
      <c r="BC477" s="214"/>
      <c r="BD477" s="214"/>
      <c r="BE477" s="214"/>
      <c r="BF477" s="214"/>
      <c r="BG477" s="216">
        <f t="shared" si="25"/>
        <v>440.25</v>
      </c>
      <c r="BH477" s="72">
        <f t="shared" si="25"/>
        <v>440.25</v>
      </c>
      <c r="BI477" s="217">
        <f t="shared" si="23"/>
        <v>0.1726470588235294</v>
      </c>
      <c r="BJ477" s="218">
        <v>0</v>
      </c>
      <c r="BK477" s="218">
        <v>0</v>
      </c>
      <c r="BL477" s="218">
        <v>0</v>
      </c>
      <c r="BM477" s="218">
        <v>0</v>
      </c>
      <c r="BN477" s="218">
        <v>0</v>
      </c>
      <c r="BO477" s="218">
        <v>0</v>
      </c>
      <c r="BP477" s="218">
        <v>0</v>
      </c>
      <c r="BQ477" s="218">
        <v>0</v>
      </c>
      <c r="BR477" s="218">
        <v>0</v>
      </c>
      <c r="BS477" s="218">
        <v>0</v>
      </c>
      <c r="BT477" s="218">
        <v>0</v>
      </c>
      <c r="BU477" s="218">
        <v>0</v>
      </c>
      <c r="BV477" s="218">
        <v>0</v>
      </c>
      <c r="BW477" s="218">
        <v>0</v>
      </c>
      <c r="BX477" s="218">
        <v>0</v>
      </c>
      <c r="BY477" s="218">
        <v>0</v>
      </c>
      <c r="BZ477" s="218">
        <v>516783.06000000006</v>
      </c>
      <c r="CA477" s="218">
        <v>516783.06000000006</v>
      </c>
      <c r="CB477" s="218">
        <v>0</v>
      </c>
      <c r="CC477" s="218">
        <v>0</v>
      </c>
      <c r="CD477" s="218">
        <v>0</v>
      </c>
      <c r="CE477" s="218">
        <v>0</v>
      </c>
      <c r="CF477" s="218">
        <v>516783.06000000006</v>
      </c>
      <c r="CG477" s="219">
        <v>516783.06000000006</v>
      </c>
      <c r="CH477" s="220">
        <v>7954080</v>
      </c>
      <c r="CI477" s="220">
        <v>7954080</v>
      </c>
      <c r="CJ477" s="220">
        <v>8935200</v>
      </c>
      <c r="CK477" s="221" t="s">
        <v>530</v>
      </c>
      <c r="CL477" s="222">
        <v>2.27</v>
      </c>
      <c r="CM477" s="223">
        <v>2.27</v>
      </c>
      <c r="CN477" s="224">
        <v>2.5499999999999998</v>
      </c>
      <c r="CO477" s="253"/>
      <c r="CP477" s="253"/>
      <c r="CQ477" s="253"/>
      <c r="CR477" s="225"/>
      <c r="CS477" s="254">
        <v>107.35858745394255</v>
      </c>
      <c r="CT477" s="255">
        <v>100.20080027931083</v>
      </c>
      <c r="CU477" s="256">
        <v>0.91018566461285466</v>
      </c>
      <c r="CV477" s="257">
        <v>0.90392112133205094</v>
      </c>
      <c r="CW477" s="245" t="s">
        <v>1244</v>
      </c>
      <c r="CX477" s="258"/>
      <c r="CY477" s="253"/>
      <c r="CZ477" s="253"/>
      <c r="DA477" s="259"/>
      <c r="DB477" s="260"/>
      <c r="DC477" s="261">
        <v>25935</v>
      </c>
      <c r="DD477" s="262">
        <v>74046</v>
      </c>
      <c r="DE477" s="263">
        <v>0</v>
      </c>
      <c r="DF477" s="111">
        <v>33327</v>
      </c>
    </row>
    <row r="478" spans="1:110" ht="35.25" customHeight="1" x14ac:dyDescent="0.25">
      <c r="A478" s="237" t="s">
        <v>541</v>
      </c>
      <c r="B478" s="238" t="s">
        <v>18</v>
      </c>
      <c r="C478" s="238" t="s">
        <v>19</v>
      </c>
      <c r="D478" s="60" t="s">
        <v>335</v>
      </c>
      <c r="E478" s="60" t="s">
        <v>262</v>
      </c>
      <c r="F478" s="60" t="s">
        <v>1245</v>
      </c>
      <c r="G478" s="61" t="s">
        <v>1246</v>
      </c>
      <c r="H478" s="211" t="s">
        <v>533</v>
      </c>
      <c r="I478" s="60" t="s">
        <v>608</v>
      </c>
      <c r="J478" s="212">
        <v>13.433093243181185</v>
      </c>
      <c r="K478" s="212">
        <v>31.107196904994002</v>
      </c>
      <c r="L478" s="213">
        <v>3438.2</v>
      </c>
      <c r="M478" s="214"/>
      <c r="N478" s="214"/>
      <c r="O478" s="214"/>
      <c r="P478" s="214"/>
      <c r="Q478" s="214"/>
      <c r="R478" s="214"/>
      <c r="S478" s="214"/>
      <c r="T478" s="214"/>
      <c r="U478" s="214"/>
      <c r="V478" s="214"/>
      <c r="W478" s="214"/>
      <c r="X478" s="214"/>
      <c r="Y478" s="214">
        <v>1</v>
      </c>
      <c r="Z478" s="214">
        <v>1</v>
      </c>
      <c r="AA478" s="214"/>
      <c r="AB478" s="214"/>
      <c r="AC478" s="214">
        <v>67</v>
      </c>
      <c r="AD478" s="214">
        <v>67</v>
      </c>
      <c r="AE478" s="214"/>
      <c r="AF478" s="214"/>
      <c r="AG478" s="215"/>
      <c r="AH478" s="214"/>
      <c r="AI478" s="214">
        <f t="shared" si="24"/>
        <v>68</v>
      </c>
      <c r="AJ478" s="214">
        <f t="shared" si="24"/>
        <v>68</v>
      </c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>
        <v>1.2</v>
      </c>
      <c r="AX478" s="214">
        <v>1.2</v>
      </c>
      <c r="AY478" s="214"/>
      <c r="AZ478" s="214"/>
      <c r="BA478" s="239">
        <v>862.29</v>
      </c>
      <c r="BB478" s="239">
        <v>862.29</v>
      </c>
      <c r="BC478" s="214"/>
      <c r="BD478" s="214"/>
      <c r="BE478" s="214"/>
      <c r="BF478" s="214"/>
      <c r="BG478" s="216">
        <f t="shared" si="25"/>
        <v>863.49</v>
      </c>
      <c r="BH478" s="72">
        <f t="shared" si="25"/>
        <v>863.49</v>
      </c>
      <c r="BI478" s="217">
        <f t="shared" si="23"/>
        <v>7.7932310469314078E-2</v>
      </c>
      <c r="BJ478" s="218">
        <v>0</v>
      </c>
      <c r="BK478" s="218">
        <v>0</v>
      </c>
      <c r="BL478" s="218">
        <v>0</v>
      </c>
      <c r="BM478" s="218">
        <v>0</v>
      </c>
      <c r="BN478" s="218">
        <v>0</v>
      </c>
      <c r="BO478" s="218">
        <v>0</v>
      </c>
      <c r="BP478" s="218">
        <v>0</v>
      </c>
      <c r="BQ478" s="218">
        <v>0</v>
      </c>
      <c r="BR478" s="218">
        <v>0</v>
      </c>
      <c r="BS478" s="218">
        <v>0</v>
      </c>
      <c r="BT478" s="218">
        <v>0</v>
      </c>
      <c r="BU478" s="218">
        <v>0</v>
      </c>
      <c r="BV478" s="218">
        <v>6054.9119999999994</v>
      </c>
      <c r="BW478" s="218">
        <v>6054.9119999999994</v>
      </c>
      <c r="BX478" s="218">
        <v>0</v>
      </c>
      <c r="BY478" s="218">
        <v>0</v>
      </c>
      <c r="BZ478" s="218">
        <v>1012190.4935999999</v>
      </c>
      <c r="CA478" s="218">
        <v>1012190.4935999999</v>
      </c>
      <c r="CB478" s="218">
        <v>0</v>
      </c>
      <c r="CC478" s="218">
        <v>0</v>
      </c>
      <c r="CD478" s="218">
        <v>0</v>
      </c>
      <c r="CE478" s="218">
        <v>0</v>
      </c>
      <c r="CF478" s="218">
        <v>1018245.4055999999</v>
      </c>
      <c r="CG478" s="219">
        <v>1018245.4055999999</v>
      </c>
      <c r="CH478" s="220">
        <v>33007680</v>
      </c>
      <c r="CI478" s="220">
        <v>33007680</v>
      </c>
      <c r="CJ478" s="220">
        <v>38824320.000000007</v>
      </c>
      <c r="CK478" s="221" t="s">
        <v>530</v>
      </c>
      <c r="CL478" s="222">
        <v>9.42</v>
      </c>
      <c r="CM478" s="223">
        <v>9.42</v>
      </c>
      <c r="CN478" s="224">
        <v>11.08</v>
      </c>
      <c r="CO478" s="253"/>
      <c r="CP478" s="253">
        <v>3</v>
      </c>
      <c r="CQ478" s="253">
        <v>3</v>
      </c>
      <c r="CR478" s="225">
        <f>AVERAGE(CO478:CQ478)</f>
        <v>3</v>
      </c>
      <c r="CS478" s="254">
        <v>149.01301668765674</v>
      </c>
      <c r="CT478" s="255">
        <v>145.90100089418925</v>
      </c>
      <c r="CU478" s="256">
        <v>1.4376887110393195</v>
      </c>
      <c r="CV478" s="257">
        <v>1.4094733420998413</v>
      </c>
      <c r="CW478" s="245" t="s">
        <v>579</v>
      </c>
      <c r="CX478" s="258"/>
      <c r="CY478" s="253"/>
      <c r="CZ478" s="253"/>
      <c r="DA478" s="259"/>
      <c r="DB478" s="260"/>
      <c r="DC478" s="261">
        <v>123836</v>
      </c>
      <c r="DD478" s="262">
        <v>423461</v>
      </c>
      <c r="DE478" s="263">
        <v>0</v>
      </c>
      <c r="DF478" s="111">
        <v>182432.33333333334</v>
      </c>
    </row>
    <row r="479" spans="1:110" ht="35.25" customHeight="1" x14ac:dyDescent="0.25">
      <c r="A479" s="237" t="s">
        <v>541</v>
      </c>
      <c r="B479" s="238" t="s">
        <v>18</v>
      </c>
      <c r="C479" s="238" t="s">
        <v>19</v>
      </c>
      <c r="D479" s="60" t="s">
        <v>311</v>
      </c>
      <c r="E479" s="60" t="s">
        <v>250</v>
      </c>
      <c r="F479" s="60" t="s">
        <v>1247</v>
      </c>
      <c r="G479" s="61" t="s">
        <v>1248</v>
      </c>
      <c r="H479" s="211" t="s">
        <v>533</v>
      </c>
      <c r="I479" s="60" t="s">
        <v>608</v>
      </c>
      <c r="J479" s="212">
        <v>14.508696794681459</v>
      </c>
      <c r="K479" s="212">
        <v>21.835416621248999</v>
      </c>
      <c r="L479" s="213">
        <v>837.3</v>
      </c>
      <c r="M479" s="214"/>
      <c r="N479" s="214"/>
      <c r="O479" s="214"/>
      <c r="P479" s="214"/>
      <c r="Q479" s="214"/>
      <c r="R479" s="214"/>
      <c r="S479" s="214"/>
      <c r="T479" s="214"/>
      <c r="U479" s="214"/>
      <c r="V479" s="214"/>
      <c r="W479" s="214"/>
      <c r="X479" s="214"/>
      <c r="Y479" s="214"/>
      <c r="Z479" s="214"/>
      <c r="AA479" s="214"/>
      <c r="AB479" s="214"/>
      <c r="AC479" s="214">
        <v>13</v>
      </c>
      <c r="AD479" s="214">
        <v>13</v>
      </c>
      <c r="AE479" s="214"/>
      <c r="AF479" s="214"/>
      <c r="AG479" s="215"/>
      <c r="AH479" s="214"/>
      <c r="AI479" s="214">
        <f t="shared" si="24"/>
        <v>13</v>
      </c>
      <c r="AJ479" s="214">
        <f t="shared" si="24"/>
        <v>13</v>
      </c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39">
        <v>101.21</v>
      </c>
      <c r="BB479" s="239">
        <v>101.21</v>
      </c>
      <c r="BC479" s="214"/>
      <c r="BD479" s="214"/>
      <c r="BE479" s="214"/>
      <c r="BF479" s="214"/>
      <c r="BG479" s="216">
        <f t="shared" si="25"/>
        <v>101.21</v>
      </c>
      <c r="BH479" s="72">
        <f t="shared" si="25"/>
        <v>101.21</v>
      </c>
      <c r="BI479" s="217">
        <f t="shared" si="23"/>
        <v>2.0121272365805166E-2</v>
      </c>
      <c r="BJ479" s="218">
        <v>0</v>
      </c>
      <c r="BK479" s="218">
        <v>0</v>
      </c>
      <c r="BL479" s="218">
        <v>0</v>
      </c>
      <c r="BM479" s="218">
        <v>0</v>
      </c>
      <c r="BN479" s="218">
        <v>0</v>
      </c>
      <c r="BO479" s="218">
        <v>0</v>
      </c>
      <c r="BP479" s="218">
        <v>0</v>
      </c>
      <c r="BQ479" s="218">
        <v>0</v>
      </c>
      <c r="BR479" s="218">
        <v>0</v>
      </c>
      <c r="BS479" s="218">
        <v>0</v>
      </c>
      <c r="BT479" s="218">
        <v>0</v>
      </c>
      <c r="BU479" s="218">
        <v>0</v>
      </c>
      <c r="BV479" s="218">
        <v>0</v>
      </c>
      <c r="BW479" s="218">
        <v>0</v>
      </c>
      <c r="BX479" s="218">
        <v>0</v>
      </c>
      <c r="BY479" s="218">
        <v>0</v>
      </c>
      <c r="BZ479" s="218">
        <v>118804.34640000001</v>
      </c>
      <c r="CA479" s="218">
        <v>118804.34640000001</v>
      </c>
      <c r="CB479" s="218">
        <v>0</v>
      </c>
      <c r="CC479" s="218">
        <v>0</v>
      </c>
      <c r="CD479" s="218">
        <v>0</v>
      </c>
      <c r="CE479" s="218">
        <v>0</v>
      </c>
      <c r="CF479" s="218">
        <v>118804.34640000001</v>
      </c>
      <c r="CG479" s="219">
        <v>118804.34640000001</v>
      </c>
      <c r="CH479" s="220">
        <v>16503840</v>
      </c>
      <c r="CI479" s="220">
        <v>16503840</v>
      </c>
      <c r="CJ479" s="220">
        <v>17625120</v>
      </c>
      <c r="CK479" s="221" t="s">
        <v>530</v>
      </c>
      <c r="CL479" s="222">
        <v>4.71</v>
      </c>
      <c r="CM479" s="223">
        <v>4.71</v>
      </c>
      <c r="CN479" s="224">
        <v>5.03</v>
      </c>
      <c r="CO479" s="253"/>
      <c r="CP479" s="253"/>
      <c r="CQ479" s="253"/>
      <c r="CR479" s="225"/>
      <c r="CS479" s="254">
        <v>202.47475000811406</v>
      </c>
      <c r="CT479" s="255">
        <v>183.63338286769905</v>
      </c>
      <c r="CU479" s="256">
        <v>0.91244094692026556</v>
      </c>
      <c r="CV479" s="257">
        <v>0.89161557133090774</v>
      </c>
      <c r="CW479" s="245" t="s">
        <v>579</v>
      </c>
      <c r="CX479" s="258"/>
      <c r="CY479" s="253"/>
      <c r="CZ479" s="253"/>
      <c r="DA479" s="259"/>
      <c r="DB479" s="260"/>
      <c r="DC479" s="261">
        <v>3390</v>
      </c>
      <c r="DD479" s="262">
        <v>0</v>
      </c>
      <c r="DE479" s="263">
        <v>17123</v>
      </c>
      <c r="DF479" s="111">
        <v>6837.666666666667</v>
      </c>
    </row>
    <row r="480" spans="1:110" ht="35.25" customHeight="1" x14ac:dyDescent="0.25">
      <c r="A480" s="237" t="s">
        <v>541</v>
      </c>
      <c r="B480" s="238" t="s">
        <v>18</v>
      </c>
      <c r="C480" s="238" t="s">
        <v>19</v>
      </c>
      <c r="D480" s="60" t="s">
        <v>311</v>
      </c>
      <c r="E480" s="60" t="s">
        <v>250</v>
      </c>
      <c r="F480" s="60" t="s">
        <v>1249</v>
      </c>
      <c r="G480" s="61" t="s">
        <v>1248</v>
      </c>
      <c r="H480" s="211" t="s">
        <v>543</v>
      </c>
      <c r="I480" s="60" t="s">
        <v>608</v>
      </c>
      <c r="J480" s="212">
        <v>12.30968508939201</v>
      </c>
      <c r="K480" s="212">
        <v>36.910605983831999</v>
      </c>
      <c r="L480" s="213">
        <v>2886.4</v>
      </c>
      <c r="M480" s="214"/>
      <c r="N480" s="214"/>
      <c r="O480" s="214"/>
      <c r="P480" s="214"/>
      <c r="Q480" s="214"/>
      <c r="R480" s="214"/>
      <c r="S480" s="214"/>
      <c r="T480" s="214"/>
      <c r="U480" s="214"/>
      <c r="V480" s="214"/>
      <c r="W480" s="214"/>
      <c r="X480" s="214"/>
      <c r="Y480" s="214"/>
      <c r="Z480" s="214"/>
      <c r="AA480" s="214"/>
      <c r="AB480" s="214"/>
      <c r="AC480" s="214">
        <v>64</v>
      </c>
      <c r="AD480" s="214">
        <v>64</v>
      </c>
      <c r="AE480" s="214"/>
      <c r="AF480" s="214"/>
      <c r="AG480" s="215">
        <v>2</v>
      </c>
      <c r="AH480" s="214">
        <v>2</v>
      </c>
      <c r="AI480" s="214">
        <f t="shared" si="24"/>
        <v>66</v>
      </c>
      <c r="AJ480" s="214">
        <f t="shared" si="24"/>
        <v>66</v>
      </c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39">
        <v>3333.38</v>
      </c>
      <c r="BB480" s="239">
        <v>3333.38</v>
      </c>
      <c r="BC480" s="214"/>
      <c r="BD480" s="214"/>
      <c r="BE480" s="214">
        <v>1503.5</v>
      </c>
      <c r="BF480" s="214">
        <v>1503.5</v>
      </c>
      <c r="BG480" s="216">
        <f t="shared" si="25"/>
        <v>4836.88</v>
      </c>
      <c r="BH480" s="72">
        <f t="shared" si="25"/>
        <v>4836.88</v>
      </c>
      <c r="BI480" s="217">
        <f t="shared" si="23"/>
        <v>0.59421130221130214</v>
      </c>
      <c r="BJ480" s="218">
        <v>0</v>
      </c>
      <c r="BK480" s="218">
        <v>0</v>
      </c>
      <c r="BL480" s="218">
        <v>0</v>
      </c>
      <c r="BM480" s="218">
        <v>0</v>
      </c>
      <c r="BN480" s="218">
        <v>0</v>
      </c>
      <c r="BO480" s="218">
        <v>0</v>
      </c>
      <c r="BP480" s="218">
        <v>0</v>
      </c>
      <c r="BQ480" s="218">
        <v>0</v>
      </c>
      <c r="BR480" s="218">
        <v>0</v>
      </c>
      <c r="BS480" s="218">
        <v>0</v>
      </c>
      <c r="BT480" s="218">
        <v>0</v>
      </c>
      <c r="BU480" s="218">
        <v>0</v>
      </c>
      <c r="BV480" s="218">
        <v>0</v>
      </c>
      <c r="BW480" s="218">
        <v>0</v>
      </c>
      <c r="BX480" s="218">
        <v>0</v>
      </c>
      <c r="BY480" s="218">
        <v>0</v>
      </c>
      <c r="BZ480" s="218">
        <v>3912854.7792000002</v>
      </c>
      <c r="CA480" s="218">
        <v>3912854.7792000002</v>
      </c>
      <c r="CB480" s="218">
        <v>0</v>
      </c>
      <c r="CC480" s="218">
        <v>0</v>
      </c>
      <c r="CD480" s="218">
        <v>4925826.84</v>
      </c>
      <c r="CE480" s="218">
        <v>4925826.84</v>
      </c>
      <c r="CF480" s="218">
        <v>8838681.6192000005</v>
      </c>
      <c r="CG480" s="219">
        <v>8838681.6192000005</v>
      </c>
      <c r="CH480" s="220">
        <v>27961920.000000004</v>
      </c>
      <c r="CI480" s="220">
        <v>27961920.000000004</v>
      </c>
      <c r="CJ480" s="220">
        <v>28522560</v>
      </c>
      <c r="CK480" s="221" t="s">
        <v>530</v>
      </c>
      <c r="CL480" s="222">
        <v>7.98</v>
      </c>
      <c r="CM480" s="223">
        <v>7.98</v>
      </c>
      <c r="CN480" s="224">
        <v>8.14</v>
      </c>
      <c r="CO480" s="253"/>
      <c r="CP480" s="253"/>
      <c r="CQ480" s="253"/>
      <c r="CR480" s="225"/>
      <c r="CS480" s="254">
        <v>155.43196614524595</v>
      </c>
      <c r="CT480" s="255">
        <v>130.71070336519327</v>
      </c>
      <c r="CU480" s="256">
        <v>1.0162950771966535</v>
      </c>
      <c r="CV480" s="257">
        <v>0.98936371689888747</v>
      </c>
      <c r="CW480" s="245" t="s">
        <v>806</v>
      </c>
      <c r="CX480" s="258"/>
      <c r="CY480" s="253"/>
      <c r="CZ480" s="253"/>
      <c r="DA480" s="259"/>
      <c r="DB480" s="260"/>
      <c r="DC480" s="261">
        <v>0</v>
      </c>
      <c r="DD480" s="262">
        <v>739856</v>
      </c>
      <c r="DE480" s="263">
        <v>0</v>
      </c>
      <c r="DF480" s="111">
        <v>246618.66666666666</v>
      </c>
    </row>
    <row r="481" spans="1:110" ht="35.25" customHeight="1" x14ac:dyDescent="0.25">
      <c r="A481" s="237" t="s">
        <v>541</v>
      </c>
      <c r="B481" s="238" t="s">
        <v>18</v>
      </c>
      <c r="C481" s="238" t="s">
        <v>19</v>
      </c>
      <c r="D481" s="60" t="s">
        <v>311</v>
      </c>
      <c r="E481" s="60" t="s">
        <v>250</v>
      </c>
      <c r="F481" s="60" t="s">
        <v>1250</v>
      </c>
      <c r="G481" s="61" t="s">
        <v>1137</v>
      </c>
      <c r="H481" s="211" t="s">
        <v>533</v>
      </c>
      <c r="I481" s="60" t="s">
        <v>608</v>
      </c>
      <c r="J481" s="212">
        <v>13.433093243181185</v>
      </c>
      <c r="K481" s="212">
        <v>26.768560550381999</v>
      </c>
      <c r="L481" s="213">
        <v>1590.3</v>
      </c>
      <c r="M481" s="214"/>
      <c r="N481" s="214"/>
      <c r="O481" s="214"/>
      <c r="P481" s="214"/>
      <c r="Q481" s="214"/>
      <c r="R481" s="214"/>
      <c r="S481" s="214"/>
      <c r="T481" s="214"/>
      <c r="U481" s="214"/>
      <c r="V481" s="214"/>
      <c r="W481" s="214"/>
      <c r="X481" s="214"/>
      <c r="Y481" s="214"/>
      <c r="Z481" s="214"/>
      <c r="AA481" s="214"/>
      <c r="AB481" s="214"/>
      <c r="AC481" s="214">
        <v>16</v>
      </c>
      <c r="AD481" s="214">
        <v>16</v>
      </c>
      <c r="AE481" s="214"/>
      <c r="AF481" s="214"/>
      <c r="AG481" s="215"/>
      <c r="AH481" s="214"/>
      <c r="AI481" s="214">
        <f t="shared" si="24"/>
        <v>16</v>
      </c>
      <c r="AJ481" s="214">
        <f t="shared" si="24"/>
        <v>16</v>
      </c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39">
        <v>365.39</v>
      </c>
      <c r="BB481" s="239">
        <v>365.39</v>
      </c>
      <c r="BC481" s="214"/>
      <c r="BD481" s="214"/>
      <c r="BE481" s="214"/>
      <c r="BF481" s="214"/>
      <c r="BG481" s="216">
        <f t="shared" si="25"/>
        <v>365.39</v>
      </c>
      <c r="BH481" s="72">
        <f t="shared" si="25"/>
        <v>365.39</v>
      </c>
      <c r="BI481" s="217">
        <f t="shared" si="23"/>
        <v>3.4634123222748815E-2</v>
      </c>
      <c r="BJ481" s="218">
        <v>0</v>
      </c>
      <c r="BK481" s="218">
        <v>0</v>
      </c>
      <c r="BL481" s="218">
        <v>0</v>
      </c>
      <c r="BM481" s="218">
        <v>0</v>
      </c>
      <c r="BN481" s="218">
        <v>0</v>
      </c>
      <c r="BO481" s="218">
        <v>0</v>
      </c>
      <c r="BP481" s="218">
        <v>0</v>
      </c>
      <c r="BQ481" s="218">
        <v>0</v>
      </c>
      <c r="BR481" s="218">
        <v>0</v>
      </c>
      <c r="BS481" s="218">
        <v>0</v>
      </c>
      <c r="BT481" s="218">
        <v>0</v>
      </c>
      <c r="BU481" s="218">
        <v>0</v>
      </c>
      <c r="BV481" s="218">
        <v>0</v>
      </c>
      <c r="BW481" s="218">
        <v>0</v>
      </c>
      <c r="BX481" s="218">
        <v>0</v>
      </c>
      <c r="BY481" s="218">
        <v>0</v>
      </c>
      <c r="BZ481" s="218">
        <v>428909.39760000003</v>
      </c>
      <c r="CA481" s="218">
        <v>428909.39760000003</v>
      </c>
      <c r="CB481" s="218">
        <v>0</v>
      </c>
      <c r="CC481" s="218">
        <v>0</v>
      </c>
      <c r="CD481" s="218">
        <v>0</v>
      </c>
      <c r="CE481" s="218">
        <v>0</v>
      </c>
      <c r="CF481" s="218">
        <v>428909.39760000003</v>
      </c>
      <c r="CG481" s="219">
        <v>428909.39760000003</v>
      </c>
      <c r="CH481" s="220">
        <v>26560320</v>
      </c>
      <c r="CI481" s="220">
        <v>26560320</v>
      </c>
      <c r="CJ481" s="220">
        <v>36967200.000000007</v>
      </c>
      <c r="CK481" s="221" t="s">
        <v>530</v>
      </c>
      <c r="CL481" s="222">
        <v>7.58</v>
      </c>
      <c r="CM481" s="223">
        <v>7.58</v>
      </c>
      <c r="CN481" s="224">
        <v>10.55</v>
      </c>
      <c r="CO481" s="253"/>
      <c r="CP481" s="253"/>
      <c r="CQ481" s="253"/>
      <c r="CR481" s="225"/>
      <c r="CS481" s="254">
        <v>205.94555316506035</v>
      </c>
      <c r="CT481" s="255">
        <v>200.37307930202837</v>
      </c>
      <c r="CU481" s="256">
        <v>1.7706399512624202</v>
      </c>
      <c r="CV481" s="257">
        <v>1.7644474815591369</v>
      </c>
      <c r="CW481" s="245" t="s">
        <v>554</v>
      </c>
      <c r="CX481" s="258"/>
      <c r="CY481" s="253"/>
      <c r="CZ481" s="253"/>
      <c r="DA481" s="259"/>
      <c r="DB481" s="260"/>
      <c r="DC481" s="261">
        <v>350819</v>
      </c>
      <c r="DD481" s="262">
        <v>0</v>
      </c>
      <c r="DE481" s="263">
        <v>486265</v>
      </c>
      <c r="DF481" s="111">
        <v>279028</v>
      </c>
    </row>
    <row r="482" spans="1:110" ht="35.25" customHeight="1" x14ac:dyDescent="0.25">
      <c r="A482" s="237" t="s">
        <v>541</v>
      </c>
      <c r="B482" s="238" t="s">
        <v>18</v>
      </c>
      <c r="C482" s="238" t="s">
        <v>19</v>
      </c>
      <c r="D482" s="60" t="s">
        <v>311</v>
      </c>
      <c r="E482" s="60" t="s">
        <v>250</v>
      </c>
      <c r="F482" s="60" t="s">
        <v>1251</v>
      </c>
      <c r="G482" s="61" t="s">
        <v>250</v>
      </c>
      <c r="H482" s="211" t="s">
        <v>543</v>
      </c>
      <c r="I482" s="60" t="s">
        <v>608</v>
      </c>
      <c r="J482" s="212">
        <v>12.30968508939201</v>
      </c>
      <c r="K482" s="212">
        <v>31.921401448755002</v>
      </c>
      <c r="L482" s="213">
        <v>2270.3000000000002</v>
      </c>
      <c r="M482" s="214"/>
      <c r="N482" s="214"/>
      <c r="O482" s="214"/>
      <c r="P482" s="214"/>
      <c r="Q482" s="214"/>
      <c r="R482" s="214"/>
      <c r="S482" s="214"/>
      <c r="T482" s="214"/>
      <c r="U482" s="214"/>
      <c r="V482" s="214"/>
      <c r="W482" s="214"/>
      <c r="X482" s="214"/>
      <c r="Y482" s="214"/>
      <c r="Z482" s="214"/>
      <c r="AA482" s="214"/>
      <c r="AB482" s="214"/>
      <c r="AC482" s="214">
        <v>52</v>
      </c>
      <c r="AD482" s="214">
        <v>52</v>
      </c>
      <c r="AE482" s="214"/>
      <c r="AF482" s="214"/>
      <c r="AG482" s="215"/>
      <c r="AH482" s="214"/>
      <c r="AI482" s="214">
        <f t="shared" si="24"/>
        <v>52</v>
      </c>
      <c r="AJ482" s="214">
        <f t="shared" si="24"/>
        <v>52</v>
      </c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39">
        <v>307.47000000000003</v>
      </c>
      <c r="BB482" s="239">
        <v>307.47000000000003</v>
      </c>
      <c r="BC482" s="214"/>
      <c r="BD482" s="214"/>
      <c r="BE482" s="214"/>
      <c r="BF482" s="214"/>
      <c r="BG482" s="216">
        <f t="shared" si="25"/>
        <v>307.47000000000003</v>
      </c>
      <c r="BH482" s="72">
        <f t="shared" si="25"/>
        <v>307.47000000000003</v>
      </c>
      <c r="BI482" s="217">
        <f t="shared" si="23"/>
        <v>3.2674814027630179E-2</v>
      </c>
      <c r="BJ482" s="218">
        <v>0</v>
      </c>
      <c r="BK482" s="218">
        <v>0</v>
      </c>
      <c r="BL482" s="218">
        <v>0</v>
      </c>
      <c r="BM482" s="218">
        <v>0</v>
      </c>
      <c r="BN482" s="218">
        <v>0</v>
      </c>
      <c r="BO482" s="218">
        <v>0</v>
      </c>
      <c r="BP482" s="218">
        <v>0</v>
      </c>
      <c r="BQ482" s="218">
        <v>0</v>
      </c>
      <c r="BR482" s="218">
        <v>0</v>
      </c>
      <c r="BS482" s="218">
        <v>0</v>
      </c>
      <c r="BT482" s="218">
        <v>0</v>
      </c>
      <c r="BU482" s="218">
        <v>0</v>
      </c>
      <c r="BV482" s="218">
        <v>0</v>
      </c>
      <c r="BW482" s="218">
        <v>0</v>
      </c>
      <c r="BX482" s="218">
        <v>0</v>
      </c>
      <c r="BY482" s="218">
        <v>0</v>
      </c>
      <c r="BZ482" s="218">
        <v>360920.58480000007</v>
      </c>
      <c r="CA482" s="218">
        <v>360920.58480000007</v>
      </c>
      <c r="CB482" s="218">
        <v>0</v>
      </c>
      <c r="CC482" s="218">
        <v>0</v>
      </c>
      <c r="CD482" s="218">
        <v>0</v>
      </c>
      <c r="CE482" s="218">
        <v>0</v>
      </c>
      <c r="CF482" s="218">
        <v>360920.58480000007</v>
      </c>
      <c r="CG482" s="219">
        <v>360920.58480000007</v>
      </c>
      <c r="CH482" s="220">
        <v>29223360.000000004</v>
      </c>
      <c r="CI482" s="220">
        <v>29223360.000000004</v>
      </c>
      <c r="CJ482" s="220">
        <v>32972640</v>
      </c>
      <c r="CK482" s="221" t="s">
        <v>530</v>
      </c>
      <c r="CL482" s="222">
        <v>8.34</v>
      </c>
      <c r="CM482" s="223">
        <v>8.34</v>
      </c>
      <c r="CN482" s="224">
        <v>9.41</v>
      </c>
      <c r="CO482" s="253"/>
      <c r="CP482" s="253"/>
      <c r="CQ482" s="253"/>
      <c r="CR482" s="225"/>
      <c r="CS482" s="254">
        <v>682.3923195148642</v>
      </c>
      <c r="CT482" s="255">
        <v>103.8017466544057</v>
      </c>
      <c r="CU482" s="256">
        <v>1.5013287057599627</v>
      </c>
      <c r="CV482" s="257">
        <v>1.1417950829212249</v>
      </c>
      <c r="CW482" s="245" t="s">
        <v>554</v>
      </c>
      <c r="CX482" s="258"/>
      <c r="CY482" s="253"/>
      <c r="CZ482" s="253"/>
      <c r="DA482" s="259"/>
      <c r="DB482" s="260"/>
      <c r="DC482" s="261">
        <v>0</v>
      </c>
      <c r="DD482" s="262">
        <v>206886</v>
      </c>
      <c r="DE482" s="263">
        <v>96672</v>
      </c>
      <c r="DF482" s="111">
        <v>101186</v>
      </c>
    </row>
    <row r="483" spans="1:110" ht="35.25" customHeight="1" x14ac:dyDescent="0.25">
      <c r="A483" s="237" t="s">
        <v>541</v>
      </c>
      <c r="B483" s="238" t="s">
        <v>18</v>
      </c>
      <c r="C483" s="238" t="s">
        <v>19</v>
      </c>
      <c r="D483" s="60" t="s">
        <v>108</v>
      </c>
      <c r="E483" s="60" t="s">
        <v>20</v>
      </c>
      <c r="F483" s="60" t="s">
        <v>1252</v>
      </c>
      <c r="G483" s="61" t="s">
        <v>20</v>
      </c>
      <c r="H483" s="211" t="s">
        <v>543</v>
      </c>
      <c r="I483" s="60" t="s">
        <v>608</v>
      </c>
      <c r="J483" s="212">
        <v>11.138472333313937</v>
      </c>
      <c r="K483" s="212">
        <v>12.14393936868</v>
      </c>
      <c r="L483" s="213">
        <v>2029.5</v>
      </c>
      <c r="M483" s="214"/>
      <c r="N483" s="214"/>
      <c r="O483" s="214"/>
      <c r="P483" s="214"/>
      <c r="Q483" s="214"/>
      <c r="R483" s="214"/>
      <c r="S483" s="214"/>
      <c r="T483" s="214"/>
      <c r="U483" s="214"/>
      <c r="V483" s="214"/>
      <c r="W483" s="214"/>
      <c r="X483" s="214"/>
      <c r="Y483" s="214"/>
      <c r="Z483" s="214"/>
      <c r="AA483" s="214"/>
      <c r="AB483" s="214"/>
      <c r="AC483" s="214">
        <v>28</v>
      </c>
      <c r="AD483" s="214">
        <v>28</v>
      </c>
      <c r="AE483" s="214"/>
      <c r="AF483" s="214"/>
      <c r="AG483" s="215"/>
      <c r="AH483" s="214"/>
      <c r="AI483" s="214">
        <f t="shared" si="24"/>
        <v>28</v>
      </c>
      <c r="AJ483" s="214">
        <f t="shared" si="24"/>
        <v>28</v>
      </c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39">
        <v>671.44</v>
      </c>
      <c r="BB483" s="239">
        <v>671.44</v>
      </c>
      <c r="BC483" s="214"/>
      <c r="BD483" s="214"/>
      <c r="BE483" s="214"/>
      <c r="BF483" s="214"/>
      <c r="BG483" s="216">
        <f t="shared" si="25"/>
        <v>671.44</v>
      </c>
      <c r="BH483" s="72">
        <f t="shared" si="25"/>
        <v>671.44</v>
      </c>
      <c r="BI483" s="217">
        <f t="shared" si="23"/>
        <v>8.0896385542168672E-2</v>
      </c>
      <c r="BJ483" s="218">
        <v>0</v>
      </c>
      <c r="BK483" s="218">
        <v>0</v>
      </c>
      <c r="BL483" s="218">
        <v>0</v>
      </c>
      <c r="BM483" s="218">
        <v>0</v>
      </c>
      <c r="BN483" s="218">
        <v>0</v>
      </c>
      <c r="BO483" s="218">
        <v>0</v>
      </c>
      <c r="BP483" s="218">
        <v>0</v>
      </c>
      <c r="BQ483" s="218">
        <v>0</v>
      </c>
      <c r="BR483" s="218">
        <v>0</v>
      </c>
      <c r="BS483" s="218">
        <v>0</v>
      </c>
      <c r="BT483" s="218">
        <v>0</v>
      </c>
      <c r="BU483" s="218">
        <v>0</v>
      </c>
      <c r="BV483" s="218">
        <v>0</v>
      </c>
      <c r="BW483" s="218">
        <v>0</v>
      </c>
      <c r="BX483" s="218">
        <v>0</v>
      </c>
      <c r="BY483" s="218">
        <v>0</v>
      </c>
      <c r="BZ483" s="218">
        <v>788163.1296000001</v>
      </c>
      <c r="CA483" s="218">
        <v>788163.1296000001</v>
      </c>
      <c r="CB483" s="218">
        <v>0</v>
      </c>
      <c r="CC483" s="218">
        <v>0</v>
      </c>
      <c r="CD483" s="218">
        <v>0</v>
      </c>
      <c r="CE483" s="218">
        <v>0</v>
      </c>
      <c r="CF483" s="218">
        <v>788163.1296000001</v>
      </c>
      <c r="CG483" s="219">
        <v>788163.1296000001</v>
      </c>
      <c r="CH483" s="220">
        <v>25894560</v>
      </c>
      <c r="CI483" s="220">
        <v>25894560</v>
      </c>
      <c r="CJ483" s="220">
        <v>29083200</v>
      </c>
      <c r="CK483" s="221" t="s">
        <v>530</v>
      </c>
      <c r="CL483" s="222">
        <v>7.39</v>
      </c>
      <c r="CM483" s="223">
        <v>7.39</v>
      </c>
      <c r="CN483" s="224">
        <v>8.3000000000000007</v>
      </c>
      <c r="CO483" s="253"/>
      <c r="CP483" s="253"/>
      <c r="CQ483" s="253"/>
      <c r="CR483" s="225"/>
      <c r="CS483" s="254">
        <v>46.91008477613201</v>
      </c>
      <c r="CT483" s="255">
        <v>33.144296815222098</v>
      </c>
      <c r="CU483" s="256">
        <v>0.13490088391606936</v>
      </c>
      <c r="CV483" s="257">
        <v>0.12964507378221043</v>
      </c>
      <c r="CW483" s="245" t="s">
        <v>877</v>
      </c>
      <c r="CX483" s="258"/>
      <c r="CY483" s="253"/>
      <c r="CZ483" s="253"/>
      <c r="DA483" s="259"/>
      <c r="DB483" s="260"/>
      <c r="DC483" s="261">
        <v>0</v>
      </c>
      <c r="DD483" s="262">
        <v>17438</v>
      </c>
      <c r="DE483" s="263">
        <v>0</v>
      </c>
      <c r="DF483" s="111">
        <v>5812.666666666667</v>
      </c>
    </row>
    <row r="484" spans="1:110" ht="35.25" customHeight="1" x14ac:dyDescent="0.25">
      <c r="A484" s="237" t="s">
        <v>541</v>
      </c>
      <c r="B484" s="238" t="s">
        <v>18</v>
      </c>
      <c r="C484" s="238" t="s">
        <v>19</v>
      </c>
      <c r="D484" s="60" t="s">
        <v>108</v>
      </c>
      <c r="E484" s="60" t="s">
        <v>20</v>
      </c>
      <c r="F484" s="60" t="s">
        <v>1253</v>
      </c>
      <c r="G484" s="61" t="s">
        <v>1254</v>
      </c>
      <c r="H484" s="211" t="s">
        <v>533</v>
      </c>
      <c r="I484" s="60" t="s">
        <v>608</v>
      </c>
      <c r="J484" s="212">
        <v>11.592616055058496</v>
      </c>
      <c r="K484" s="212">
        <v>13.308143911713001</v>
      </c>
      <c r="L484" s="213">
        <v>587.79999999999995</v>
      </c>
      <c r="M484" s="214"/>
      <c r="N484" s="214"/>
      <c r="O484" s="214"/>
      <c r="P484" s="214"/>
      <c r="Q484" s="214"/>
      <c r="R484" s="214"/>
      <c r="S484" s="214"/>
      <c r="T484" s="214"/>
      <c r="U484" s="214"/>
      <c r="V484" s="214"/>
      <c r="W484" s="214"/>
      <c r="X484" s="214"/>
      <c r="Y484" s="214">
        <v>1</v>
      </c>
      <c r="Z484" s="214">
        <v>1</v>
      </c>
      <c r="AA484" s="214"/>
      <c r="AB484" s="214"/>
      <c r="AC484" s="214">
        <v>31</v>
      </c>
      <c r="AD484" s="214">
        <v>31</v>
      </c>
      <c r="AE484" s="214"/>
      <c r="AF484" s="214"/>
      <c r="AG484" s="215"/>
      <c r="AH484" s="214"/>
      <c r="AI484" s="214">
        <f t="shared" si="24"/>
        <v>32</v>
      </c>
      <c r="AJ484" s="214">
        <f t="shared" si="24"/>
        <v>32</v>
      </c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>
        <v>60</v>
      </c>
      <c r="AX484" s="214">
        <v>60</v>
      </c>
      <c r="AY484" s="214"/>
      <c r="AZ484" s="214"/>
      <c r="BA484" s="239">
        <v>6855.29</v>
      </c>
      <c r="BB484" s="239">
        <v>6855.29</v>
      </c>
      <c r="BC484" s="214"/>
      <c r="BD484" s="214"/>
      <c r="BE484" s="214"/>
      <c r="BF484" s="214"/>
      <c r="BG484" s="216">
        <f t="shared" si="25"/>
        <v>6915.29</v>
      </c>
      <c r="BH484" s="72">
        <f t="shared" si="25"/>
        <v>6915.29</v>
      </c>
      <c r="BI484" s="217">
        <f t="shared" si="23"/>
        <v>5.4025703125</v>
      </c>
      <c r="BJ484" s="218">
        <v>0</v>
      </c>
      <c r="BK484" s="218">
        <v>0</v>
      </c>
      <c r="BL484" s="218">
        <v>0</v>
      </c>
      <c r="BM484" s="218">
        <v>0</v>
      </c>
      <c r="BN484" s="218">
        <v>0</v>
      </c>
      <c r="BO484" s="218">
        <v>0</v>
      </c>
      <c r="BP484" s="218">
        <v>0</v>
      </c>
      <c r="BQ484" s="218">
        <v>0</v>
      </c>
      <c r="BR484" s="218">
        <v>0</v>
      </c>
      <c r="BS484" s="218">
        <v>0</v>
      </c>
      <c r="BT484" s="218">
        <v>0</v>
      </c>
      <c r="BU484" s="218">
        <v>0</v>
      </c>
      <c r="BV484" s="218">
        <v>302745.59999999998</v>
      </c>
      <c r="BW484" s="218">
        <v>302745.59999999998</v>
      </c>
      <c r="BX484" s="218">
        <v>0</v>
      </c>
      <c r="BY484" s="218">
        <v>0</v>
      </c>
      <c r="BZ484" s="218">
        <v>8047013.6136000007</v>
      </c>
      <c r="CA484" s="218">
        <v>8047013.6136000007</v>
      </c>
      <c r="CB484" s="218">
        <v>0</v>
      </c>
      <c r="CC484" s="218">
        <v>0</v>
      </c>
      <c r="CD484" s="218">
        <v>0</v>
      </c>
      <c r="CE484" s="218">
        <v>0</v>
      </c>
      <c r="CF484" s="218">
        <v>8349759.2136000004</v>
      </c>
      <c r="CG484" s="219">
        <v>8349759.2136000004</v>
      </c>
      <c r="CH484" s="220">
        <v>5010719.9999999991</v>
      </c>
      <c r="CI484" s="220">
        <v>5010719.9999999991</v>
      </c>
      <c r="CJ484" s="220">
        <v>4485120</v>
      </c>
      <c r="CK484" s="221" t="s">
        <v>530</v>
      </c>
      <c r="CL484" s="222">
        <v>1.43</v>
      </c>
      <c r="CM484" s="223">
        <v>1.43</v>
      </c>
      <c r="CN484" s="224">
        <v>1.28</v>
      </c>
      <c r="CO484" s="253"/>
      <c r="CP484" s="253"/>
      <c r="CQ484" s="253"/>
      <c r="CR484" s="225"/>
      <c r="CS484" s="254">
        <v>150.23711123549458</v>
      </c>
      <c r="CT484" s="255">
        <v>95.105517361416332</v>
      </c>
      <c r="CU484" s="256">
        <v>0.85497909062956801</v>
      </c>
      <c r="CV484" s="257">
        <v>0.81867733226314721</v>
      </c>
      <c r="CW484" s="245" t="s">
        <v>774</v>
      </c>
      <c r="CX484" s="258"/>
      <c r="CY484" s="253"/>
      <c r="CZ484" s="253"/>
      <c r="DA484" s="259"/>
      <c r="DB484" s="260"/>
      <c r="DC484" s="261">
        <v>172</v>
      </c>
      <c r="DD484" s="262">
        <v>0</v>
      </c>
      <c r="DE484" s="263">
        <v>139751</v>
      </c>
      <c r="DF484" s="111">
        <v>46641</v>
      </c>
    </row>
    <row r="485" spans="1:110" ht="35.25" customHeight="1" x14ac:dyDescent="0.25">
      <c r="A485" s="237" t="s">
        <v>541</v>
      </c>
      <c r="B485" s="238" t="s">
        <v>18</v>
      </c>
      <c r="C485" s="238" t="s">
        <v>19</v>
      </c>
      <c r="D485" s="60" t="s">
        <v>108</v>
      </c>
      <c r="E485" s="60" t="s">
        <v>20</v>
      </c>
      <c r="F485" s="60" t="s">
        <v>1255</v>
      </c>
      <c r="G485" s="61" t="s">
        <v>20</v>
      </c>
      <c r="H485" s="211" t="s">
        <v>543</v>
      </c>
      <c r="I485" s="60" t="s">
        <v>608</v>
      </c>
      <c r="J485" s="212">
        <v>11.329690742469539</v>
      </c>
      <c r="K485" s="212">
        <v>7.1719696820519996</v>
      </c>
      <c r="L485" s="213">
        <v>421</v>
      </c>
      <c r="M485" s="214"/>
      <c r="N485" s="214"/>
      <c r="O485" s="214"/>
      <c r="P485" s="214"/>
      <c r="Q485" s="214"/>
      <c r="R485" s="214"/>
      <c r="S485" s="214"/>
      <c r="T485" s="214"/>
      <c r="U485" s="214"/>
      <c r="V485" s="214"/>
      <c r="W485" s="214"/>
      <c r="X485" s="214"/>
      <c r="Y485" s="214"/>
      <c r="Z485" s="214"/>
      <c r="AA485" s="214"/>
      <c r="AB485" s="214"/>
      <c r="AC485" s="214">
        <v>21</v>
      </c>
      <c r="AD485" s="214">
        <v>21</v>
      </c>
      <c r="AE485" s="214"/>
      <c r="AF485" s="214"/>
      <c r="AG485" s="215"/>
      <c r="AH485" s="214"/>
      <c r="AI485" s="214">
        <f t="shared" si="24"/>
        <v>21</v>
      </c>
      <c r="AJ485" s="214">
        <f t="shared" si="24"/>
        <v>21</v>
      </c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39">
        <v>129.69999999999999</v>
      </c>
      <c r="BB485" s="239">
        <v>129.69999999999999</v>
      </c>
      <c r="BC485" s="214"/>
      <c r="BD485" s="214"/>
      <c r="BE485" s="214"/>
      <c r="BF485" s="214"/>
      <c r="BG485" s="216">
        <f t="shared" si="25"/>
        <v>129.69999999999999</v>
      </c>
      <c r="BH485" s="72">
        <f t="shared" si="25"/>
        <v>129.69999999999999</v>
      </c>
      <c r="BI485" s="217">
        <f t="shared" si="23"/>
        <v>0.14097826086956519</v>
      </c>
      <c r="BJ485" s="218">
        <v>0</v>
      </c>
      <c r="BK485" s="218">
        <v>0</v>
      </c>
      <c r="BL485" s="218">
        <v>0</v>
      </c>
      <c r="BM485" s="218">
        <v>0</v>
      </c>
      <c r="BN485" s="218">
        <v>0</v>
      </c>
      <c r="BO485" s="218">
        <v>0</v>
      </c>
      <c r="BP485" s="218">
        <v>0</v>
      </c>
      <c r="BQ485" s="218">
        <v>0</v>
      </c>
      <c r="BR485" s="218">
        <v>0</v>
      </c>
      <c r="BS485" s="218">
        <v>0</v>
      </c>
      <c r="BT485" s="218">
        <v>0</v>
      </c>
      <c r="BU485" s="218">
        <v>0</v>
      </c>
      <c r="BV485" s="218">
        <v>0</v>
      </c>
      <c r="BW485" s="218">
        <v>0</v>
      </c>
      <c r="BX485" s="218">
        <v>0</v>
      </c>
      <c r="BY485" s="218">
        <v>0</v>
      </c>
      <c r="BZ485" s="218">
        <v>152247.04800000001</v>
      </c>
      <c r="CA485" s="218">
        <v>152247.04800000001</v>
      </c>
      <c r="CB485" s="218">
        <v>0</v>
      </c>
      <c r="CC485" s="218">
        <v>0</v>
      </c>
      <c r="CD485" s="218">
        <v>0</v>
      </c>
      <c r="CE485" s="218">
        <v>0</v>
      </c>
      <c r="CF485" s="218">
        <v>152247.04800000001</v>
      </c>
      <c r="CG485" s="219">
        <v>152247.04800000001</v>
      </c>
      <c r="CH485" s="220">
        <v>3013440</v>
      </c>
      <c r="CI485" s="220">
        <v>3013440</v>
      </c>
      <c r="CJ485" s="220">
        <v>3223680.0000000005</v>
      </c>
      <c r="CK485" s="221" t="s">
        <v>530</v>
      </c>
      <c r="CL485" s="222">
        <v>0.86</v>
      </c>
      <c r="CM485" s="223">
        <v>0.86</v>
      </c>
      <c r="CN485" s="224">
        <v>0.92</v>
      </c>
      <c r="CO485" s="253"/>
      <c r="CP485" s="253"/>
      <c r="CQ485" s="253"/>
      <c r="CR485" s="225"/>
      <c r="CS485" s="254">
        <v>33.706649000840549</v>
      </c>
      <c r="CT485" s="255">
        <v>33.489724090232677</v>
      </c>
      <c r="CU485" s="256">
        <v>0.3776742749071591</v>
      </c>
      <c r="CV485" s="257">
        <v>0.3721120977120857</v>
      </c>
      <c r="CW485" s="245" t="s">
        <v>628</v>
      </c>
      <c r="CX485" s="258"/>
      <c r="CY485" s="253"/>
      <c r="CZ485" s="253"/>
      <c r="DA485" s="259"/>
      <c r="DB485" s="260"/>
      <c r="DC485" s="261">
        <v>0</v>
      </c>
      <c r="DD485" s="262">
        <v>0</v>
      </c>
      <c r="DE485" s="263">
        <v>0</v>
      </c>
      <c r="DF485" s="111">
        <v>0</v>
      </c>
    </row>
    <row r="486" spans="1:110" ht="35.25" customHeight="1" x14ac:dyDescent="0.25">
      <c r="A486" s="237" t="s">
        <v>541</v>
      </c>
      <c r="B486" s="238" t="s">
        <v>18</v>
      </c>
      <c r="C486" s="238" t="s">
        <v>19</v>
      </c>
      <c r="D486" s="60" t="s">
        <v>108</v>
      </c>
      <c r="E486" s="60" t="s">
        <v>20</v>
      </c>
      <c r="F486" s="60" t="s">
        <v>1256</v>
      </c>
      <c r="G486" s="61" t="s">
        <v>20</v>
      </c>
      <c r="H486" s="211" t="s">
        <v>543</v>
      </c>
      <c r="I486" s="60" t="s">
        <v>608</v>
      </c>
      <c r="J486" s="212">
        <v>12.429196595114265</v>
      </c>
      <c r="K486" s="212">
        <v>16.947537843537003</v>
      </c>
      <c r="L486" s="213">
        <v>3802.1</v>
      </c>
      <c r="M486" s="214"/>
      <c r="N486" s="214"/>
      <c r="O486" s="214"/>
      <c r="P486" s="214"/>
      <c r="Q486" s="214"/>
      <c r="R486" s="214"/>
      <c r="S486" s="214"/>
      <c r="T486" s="214"/>
      <c r="U486" s="214"/>
      <c r="V486" s="214"/>
      <c r="W486" s="214"/>
      <c r="X486" s="214"/>
      <c r="Y486" s="214"/>
      <c r="Z486" s="214"/>
      <c r="AA486" s="214"/>
      <c r="AB486" s="214"/>
      <c r="AC486" s="214">
        <v>57</v>
      </c>
      <c r="AD486" s="214">
        <v>57</v>
      </c>
      <c r="AE486" s="214"/>
      <c r="AF486" s="214"/>
      <c r="AG486" s="215"/>
      <c r="AH486" s="214"/>
      <c r="AI486" s="214">
        <f t="shared" si="24"/>
        <v>57</v>
      </c>
      <c r="AJ486" s="214">
        <f t="shared" si="24"/>
        <v>57</v>
      </c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39">
        <v>340.21</v>
      </c>
      <c r="BB486" s="239">
        <v>340.21</v>
      </c>
      <c r="BC486" s="214"/>
      <c r="BD486" s="214"/>
      <c r="BE486" s="214"/>
      <c r="BF486" s="214"/>
      <c r="BG486" s="216">
        <f t="shared" si="25"/>
        <v>340.21</v>
      </c>
      <c r="BH486" s="72">
        <f t="shared" si="25"/>
        <v>340.21</v>
      </c>
      <c r="BI486" s="217">
        <f t="shared" si="23"/>
        <v>4.3728791773778912E-2</v>
      </c>
      <c r="BJ486" s="218">
        <v>0</v>
      </c>
      <c r="BK486" s="218">
        <v>0</v>
      </c>
      <c r="BL486" s="218">
        <v>0</v>
      </c>
      <c r="BM486" s="218">
        <v>0</v>
      </c>
      <c r="BN486" s="218">
        <v>0</v>
      </c>
      <c r="BO486" s="218">
        <v>0</v>
      </c>
      <c r="BP486" s="218">
        <v>0</v>
      </c>
      <c r="BQ486" s="218">
        <v>0</v>
      </c>
      <c r="BR486" s="218">
        <v>0</v>
      </c>
      <c r="BS486" s="218">
        <v>0</v>
      </c>
      <c r="BT486" s="218">
        <v>0</v>
      </c>
      <c r="BU486" s="218">
        <v>0</v>
      </c>
      <c r="BV486" s="218">
        <v>0</v>
      </c>
      <c r="BW486" s="218">
        <v>0</v>
      </c>
      <c r="BX486" s="218">
        <v>0</v>
      </c>
      <c r="BY486" s="218">
        <v>0</v>
      </c>
      <c r="BZ486" s="218">
        <v>399352.10639999999</v>
      </c>
      <c r="CA486" s="218">
        <v>399352.10639999999</v>
      </c>
      <c r="CB486" s="218">
        <v>0</v>
      </c>
      <c r="CC486" s="218">
        <v>0</v>
      </c>
      <c r="CD486" s="218">
        <v>0</v>
      </c>
      <c r="CE486" s="218">
        <v>0</v>
      </c>
      <c r="CF486" s="218">
        <v>399352.10639999999</v>
      </c>
      <c r="CG486" s="219">
        <v>399352.10639999999</v>
      </c>
      <c r="CH486" s="220">
        <v>24703200</v>
      </c>
      <c r="CI486" s="220">
        <v>24703200</v>
      </c>
      <c r="CJ486" s="220">
        <v>27261120.000000004</v>
      </c>
      <c r="CK486" s="221" t="s">
        <v>530</v>
      </c>
      <c r="CL486" s="222">
        <v>7.05</v>
      </c>
      <c r="CM486" s="223">
        <v>7.05</v>
      </c>
      <c r="CN486" s="224">
        <v>7.78</v>
      </c>
      <c r="CO486" s="253"/>
      <c r="CP486" s="253"/>
      <c r="CQ486" s="253"/>
      <c r="CR486" s="225"/>
      <c r="CS486" s="254">
        <v>74.904184873299513</v>
      </c>
      <c r="CT486" s="255">
        <v>66.12883539274965</v>
      </c>
      <c r="CU486" s="256">
        <v>1.070870056350345</v>
      </c>
      <c r="CV486" s="257">
        <v>1.0675367468105361</v>
      </c>
      <c r="CW486" s="245" t="s">
        <v>958</v>
      </c>
      <c r="CX486" s="258"/>
      <c r="CY486" s="253"/>
      <c r="CZ486" s="253"/>
      <c r="DA486" s="259"/>
      <c r="DB486" s="260"/>
      <c r="DC486" s="261">
        <v>526825</v>
      </c>
      <c r="DD486" s="262">
        <v>0</v>
      </c>
      <c r="DE486" s="263">
        <v>146023</v>
      </c>
      <c r="DF486" s="111">
        <v>224282.66666666666</v>
      </c>
    </row>
    <row r="487" spans="1:110" ht="35.25" customHeight="1" x14ac:dyDescent="0.25">
      <c r="A487" s="237" t="s">
        <v>541</v>
      </c>
      <c r="B487" s="238" t="s">
        <v>18</v>
      </c>
      <c r="C487" s="238" t="s">
        <v>19</v>
      </c>
      <c r="D487" s="60" t="s">
        <v>108</v>
      </c>
      <c r="E487" s="60" t="s">
        <v>20</v>
      </c>
      <c r="F487" s="60" t="s">
        <v>1257</v>
      </c>
      <c r="G487" s="61" t="s">
        <v>20</v>
      </c>
      <c r="H487" s="211" t="s">
        <v>543</v>
      </c>
      <c r="I487" s="60" t="s">
        <v>608</v>
      </c>
      <c r="J487" s="212">
        <v>11.640420657347397</v>
      </c>
      <c r="K487" s="212">
        <v>5.4041666554260006</v>
      </c>
      <c r="L487" s="213">
        <v>338.4</v>
      </c>
      <c r="M487" s="214"/>
      <c r="N487" s="214"/>
      <c r="O487" s="214"/>
      <c r="P487" s="214"/>
      <c r="Q487" s="214"/>
      <c r="R487" s="214"/>
      <c r="S487" s="214"/>
      <c r="T487" s="214"/>
      <c r="U487" s="214"/>
      <c r="V487" s="214"/>
      <c r="W487" s="214"/>
      <c r="X487" s="214"/>
      <c r="Y487" s="214"/>
      <c r="Z487" s="214"/>
      <c r="AA487" s="214"/>
      <c r="AB487" s="214"/>
      <c r="AC487" s="214">
        <v>5</v>
      </c>
      <c r="AD487" s="214">
        <v>5</v>
      </c>
      <c r="AE487" s="214"/>
      <c r="AF487" s="214"/>
      <c r="AG487" s="215"/>
      <c r="AH487" s="214"/>
      <c r="AI487" s="214">
        <f t="shared" si="24"/>
        <v>5</v>
      </c>
      <c r="AJ487" s="214">
        <f t="shared" si="24"/>
        <v>5</v>
      </c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39">
        <v>509.2</v>
      </c>
      <c r="BB487" s="239">
        <v>509.2</v>
      </c>
      <c r="BC487" s="214"/>
      <c r="BD487" s="214"/>
      <c r="BE487" s="214"/>
      <c r="BF487" s="214"/>
      <c r="BG487" s="216">
        <f t="shared" si="25"/>
        <v>509.2</v>
      </c>
      <c r="BH487" s="72">
        <f t="shared" si="25"/>
        <v>509.2</v>
      </c>
      <c r="BI487" s="217">
        <f t="shared" si="23"/>
        <v>8.5723905723905716E-2</v>
      </c>
      <c r="BJ487" s="218">
        <v>0</v>
      </c>
      <c r="BK487" s="218">
        <v>0</v>
      </c>
      <c r="BL487" s="218">
        <v>0</v>
      </c>
      <c r="BM487" s="218">
        <v>0</v>
      </c>
      <c r="BN487" s="218">
        <v>0</v>
      </c>
      <c r="BO487" s="218">
        <v>0</v>
      </c>
      <c r="BP487" s="218">
        <v>0</v>
      </c>
      <c r="BQ487" s="218">
        <v>0</v>
      </c>
      <c r="BR487" s="218">
        <v>0</v>
      </c>
      <c r="BS487" s="218">
        <v>0</v>
      </c>
      <c r="BT487" s="218">
        <v>0</v>
      </c>
      <c r="BU487" s="218">
        <v>0</v>
      </c>
      <c r="BV487" s="218">
        <v>0</v>
      </c>
      <c r="BW487" s="218">
        <v>0</v>
      </c>
      <c r="BX487" s="218">
        <v>0</v>
      </c>
      <c r="BY487" s="218">
        <v>0</v>
      </c>
      <c r="BZ487" s="218">
        <v>597719.32799999998</v>
      </c>
      <c r="CA487" s="218">
        <v>597719.32799999998</v>
      </c>
      <c r="CB487" s="218">
        <v>0</v>
      </c>
      <c r="CC487" s="218">
        <v>0</v>
      </c>
      <c r="CD487" s="218">
        <v>0</v>
      </c>
      <c r="CE487" s="218">
        <v>0</v>
      </c>
      <c r="CF487" s="218">
        <v>597719.32799999998</v>
      </c>
      <c r="CG487" s="219">
        <v>597719.32799999998</v>
      </c>
      <c r="CH487" s="220">
        <v>18360960</v>
      </c>
      <c r="CI487" s="220">
        <v>18360960</v>
      </c>
      <c r="CJ487" s="220">
        <v>20813760.000000004</v>
      </c>
      <c r="CK487" s="221" t="s">
        <v>530</v>
      </c>
      <c r="CL487" s="222">
        <v>5.24</v>
      </c>
      <c r="CM487" s="223">
        <v>5.24</v>
      </c>
      <c r="CN487" s="224">
        <v>5.94</v>
      </c>
      <c r="CO487" s="253"/>
      <c r="CP487" s="253"/>
      <c r="CQ487" s="253"/>
      <c r="CR487" s="225"/>
      <c r="CS487" s="254">
        <v>13.370827259939224</v>
      </c>
      <c r="CT487" s="255">
        <v>13.370827259939224</v>
      </c>
      <c r="CU487" s="256">
        <v>5.9221036610070825E-2</v>
      </c>
      <c r="CV487" s="257">
        <v>5.9221036610070825E-2</v>
      </c>
      <c r="CW487" s="245" t="s">
        <v>1258</v>
      </c>
      <c r="CX487" s="258"/>
      <c r="CY487" s="253"/>
      <c r="CZ487" s="253"/>
      <c r="DA487" s="259"/>
      <c r="DB487" s="260"/>
      <c r="DC487" s="261">
        <v>0</v>
      </c>
      <c r="DD487" s="262">
        <v>10339</v>
      </c>
      <c r="DE487" s="263">
        <v>0</v>
      </c>
      <c r="DF487" s="111">
        <v>3446.3333333333335</v>
      </c>
    </row>
    <row r="488" spans="1:110" ht="35.25" customHeight="1" x14ac:dyDescent="0.25">
      <c r="A488" s="237" t="s">
        <v>541</v>
      </c>
      <c r="B488" s="238" t="s">
        <v>18</v>
      </c>
      <c r="C488" s="238" t="s">
        <v>19</v>
      </c>
      <c r="D488" s="60" t="s">
        <v>108</v>
      </c>
      <c r="E488" s="60" t="s">
        <v>20</v>
      </c>
      <c r="F488" s="60" t="s">
        <v>1259</v>
      </c>
      <c r="G488" s="61" t="s">
        <v>1260</v>
      </c>
      <c r="H488" s="211" t="s">
        <v>543</v>
      </c>
      <c r="I488" s="60" t="s">
        <v>608</v>
      </c>
      <c r="J488" s="212">
        <v>9.6804319635024552</v>
      </c>
      <c r="K488" s="212">
        <v>16.563636329184</v>
      </c>
      <c r="L488" s="213">
        <v>1143.8</v>
      </c>
      <c r="M488" s="214"/>
      <c r="N488" s="214"/>
      <c r="O488" s="214"/>
      <c r="P488" s="214"/>
      <c r="Q488" s="214"/>
      <c r="R488" s="214"/>
      <c r="S488" s="214"/>
      <c r="T488" s="214"/>
      <c r="U488" s="214"/>
      <c r="V488" s="214"/>
      <c r="W488" s="214"/>
      <c r="X488" s="214"/>
      <c r="Y488" s="214"/>
      <c r="Z488" s="214"/>
      <c r="AA488" s="214"/>
      <c r="AB488" s="214"/>
      <c r="AC488" s="214">
        <v>36</v>
      </c>
      <c r="AD488" s="214">
        <v>36</v>
      </c>
      <c r="AE488" s="214"/>
      <c r="AF488" s="214"/>
      <c r="AG488" s="215"/>
      <c r="AH488" s="214"/>
      <c r="AI488" s="214">
        <f t="shared" si="24"/>
        <v>36</v>
      </c>
      <c r="AJ488" s="214">
        <f t="shared" si="24"/>
        <v>36</v>
      </c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39">
        <v>295.33</v>
      </c>
      <c r="BB488" s="239">
        <v>295.33</v>
      </c>
      <c r="BC488" s="214"/>
      <c r="BD488" s="214"/>
      <c r="BE488" s="214"/>
      <c r="BF488" s="214"/>
      <c r="BG488" s="216">
        <f t="shared" si="25"/>
        <v>295.33</v>
      </c>
      <c r="BH488" s="72">
        <f t="shared" si="25"/>
        <v>295.33</v>
      </c>
      <c r="BI488" s="217">
        <f t="shared" si="23"/>
        <v>3.1284957627118644E-2</v>
      </c>
      <c r="BJ488" s="218">
        <v>0</v>
      </c>
      <c r="BK488" s="218">
        <v>0</v>
      </c>
      <c r="BL488" s="218">
        <v>0</v>
      </c>
      <c r="BM488" s="218">
        <v>0</v>
      </c>
      <c r="BN488" s="218">
        <v>0</v>
      </c>
      <c r="BO488" s="218">
        <v>0</v>
      </c>
      <c r="BP488" s="218">
        <v>0</v>
      </c>
      <c r="BQ488" s="218">
        <v>0</v>
      </c>
      <c r="BR488" s="218">
        <v>0</v>
      </c>
      <c r="BS488" s="218">
        <v>0</v>
      </c>
      <c r="BT488" s="218">
        <v>0</v>
      </c>
      <c r="BU488" s="218">
        <v>0</v>
      </c>
      <c r="BV488" s="218">
        <v>0</v>
      </c>
      <c r="BW488" s="218">
        <v>0</v>
      </c>
      <c r="BX488" s="218">
        <v>0</v>
      </c>
      <c r="BY488" s="218">
        <v>0</v>
      </c>
      <c r="BZ488" s="218">
        <v>346670.16719999997</v>
      </c>
      <c r="CA488" s="218">
        <v>346670.16719999997</v>
      </c>
      <c r="CB488" s="218">
        <v>0</v>
      </c>
      <c r="CC488" s="218">
        <v>0</v>
      </c>
      <c r="CD488" s="218">
        <v>0</v>
      </c>
      <c r="CE488" s="218">
        <v>0</v>
      </c>
      <c r="CF488" s="218">
        <v>346670.16719999997</v>
      </c>
      <c r="CG488" s="219">
        <v>346670.16719999997</v>
      </c>
      <c r="CH488" s="220">
        <v>28627680</v>
      </c>
      <c r="CI488" s="220">
        <v>28627680</v>
      </c>
      <c r="CJ488" s="220">
        <v>33077759.999999996</v>
      </c>
      <c r="CK488" s="221" t="s">
        <v>530</v>
      </c>
      <c r="CL488" s="222">
        <v>8.17</v>
      </c>
      <c r="CM488" s="223">
        <v>8.17</v>
      </c>
      <c r="CN488" s="224">
        <v>9.44</v>
      </c>
      <c r="CO488" s="253"/>
      <c r="CP488" s="253"/>
      <c r="CQ488" s="253"/>
      <c r="CR488" s="225"/>
      <c r="CS488" s="254">
        <v>227.01934496315531</v>
      </c>
      <c r="CT488" s="255">
        <v>170.06051071907518</v>
      </c>
      <c r="CU488" s="256">
        <v>0.86228272154726682</v>
      </c>
      <c r="CV488" s="257">
        <v>0.82701860497167479</v>
      </c>
      <c r="CW488" s="245" t="s">
        <v>958</v>
      </c>
      <c r="CX488" s="258"/>
      <c r="CY488" s="253"/>
      <c r="CZ488" s="253"/>
      <c r="DA488" s="259"/>
      <c r="DB488" s="260"/>
      <c r="DC488" s="261">
        <v>38976</v>
      </c>
      <c r="DD488" s="262">
        <v>156076</v>
      </c>
      <c r="DE488" s="263">
        <v>98172</v>
      </c>
      <c r="DF488" s="111">
        <v>97741.333333333328</v>
      </c>
    </row>
    <row r="489" spans="1:110" ht="35.25" customHeight="1" x14ac:dyDescent="0.25">
      <c r="A489" s="237" t="s">
        <v>541</v>
      </c>
      <c r="B489" s="238" t="s">
        <v>18</v>
      </c>
      <c r="C489" s="238" t="s">
        <v>19</v>
      </c>
      <c r="D489" s="60" t="s">
        <v>108</v>
      </c>
      <c r="E489" s="60" t="s">
        <v>20</v>
      </c>
      <c r="F489" s="60" t="s">
        <v>1261</v>
      </c>
      <c r="G489" s="61" t="s">
        <v>20</v>
      </c>
      <c r="H489" s="211" t="s">
        <v>543</v>
      </c>
      <c r="I489" s="60" t="s">
        <v>608</v>
      </c>
      <c r="J489" s="212">
        <v>11.401397645902891</v>
      </c>
      <c r="K489" s="212">
        <v>17.444128751595002</v>
      </c>
      <c r="L489" s="213">
        <v>2133.5</v>
      </c>
      <c r="M489" s="214"/>
      <c r="N489" s="214"/>
      <c r="O489" s="214"/>
      <c r="P489" s="214"/>
      <c r="Q489" s="214"/>
      <c r="R489" s="214"/>
      <c r="S489" s="214"/>
      <c r="T489" s="214"/>
      <c r="U489" s="214"/>
      <c r="V489" s="214"/>
      <c r="W489" s="214"/>
      <c r="X489" s="214"/>
      <c r="Y489" s="214"/>
      <c r="Z489" s="214"/>
      <c r="AA489" s="214"/>
      <c r="AB489" s="214"/>
      <c r="AC489" s="214">
        <v>53</v>
      </c>
      <c r="AD489" s="214">
        <v>53</v>
      </c>
      <c r="AE489" s="214"/>
      <c r="AF489" s="214"/>
      <c r="AG489" s="215"/>
      <c r="AH489" s="214"/>
      <c r="AI489" s="214">
        <f t="shared" si="24"/>
        <v>53</v>
      </c>
      <c r="AJ489" s="214">
        <f t="shared" si="24"/>
        <v>53</v>
      </c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39">
        <v>503.45</v>
      </c>
      <c r="BB489" s="239">
        <v>503.45</v>
      </c>
      <c r="BC489" s="214"/>
      <c r="BD489" s="214"/>
      <c r="BE489" s="214"/>
      <c r="BF489" s="214"/>
      <c r="BG489" s="216">
        <f t="shared" si="25"/>
        <v>503.45</v>
      </c>
      <c r="BH489" s="72">
        <f t="shared" si="25"/>
        <v>503.45</v>
      </c>
      <c r="BI489" s="217">
        <f t="shared" si="23"/>
        <v>5.121566632756866E-2</v>
      </c>
      <c r="BJ489" s="218">
        <v>0</v>
      </c>
      <c r="BK489" s="218">
        <v>0</v>
      </c>
      <c r="BL489" s="218">
        <v>0</v>
      </c>
      <c r="BM489" s="218">
        <v>0</v>
      </c>
      <c r="BN489" s="218">
        <v>0</v>
      </c>
      <c r="BO489" s="218">
        <v>0</v>
      </c>
      <c r="BP489" s="218">
        <v>0</v>
      </c>
      <c r="BQ489" s="218">
        <v>0</v>
      </c>
      <c r="BR489" s="218">
        <v>0</v>
      </c>
      <c r="BS489" s="218">
        <v>0</v>
      </c>
      <c r="BT489" s="218">
        <v>0</v>
      </c>
      <c r="BU489" s="218">
        <v>0</v>
      </c>
      <c r="BV489" s="218">
        <v>0</v>
      </c>
      <c r="BW489" s="218">
        <v>0</v>
      </c>
      <c r="BX489" s="218">
        <v>0</v>
      </c>
      <c r="BY489" s="218">
        <v>0</v>
      </c>
      <c r="BZ489" s="218">
        <v>590969.74800000002</v>
      </c>
      <c r="CA489" s="218">
        <v>590969.74800000002</v>
      </c>
      <c r="CB489" s="218">
        <v>0</v>
      </c>
      <c r="CC489" s="218">
        <v>0</v>
      </c>
      <c r="CD489" s="218">
        <v>0</v>
      </c>
      <c r="CE489" s="218">
        <v>0</v>
      </c>
      <c r="CF489" s="218">
        <v>590969.74800000002</v>
      </c>
      <c r="CG489" s="219">
        <v>590969.74800000002</v>
      </c>
      <c r="CH489" s="220">
        <v>44239784.805148795</v>
      </c>
      <c r="CI489" s="220">
        <v>44239784.805148795</v>
      </c>
      <c r="CJ489" s="220">
        <v>53556291.211159199</v>
      </c>
      <c r="CK489" s="221" t="s">
        <v>530</v>
      </c>
      <c r="CL489" s="222">
        <v>8.1199999999999992</v>
      </c>
      <c r="CM489" s="223">
        <v>8.1199999999999992</v>
      </c>
      <c r="CN489" s="224">
        <v>9.83</v>
      </c>
      <c r="CO489" s="253"/>
      <c r="CP489" s="253"/>
      <c r="CQ489" s="253"/>
      <c r="CR489" s="225"/>
      <c r="CS489" s="254">
        <v>403.97227797285814</v>
      </c>
      <c r="CT489" s="255">
        <v>69.665270707800701</v>
      </c>
      <c r="CU489" s="256">
        <v>0.93201639779054613</v>
      </c>
      <c r="CV489" s="257">
        <v>0.71062744380257625</v>
      </c>
      <c r="CW489" s="245" t="s">
        <v>1258</v>
      </c>
      <c r="CX489" s="258"/>
      <c r="CY489" s="253"/>
      <c r="CZ489" s="253"/>
      <c r="DA489" s="259"/>
      <c r="DB489" s="260"/>
      <c r="DC489" s="261">
        <v>0</v>
      </c>
      <c r="DD489" s="262">
        <v>129214</v>
      </c>
      <c r="DE489" s="263">
        <v>6686</v>
      </c>
      <c r="DF489" s="111">
        <v>45300</v>
      </c>
    </row>
    <row r="490" spans="1:110" ht="35.25" customHeight="1" x14ac:dyDescent="0.25">
      <c r="A490" s="237" t="s">
        <v>541</v>
      </c>
      <c r="B490" s="238" t="s">
        <v>18</v>
      </c>
      <c r="C490" s="238" t="s">
        <v>19</v>
      </c>
      <c r="D490" s="60" t="s">
        <v>108</v>
      </c>
      <c r="E490" s="60" t="s">
        <v>20</v>
      </c>
      <c r="F490" s="60" t="s">
        <v>1262</v>
      </c>
      <c r="G490" s="61" t="s">
        <v>1263</v>
      </c>
      <c r="H490" s="211" t="s">
        <v>543</v>
      </c>
      <c r="I490" s="60" t="s">
        <v>608</v>
      </c>
      <c r="J490" s="212">
        <v>12.094564379091956</v>
      </c>
      <c r="K490" s="212">
        <v>30.093749937405001</v>
      </c>
      <c r="L490" s="213">
        <v>4904.8999999999996</v>
      </c>
      <c r="M490" s="214"/>
      <c r="N490" s="214"/>
      <c r="O490" s="214"/>
      <c r="P490" s="214"/>
      <c r="Q490" s="214"/>
      <c r="R490" s="214"/>
      <c r="S490" s="214"/>
      <c r="T490" s="214"/>
      <c r="U490" s="214"/>
      <c r="V490" s="214"/>
      <c r="W490" s="214"/>
      <c r="X490" s="214"/>
      <c r="Y490" s="214"/>
      <c r="Z490" s="214"/>
      <c r="AA490" s="214"/>
      <c r="AB490" s="214"/>
      <c r="AC490" s="214">
        <v>136</v>
      </c>
      <c r="AD490" s="214">
        <v>136</v>
      </c>
      <c r="AE490" s="214"/>
      <c r="AF490" s="214"/>
      <c r="AG490" s="215"/>
      <c r="AH490" s="214"/>
      <c r="AI490" s="214">
        <f t="shared" si="24"/>
        <v>136</v>
      </c>
      <c r="AJ490" s="214">
        <f t="shared" si="24"/>
        <v>136</v>
      </c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39">
        <v>707.72</v>
      </c>
      <c r="BB490" s="239">
        <v>707.72</v>
      </c>
      <c r="BC490" s="214"/>
      <c r="BD490" s="214"/>
      <c r="BE490" s="214"/>
      <c r="BF490" s="214"/>
      <c r="BG490" s="216">
        <f t="shared" si="25"/>
        <v>707.72</v>
      </c>
      <c r="BH490" s="72">
        <f t="shared" si="25"/>
        <v>707.72</v>
      </c>
      <c r="BI490" s="217">
        <f t="shared" si="23"/>
        <v>7.0001978239366963E-2</v>
      </c>
      <c r="BJ490" s="218">
        <v>0</v>
      </c>
      <c r="BK490" s="218">
        <v>0</v>
      </c>
      <c r="BL490" s="218">
        <v>0</v>
      </c>
      <c r="BM490" s="218">
        <v>0</v>
      </c>
      <c r="BN490" s="218">
        <v>0</v>
      </c>
      <c r="BO490" s="218">
        <v>0</v>
      </c>
      <c r="BP490" s="218">
        <v>0</v>
      </c>
      <c r="BQ490" s="218">
        <v>0</v>
      </c>
      <c r="BR490" s="218">
        <v>0</v>
      </c>
      <c r="BS490" s="218">
        <v>0</v>
      </c>
      <c r="BT490" s="218">
        <v>0</v>
      </c>
      <c r="BU490" s="218">
        <v>0</v>
      </c>
      <c r="BV490" s="218">
        <v>0</v>
      </c>
      <c r="BW490" s="218">
        <v>0</v>
      </c>
      <c r="BX490" s="218">
        <v>0</v>
      </c>
      <c r="BY490" s="218">
        <v>0</v>
      </c>
      <c r="BZ490" s="218">
        <v>830750.04480000003</v>
      </c>
      <c r="CA490" s="218">
        <v>830750.04480000003</v>
      </c>
      <c r="CB490" s="218">
        <v>0</v>
      </c>
      <c r="CC490" s="218">
        <v>0</v>
      </c>
      <c r="CD490" s="218">
        <v>0</v>
      </c>
      <c r="CE490" s="218">
        <v>0</v>
      </c>
      <c r="CF490" s="218">
        <v>830750.04480000003</v>
      </c>
      <c r="CG490" s="219">
        <v>830750.04480000003</v>
      </c>
      <c r="CH490" s="220">
        <v>38297801.976703204</v>
      </c>
      <c r="CI490" s="220">
        <v>38297801.976703204</v>
      </c>
      <c r="CJ490" s="220">
        <v>41103054.987735592</v>
      </c>
      <c r="CK490" s="221" t="s">
        <v>530</v>
      </c>
      <c r="CL490" s="222">
        <v>9.42</v>
      </c>
      <c r="CM490" s="223">
        <v>9.42</v>
      </c>
      <c r="CN490" s="224">
        <v>10.11</v>
      </c>
      <c r="CO490" s="253"/>
      <c r="CP490" s="253"/>
      <c r="CQ490" s="253"/>
      <c r="CR490" s="225"/>
      <c r="CS490" s="254">
        <v>32.205458528990306</v>
      </c>
      <c r="CT490" s="255">
        <v>13.300131669039205</v>
      </c>
      <c r="CU490" s="256">
        <v>0.15562218639876216</v>
      </c>
      <c r="CV490" s="257">
        <v>0.14841829616962104</v>
      </c>
      <c r="CW490" s="245" t="s">
        <v>774</v>
      </c>
      <c r="CX490" s="258"/>
      <c r="CY490" s="253"/>
      <c r="CZ490" s="253"/>
      <c r="DA490" s="259"/>
      <c r="DB490" s="260"/>
      <c r="DC490" s="261">
        <v>0</v>
      </c>
      <c r="DD490" s="262">
        <v>45474</v>
      </c>
      <c r="DE490" s="263">
        <v>0</v>
      </c>
      <c r="DF490" s="111">
        <v>15158</v>
      </c>
    </row>
    <row r="491" spans="1:110" ht="35.25" customHeight="1" x14ac:dyDescent="0.25">
      <c r="A491" s="237" t="s">
        <v>541</v>
      </c>
      <c r="B491" s="238" t="s">
        <v>18</v>
      </c>
      <c r="C491" s="238" t="s">
        <v>19</v>
      </c>
      <c r="D491" s="60" t="s">
        <v>136</v>
      </c>
      <c r="E491" s="60" t="s">
        <v>137</v>
      </c>
      <c r="F491" s="60" t="s">
        <v>1264</v>
      </c>
      <c r="G491" s="61" t="s">
        <v>1265</v>
      </c>
      <c r="H491" s="211" t="s">
        <v>533</v>
      </c>
      <c r="I491" s="60" t="s">
        <v>608</v>
      </c>
      <c r="J491" s="212">
        <v>10.158477986391464</v>
      </c>
      <c r="K491" s="212">
        <v>27.693939336336001</v>
      </c>
      <c r="L491" s="213">
        <v>1919.8</v>
      </c>
      <c r="M491" s="214"/>
      <c r="N491" s="214"/>
      <c r="O491" s="214"/>
      <c r="P491" s="214"/>
      <c r="Q491" s="214"/>
      <c r="R491" s="214"/>
      <c r="S491" s="214"/>
      <c r="T491" s="214"/>
      <c r="U491" s="214"/>
      <c r="V491" s="214"/>
      <c r="W491" s="214"/>
      <c r="X491" s="214"/>
      <c r="Y491" s="214"/>
      <c r="Z491" s="214"/>
      <c r="AA491" s="214"/>
      <c r="AB491" s="214"/>
      <c r="AC491" s="214">
        <v>40</v>
      </c>
      <c r="AD491" s="214">
        <v>40</v>
      </c>
      <c r="AE491" s="214"/>
      <c r="AF491" s="214"/>
      <c r="AG491" s="215"/>
      <c r="AH491" s="214"/>
      <c r="AI491" s="214">
        <f t="shared" si="24"/>
        <v>40</v>
      </c>
      <c r="AJ491" s="214">
        <f t="shared" si="24"/>
        <v>40</v>
      </c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39">
        <v>811.44</v>
      </c>
      <c r="BB491" s="239">
        <v>811.44</v>
      </c>
      <c r="BC491" s="214"/>
      <c r="BD491" s="214"/>
      <c r="BE491" s="214"/>
      <c r="BF491" s="214"/>
      <c r="BG491" s="216">
        <f t="shared" si="25"/>
        <v>811.44</v>
      </c>
      <c r="BH491" s="72">
        <f t="shared" si="25"/>
        <v>811.44</v>
      </c>
      <c r="BI491" s="217">
        <f t="shared" si="23"/>
        <v>0.10776095617529881</v>
      </c>
      <c r="BJ491" s="218">
        <v>0</v>
      </c>
      <c r="BK491" s="218">
        <v>0</v>
      </c>
      <c r="BL491" s="218">
        <v>0</v>
      </c>
      <c r="BM491" s="218">
        <v>0</v>
      </c>
      <c r="BN491" s="218">
        <v>0</v>
      </c>
      <c r="BO491" s="218">
        <v>0</v>
      </c>
      <c r="BP491" s="218">
        <v>0</v>
      </c>
      <c r="BQ491" s="218">
        <v>0</v>
      </c>
      <c r="BR491" s="218">
        <v>0</v>
      </c>
      <c r="BS491" s="218">
        <v>0</v>
      </c>
      <c r="BT491" s="218">
        <v>0</v>
      </c>
      <c r="BU491" s="218">
        <v>0</v>
      </c>
      <c r="BV491" s="218">
        <v>0</v>
      </c>
      <c r="BW491" s="218">
        <v>0</v>
      </c>
      <c r="BX491" s="218">
        <v>0</v>
      </c>
      <c r="BY491" s="218">
        <v>0</v>
      </c>
      <c r="BZ491" s="218">
        <v>952500.72960000008</v>
      </c>
      <c r="CA491" s="218">
        <v>952500.72960000008</v>
      </c>
      <c r="CB491" s="218">
        <v>0</v>
      </c>
      <c r="CC491" s="218">
        <v>0</v>
      </c>
      <c r="CD491" s="218">
        <v>0</v>
      </c>
      <c r="CE491" s="218">
        <v>0</v>
      </c>
      <c r="CF491" s="218">
        <v>952500.72960000008</v>
      </c>
      <c r="CG491" s="219">
        <v>952500.72960000008</v>
      </c>
      <c r="CH491" s="220">
        <v>27891840</v>
      </c>
      <c r="CI491" s="220">
        <v>27891840</v>
      </c>
      <c r="CJ491" s="220">
        <v>26385120.000000004</v>
      </c>
      <c r="CK491" s="221" t="s">
        <v>530</v>
      </c>
      <c r="CL491" s="222">
        <v>7.96</v>
      </c>
      <c r="CM491" s="223">
        <v>7.96</v>
      </c>
      <c r="CN491" s="224">
        <v>7.53</v>
      </c>
      <c r="CO491" s="253"/>
      <c r="CP491" s="253"/>
      <c r="CQ491" s="253"/>
      <c r="CR491" s="225"/>
      <c r="CS491" s="254">
        <v>321.00569660089758</v>
      </c>
      <c r="CT491" s="255">
        <v>180.66563848575967</v>
      </c>
      <c r="CU491" s="256">
        <v>0.78888113173051133</v>
      </c>
      <c r="CV491" s="257">
        <v>0.73401350707889401</v>
      </c>
      <c r="CW491" s="245" t="s">
        <v>579</v>
      </c>
      <c r="CX491" s="258"/>
      <c r="CY491" s="253"/>
      <c r="CZ491" s="253"/>
      <c r="DA491" s="259"/>
      <c r="DB491" s="260"/>
      <c r="DC491" s="261">
        <v>64553</v>
      </c>
      <c r="DD491" s="262">
        <v>0</v>
      </c>
      <c r="DE491" s="263">
        <v>96842</v>
      </c>
      <c r="DF491" s="111">
        <v>53798.333333333336</v>
      </c>
    </row>
    <row r="492" spans="1:110" ht="35.25" customHeight="1" x14ac:dyDescent="0.25">
      <c r="A492" s="237" t="s">
        <v>541</v>
      </c>
      <c r="B492" s="238" t="s">
        <v>18</v>
      </c>
      <c r="C492" s="238" t="s">
        <v>19</v>
      </c>
      <c r="D492" s="60" t="s">
        <v>136</v>
      </c>
      <c r="E492" s="60" t="s">
        <v>137</v>
      </c>
      <c r="F492" s="60" t="s">
        <v>1266</v>
      </c>
      <c r="G492" s="61" t="s">
        <v>1267</v>
      </c>
      <c r="H492" s="211" t="s">
        <v>543</v>
      </c>
      <c r="I492" s="60" t="s">
        <v>608</v>
      </c>
      <c r="J492" s="212">
        <v>13.433093243181185</v>
      </c>
      <c r="K492" s="212">
        <v>23.343560557506002</v>
      </c>
      <c r="L492" s="213">
        <v>1575.7</v>
      </c>
      <c r="M492" s="214"/>
      <c r="N492" s="214"/>
      <c r="O492" s="214"/>
      <c r="P492" s="214"/>
      <c r="Q492" s="214"/>
      <c r="R492" s="214"/>
      <c r="S492" s="214"/>
      <c r="T492" s="214"/>
      <c r="U492" s="214"/>
      <c r="V492" s="214"/>
      <c r="W492" s="214"/>
      <c r="X492" s="214"/>
      <c r="Y492" s="214"/>
      <c r="Z492" s="214"/>
      <c r="AA492" s="214"/>
      <c r="AB492" s="214"/>
      <c r="AC492" s="214">
        <v>28</v>
      </c>
      <c r="AD492" s="214">
        <v>28</v>
      </c>
      <c r="AE492" s="214"/>
      <c r="AF492" s="214"/>
      <c r="AG492" s="215"/>
      <c r="AH492" s="214"/>
      <c r="AI492" s="214">
        <f t="shared" si="24"/>
        <v>28</v>
      </c>
      <c r="AJ492" s="214">
        <f t="shared" si="24"/>
        <v>28</v>
      </c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39">
        <v>687.3</v>
      </c>
      <c r="BB492" s="239">
        <v>687.3</v>
      </c>
      <c r="BC492" s="214"/>
      <c r="BD492" s="214"/>
      <c r="BE492" s="214"/>
      <c r="BF492" s="214"/>
      <c r="BG492" s="216">
        <f t="shared" si="25"/>
        <v>687.3</v>
      </c>
      <c r="BH492" s="72">
        <f t="shared" si="25"/>
        <v>687.3</v>
      </c>
      <c r="BI492" s="217">
        <f t="shared" si="23"/>
        <v>8.2509003601440561E-2</v>
      </c>
      <c r="BJ492" s="218">
        <v>0</v>
      </c>
      <c r="BK492" s="218">
        <v>0</v>
      </c>
      <c r="BL492" s="218">
        <v>0</v>
      </c>
      <c r="BM492" s="218">
        <v>0</v>
      </c>
      <c r="BN492" s="218">
        <v>0</v>
      </c>
      <c r="BO492" s="218">
        <v>0</v>
      </c>
      <c r="BP492" s="218">
        <v>0</v>
      </c>
      <c r="BQ492" s="218">
        <v>0</v>
      </c>
      <c r="BR492" s="218">
        <v>0</v>
      </c>
      <c r="BS492" s="218">
        <v>0</v>
      </c>
      <c r="BT492" s="218">
        <v>0</v>
      </c>
      <c r="BU492" s="218">
        <v>0</v>
      </c>
      <c r="BV492" s="218">
        <v>0</v>
      </c>
      <c r="BW492" s="218">
        <v>0</v>
      </c>
      <c r="BX492" s="218">
        <v>0</v>
      </c>
      <c r="BY492" s="218">
        <v>0</v>
      </c>
      <c r="BZ492" s="218">
        <v>806780.23200000008</v>
      </c>
      <c r="CA492" s="218">
        <v>806780.23200000008</v>
      </c>
      <c r="CB492" s="218">
        <v>0</v>
      </c>
      <c r="CC492" s="218">
        <v>0</v>
      </c>
      <c r="CD492" s="218">
        <v>0</v>
      </c>
      <c r="CE492" s="218">
        <v>0</v>
      </c>
      <c r="CF492" s="218">
        <v>806780.23200000008</v>
      </c>
      <c r="CG492" s="219">
        <v>806780.23200000008</v>
      </c>
      <c r="CH492" s="220">
        <v>26875680</v>
      </c>
      <c r="CI492" s="220">
        <v>26875680</v>
      </c>
      <c r="CJ492" s="220">
        <v>29188320.000000004</v>
      </c>
      <c r="CK492" s="221" t="s">
        <v>530</v>
      </c>
      <c r="CL492" s="222">
        <v>7.67</v>
      </c>
      <c r="CM492" s="223">
        <v>7.67</v>
      </c>
      <c r="CN492" s="224">
        <v>8.33</v>
      </c>
      <c r="CO492" s="253"/>
      <c r="CP492" s="253"/>
      <c r="CQ492" s="253"/>
      <c r="CR492" s="225"/>
      <c r="CS492" s="254">
        <v>131.10829928472472</v>
      </c>
      <c r="CT492" s="255">
        <v>91.648257752286312</v>
      </c>
      <c r="CU492" s="256">
        <v>0.3320627230945597</v>
      </c>
      <c r="CV492" s="257">
        <v>0.29412061891077829</v>
      </c>
      <c r="CW492" s="245" t="s">
        <v>579</v>
      </c>
      <c r="CX492" s="258"/>
      <c r="CY492" s="253"/>
      <c r="CZ492" s="253"/>
      <c r="DA492" s="259"/>
      <c r="DB492" s="260"/>
      <c r="DC492" s="261">
        <v>0</v>
      </c>
      <c r="DD492" s="262">
        <v>0</v>
      </c>
      <c r="DE492" s="263">
        <v>0</v>
      </c>
      <c r="DF492" s="111">
        <v>0</v>
      </c>
    </row>
    <row r="493" spans="1:110" ht="35.25" customHeight="1" x14ac:dyDescent="0.25">
      <c r="A493" s="237" t="s">
        <v>541</v>
      </c>
      <c r="B493" s="238" t="s">
        <v>18</v>
      </c>
      <c r="C493" s="238" t="s">
        <v>19</v>
      </c>
      <c r="D493" s="60" t="s">
        <v>136</v>
      </c>
      <c r="E493" s="60" t="s">
        <v>137</v>
      </c>
      <c r="F493" s="60" t="s">
        <v>1268</v>
      </c>
      <c r="G493" s="61" t="s">
        <v>1269</v>
      </c>
      <c r="H493" s="211" t="s">
        <v>533</v>
      </c>
      <c r="I493" s="60" t="s">
        <v>608</v>
      </c>
      <c r="J493" s="212">
        <v>10.158477986391464</v>
      </c>
      <c r="K493" s="212">
        <v>33.511363566660002</v>
      </c>
      <c r="L493" s="213">
        <v>2259.1999999999998</v>
      </c>
      <c r="M493" s="214"/>
      <c r="N493" s="214"/>
      <c r="O493" s="214"/>
      <c r="P493" s="214"/>
      <c r="Q493" s="214"/>
      <c r="R493" s="214"/>
      <c r="S493" s="214"/>
      <c r="T493" s="214"/>
      <c r="U493" s="214"/>
      <c r="V493" s="214"/>
      <c r="W493" s="214"/>
      <c r="X493" s="214"/>
      <c r="Y493" s="214">
        <v>2</v>
      </c>
      <c r="Z493" s="214">
        <v>2</v>
      </c>
      <c r="AA493" s="214"/>
      <c r="AB493" s="214"/>
      <c r="AC493" s="214">
        <v>46</v>
      </c>
      <c r="AD493" s="214">
        <v>46</v>
      </c>
      <c r="AE493" s="214"/>
      <c r="AF493" s="214"/>
      <c r="AG493" s="215"/>
      <c r="AH493" s="214"/>
      <c r="AI493" s="214">
        <f t="shared" si="24"/>
        <v>48</v>
      </c>
      <c r="AJ493" s="214">
        <f t="shared" si="24"/>
        <v>48</v>
      </c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>
        <v>251.2</v>
      </c>
      <c r="AX493" s="214">
        <v>251.2</v>
      </c>
      <c r="AY493" s="214"/>
      <c r="AZ493" s="214"/>
      <c r="BA493" s="239">
        <v>4892.59</v>
      </c>
      <c r="BB493" s="239">
        <v>4892.59</v>
      </c>
      <c r="BC493" s="214"/>
      <c r="BD493" s="214"/>
      <c r="BE493" s="214"/>
      <c r="BF493" s="214"/>
      <c r="BG493" s="216">
        <f t="shared" si="25"/>
        <v>5143.79</v>
      </c>
      <c r="BH493" s="72">
        <f t="shared" si="25"/>
        <v>5143.79</v>
      </c>
      <c r="BI493" s="217">
        <f t="shared" si="23"/>
        <v>0.726524011299435</v>
      </c>
      <c r="BJ493" s="218">
        <v>0</v>
      </c>
      <c r="BK493" s="218">
        <v>0</v>
      </c>
      <c r="BL493" s="218">
        <v>0</v>
      </c>
      <c r="BM493" s="218">
        <v>0</v>
      </c>
      <c r="BN493" s="218">
        <v>0</v>
      </c>
      <c r="BO493" s="218">
        <v>0</v>
      </c>
      <c r="BP493" s="218">
        <v>0</v>
      </c>
      <c r="BQ493" s="218">
        <v>0</v>
      </c>
      <c r="BR493" s="218">
        <v>0</v>
      </c>
      <c r="BS493" s="218">
        <v>0</v>
      </c>
      <c r="BT493" s="218">
        <v>0</v>
      </c>
      <c r="BU493" s="218">
        <v>0</v>
      </c>
      <c r="BV493" s="218">
        <v>1267494.912</v>
      </c>
      <c r="BW493" s="218">
        <v>1267494.912</v>
      </c>
      <c r="BX493" s="218">
        <v>0</v>
      </c>
      <c r="BY493" s="218">
        <v>0</v>
      </c>
      <c r="BZ493" s="218">
        <v>5743117.8456000006</v>
      </c>
      <c r="CA493" s="218">
        <v>5743117.8456000006</v>
      </c>
      <c r="CB493" s="218">
        <v>0</v>
      </c>
      <c r="CC493" s="218">
        <v>0</v>
      </c>
      <c r="CD493" s="218">
        <v>0</v>
      </c>
      <c r="CE493" s="218">
        <v>0</v>
      </c>
      <c r="CF493" s="218">
        <v>7010612.7576000001</v>
      </c>
      <c r="CG493" s="219">
        <v>7010612.7576000001</v>
      </c>
      <c r="CH493" s="220">
        <v>21689760.000000004</v>
      </c>
      <c r="CI493" s="220">
        <v>21689760.000000004</v>
      </c>
      <c r="CJ493" s="220">
        <v>24808320.000000004</v>
      </c>
      <c r="CK493" s="221" t="s">
        <v>530</v>
      </c>
      <c r="CL493" s="222">
        <v>6.19</v>
      </c>
      <c r="CM493" s="223">
        <v>6.19</v>
      </c>
      <c r="CN493" s="224">
        <v>7.08</v>
      </c>
      <c r="CO493" s="253"/>
      <c r="CP493" s="253"/>
      <c r="CQ493" s="253"/>
      <c r="CR493" s="225"/>
      <c r="CS493" s="254">
        <v>151.4896303145504</v>
      </c>
      <c r="CT493" s="255">
        <v>110.9683466553841</v>
      </c>
      <c r="CU493" s="256">
        <v>0.77534138320395884</v>
      </c>
      <c r="CV493" s="257">
        <v>0.75409461079525364</v>
      </c>
      <c r="CW493" s="245" t="s">
        <v>566</v>
      </c>
      <c r="CX493" s="258"/>
      <c r="CY493" s="253"/>
      <c r="CZ493" s="253"/>
      <c r="DA493" s="259"/>
      <c r="DB493" s="260"/>
      <c r="DC493" s="261">
        <v>0</v>
      </c>
      <c r="DD493" s="262">
        <v>88659</v>
      </c>
      <c r="DE493" s="263">
        <v>4520</v>
      </c>
      <c r="DF493" s="111">
        <v>31059.666666666668</v>
      </c>
    </row>
    <row r="494" spans="1:110" ht="35.25" customHeight="1" x14ac:dyDescent="0.25">
      <c r="A494" s="237" t="s">
        <v>541</v>
      </c>
      <c r="B494" s="238" t="s">
        <v>18</v>
      </c>
      <c r="C494" s="238" t="s">
        <v>19</v>
      </c>
      <c r="D494" s="60" t="s">
        <v>136</v>
      </c>
      <c r="E494" s="60" t="s">
        <v>137</v>
      </c>
      <c r="F494" s="60" t="s">
        <v>1270</v>
      </c>
      <c r="G494" s="61" t="s">
        <v>1271</v>
      </c>
      <c r="H494" s="211" t="s">
        <v>533</v>
      </c>
      <c r="I494" s="60" t="s">
        <v>608</v>
      </c>
      <c r="J494" s="212">
        <v>12.429196595114265</v>
      </c>
      <c r="K494" s="212">
        <v>39.859848401939999</v>
      </c>
      <c r="L494" s="213">
        <v>2067.5</v>
      </c>
      <c r="M494" s="214"/>
      <c r="N494" s="214"/>
      <c r="O494" s="214"/>
      <c r="P494" s="214"/>
      <c r="Q494" s="214"/>
      <c r="R494" s="214"/>
      <c r="S494" s="214"/>
      <c r="T494" s="214"/>
      <c r="U494" s="214"/>
      <c r="V494" s="214"/>
      <c r="W494" s="214"/>
      <c r="X494" s="214"/>
      <c r="Y494" s="214"/>
      <c r="Z494" s="214"/>
      <c r="AA494" s="214"/>
      <c r="AB494" s="214"/>
      <c r="AC494" s="214">
        <v>75</v>
      </c>
      <c r="AD494" s="214">
        <v>75</v>
      </c>
      <c r="AE494" s="214"/>
      <c r="AF494" s="214"/>
      <c r="AG494" s="215"/>
      <c r="AH494" s="214"/>
      <c r="AI494" s="214">
        <f t="shared" si="24"/>
        <v>75</v>
      </c>
      <c r="AJ494" s="214">
        <f t="shared" si="24"/>
        <v>75</v>
      </c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39">
        <v>512.71</v>
      </c>
      <c r="BB494" s="239">
        <v>512.71</v>
      </c>
      <c r="BC494" s="214"/>
      <c r="BD494" s="214"/>
      <c r="BE494" s="214"/>
      <c r="BF494" s="214"/>
      <c r="BG494" s="216">
        <f t="shared" si="25"/>
        <v>512.71</v>
      </c>
      <c r="BH494" s="72">
        <f t="shared" si="25"/>
        <v>512.71</v>
      </c>
      <c r="BI494" s="217">
        <f t="shared" si="23"/>
        <v>4.8598104265402842E-2</v>
      </c>
      <c r="BJ494" s="218">
        <v>0</v>
      </c>
      <c r="BK494" s="218">
        <v>0</v>
      </c>
      <c r="BL494" s="218">
        <v>0</v>
      </c>
      <c r="BM494" s="218">
        <v>0</v>
      </c>
      <c r="BN494" s="218">
        <v>0</v>
      </c>
      <c r="BO494" s="218">
        <v>0</v>
      </c>
      <c r="BP494" s="218">
        <v>0</v>
      </c>
      <c r="BQ494" s="218">
        <v>0</v>
      </c>
      <c r="BR494" s="218">
        <v>0</v>
      </c>
      <c r="BS494" s="218">
        <v>0</v>
      </c>
      <c r="BT494" s="218">
        <v>0</v>
      </c>
      <c r="BU494" s="218">
        <v>0</v>
      </c>
      <c r="BV494" s="218">
        <v>0</v>
      </c>
      <c r="BW494" s="218">
        <v>0</v>
      </c>
      <c r="BX494" s="218">
        <v>0</v>
      </c>
      <c r="BY494" s="218">
        <v>0</v>
      </c>
      <c r="BZ494" s="218">
        <v>601839.50640000007</v>
      </c>
      <c r="CA494" s="218">
        <v>601839.50640000007</v>
      </c>
      <c r="CB494" s="218">
        <v>0</v>
      </c>
      <c r="CC494" s="218">
        <v>0</v>
      </c>
      <c r="CD494" s="218">
        <v>0</v>
      </c>
      <c r="CE494" s="218">
        <v>0</v>
      </c>
      <c r="CF494" s="218">
        <v>601839.50640000007</v>
      </c>
      <c r="CG494" s="219">
        <v>601839.50640000007</v>
      </c>
      <c r="CH494" s="220">
        <v>31921440.000000004</v>
      </c>
      <c r="CI494" s="220">
        <v>31921440.000000004</v>
      </c>
      <c r="CJ494" s="220">
        <v>36967200.000000007</v>
      </c>
      <c r="CK494" s="221" t="s">
        <v>530</v>
      </c>
      <c r="CL494" s="222">
        <v>9.11</v>
      </c>
      <c r="CM494" s="223">
        <v>9.11</v>
      </c>
      <c r="CN494" s="224">
        <v>10.55</v>
      </c>
      <c r="CO494" s="253"/>
      <c r="CP494" s="253"/>
      <c r="CQ494" s="253"/>
      <c r="CR494" s="225"/>
      <c r="CS494" s="254">
        <v>471.82832221273043</v>
      </c>
      <c r="CT494" s="255">
        <v>330.66027815195781</v>
      </c>
      <c r="CU494" s="256">
        <v>2.2520622214612387</v>
      </c>
      <c r="CV494" s="257">
        <v>1.8805915783434985</v>
      </c>
      <c r="CW494" s="245" t="s">
        <v>579</v>
      </c>
      <c r="CX494" s="258"/>
      <c r="CY494" s="253"/>
      <c r="CZ494" s="253"/>
      <c r="DA494" s="259"/>
      <c r="DB494" s="260"/>
      <c r="DC494" s="261">
        <v>224880</v>
      </c>
      <c r="DD494" s="262">
        <v>437713</v>
      </c>
      <c r="DE494" s="263">
        <v>11228</v>
      </c>
      <c r="DF494" s="111">
        <v>224607</v>
      </c>
    </row>
    <row r="495" spans="1:110" ht="35.25" customHeight="1" x14ac:dyDescent="0.25">
      <c r="A495" s="237" t="s">
        <v>541</v>
      </c>
      <c r="B495" s="238" t="s">
        <v>18</v>
      </c>
      <c r="C495" s="238" t="s">
        <v>19</v>
      </c>
      <c r="D495" s="60" t="s">
        <v>136</v>
      </c>
      <c r="E495" s="60" t="s">
        <v>137</v>
      </c>
      <c r="F495" s="60" t="s">
        <v>1272</v>
      </c>
      <c r="G495" s="61" t="s">
        <v>137</v>
      </c>
      <c r="H495" s="211" t="s">
        <v>533</v>
      </c>
      <c r="I495" s="60" t="s">
        <v>608</v>
      </c>
      <c r="J495" s="212">
        <v>12.429196595114265</v>
      </c>
      <c r="K495" s="212">
        <v>22.364204498936999</v>
      </c>
      <c r="L495" s="213">
        <v>1351.7</v>
      </c>
      <c r="M495" s="214"/>
      <c r="N495" s="214"/>
      <c r="O495" s="214"/>
      <c r="P495" s="214"/>
      <c r="Q495" s="214"/>
      <c r="R495" s="214"/>
      <c r="S495" s="214"/>
      <c r="T495" s="214"/>
      <c r="U495" s="214"/>
      <c r="V495" s="214"/>
      <c r="W495" s="214"/>
      <c r="X495" s="214"/>
      <c r="Y495" s="214"/>
      <c r="Z495" s="214"/>
      <c r="AA495" s="214"/>
      <c r="AB495" s="214"/>
      <c r="AC495" s="214">
        <v>23</v>
      </c>
      <c r="AD495" s="214">
        <v>23</v>
      </c>
      <c r="AE495" s="214"/>
      <c r="AF495" s="214"/>
      <c r="AG495" s="215"/>
      <c r="AH495" s="214"/>
      <c r="AI495" s="214">
        <f t="shared" si="24"/>
        <v>23</v>
      </c>
      <c r="AJ495" s="214">
        <f t="shared" si="24"/>
        <v>23</v>
      </c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39">
        <v>2156.11</v>
      </c>
      <c r="BB495" s="239">
        <v>2156.11</v>
      </c>
      <c r="BC495" s="214"/>
      <c r="BD495" s="214"/>
      <c r="BE495" s="214"/>
      <c r="BF495" s="214"/>
      <c r="BG495" s="216">
        <f t="shared" si="25"/>
        <v>2156.11</v>
      </c>
      <c r="BH495" s="72">
        <f t="shared" si="25"/>
        <v>2156.11</v>
      </c>
      <c r="BI495" s="217">
        <f t="shared" si="23"/>
        <v>0.33324729520865531</v>
      </c>
      <c r="BJ495" s="218">
        <v>0</v>
      </c>
      <c r="BK495" s="218">
        <v>0</v>
      </c>
      <c r="BL495" s="218">
        <v>0</v>
      </c>
      <c r="BM495" s="218">
        <v>0</v>
      </c>
      <c r="BN495" s="218">
        <v>0</v>
      </c>
      <c r="BO495" s="218">
        <v>0</v>
      </c>
      <c r="BP495" s="218">
        <v>0</v>
      </c>
      <c r="BQ495" s="218">
        <v>0</v>
      </c>
      <c r="BR495" s="218">
        <v>0</v>
      </c>
      <c r="BS495" s="218">
        <v>0</v>
      </c>
      <c r="BT495" s="218">
        <v>0</v>
      </c>
      <c r="BU495" s="218">
        <v>0</v>
      </c>
      <c r="BV495" s="218">
        <v>0</v>
      </c>
      <c r="BW495" s="218">
        <v>0</v>
      </c>
      <c r="BX495" s="218">
        <v>0</v>
      </c>
      <c r="BY495" s="218">
        <v>0</v>
      </c>
      <c r="BZ495" s="218">
        <v>2530928.1624000003</v>
      </c>
      <c r="CA495" s="218">
        <v>2530928.1624000003</v>
      </c>
      <c r="CB495" s="218">
        <v>0</v>
      </c>
      <c r="CC495" s="218">
        <v>0</v>
      </c>
      <c r="CD495" s="218">
        <v>0</v>
      </c>
      <c r="CE495" s="218">
        <v>0</v>
      </c>
      <c r="CF495" s="218">
        <v>2530928.1624000003</v>
      </c>
      <c r="CG495" s="219">
        <v>2530928.1624000003</v>
      </c>
      <c r="CH495" s="220">
        <v>18080640</v>
      </c>
      <c r="CI495" s="220">
        <v>18080640</v>
      </c>
      <c r="CJ495" s="220">
        <v>22670880</v>
      </c>
      <c r="CK495" s="221" t="s">
        <v>530</v>
      </c>
      <c r="CL495" s="222">
        <v>5.16</v>
      </c>
      <c r="CM495" s="223">
        <v>5.16</v>
      </c>
      <c r="CN495" s="224">
        <v>6.47</v>
      </c>
      <c r="CO495" s="253"/>
      <c r="CP495" s="253"/>
      <c r="CQ495" s="253"/>
      <c r="CR495" s="225"/>
      <c r="CS495" s="254">
        <v>179.71228761255989</v>
      </c>
      <c r="CT495" s="255">
        <v>91.670117452264208</v>
      </c>
      <c r="CU495" s="256">
        <v>0.41052182123320241</v>
      </c>
      <c r="CV495" s="257">
        <v>0.36983131568449717</v>
      </c>
      <c r="CW495" s="245" t="s">
        <v>900</v>
      </c>
      <c r="CX495" s="258"/>
      <c r="CY495" s="253"/>
      <c r="CZ495" s="253"/>
      <c r="DA495" s="259"/>
      <c r="DB495" s="260"/>
      <c r="DC495" s="261">
        <v>0</v>
      </c>
      <c r="DD495" s="262">
        <v>0</v>
      </c>
      <c r="DE495" s="263">
        <v>145190</v>
      </c>
      <c r="DF495" s="111">
        <v>48396.666666666664</v>
      </c>
    </row>
    <row r="496" spans="1:110" ht="35.25" customHeight="1" x14ac:dyDescent="0.25">
      <c r="A496" s="237" t="s">
        <v>541</v>
      </c>
      <c r="B496" s="238" t="s">
        <v>18</v>
      </c>
      <c r="C496" s="238" t="s">
        <v>19</v>
      </c>
      <c r="D496" s="60" t="s">
        <v>272</v>
      </c>
      <c r="E496" s="60" t="s">
        <v>76</v>
      </c>
      <c r="F496" s="60" t="s">
        <v>1273</v>
      </c>
      <c r="G496" s="61" t="s">
        <v>1274</v>
      </c>
      <c r="H496" s="211" t="s">
        <v>533</v>
      </c>
      <c r="I496" s="60" t="s">
        <v>608</v>
      </c>
      <c r="J496" s="212">
        <v>11.831639066503</v>
      </c>
      <c r="K496" s="212">
        <v>26.795833277598</v>
      </c>
      <c r="L496" s="213">
        <v>2023.9</v>
      </c>
      <c r="M496" s="214"/>
      <c r="N496" s="214"/>
      <c r="O496" s="214"/>
      <c r="P496" s="214"/>
      <c r="Q496" s="214"/>
      <c r="R496" s="214"/>
      <c r="S496" s="214"/>
      <c r="T496" s="214"/>
      <c r="U496" s="214"/>
      <c r="V496" s="214"/>
      <c r="W496" s="214"/>
      <c r="X496" s="214"/>
      <c r="Y496" s="214"/>
      <c r="Z496" s="214"/>
      <c r="AA496" s="214"/>
      <c r="AB496" s="214"/>
      <c r="AC496" s="214">
        <v>78</v>
      </c>
      <c r="AD496" s="214">
        <v>78</v>
      </c>
      <c r="AE496" s="214"/>
      <c r="AF496" s="214"/>
      <c r="AG496" s="215"/>
      <c r="AH496" s="214"/>
      <c r="AI496" s="214">
        <f t="shared" si="24"/>
        <v>78</v>
      </c>
      <c r="AJ496" s="214">
        <f t="shared" si="24"/>
        <v>78</v>
      </c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39">
        <v>2482.8200000000002</v>
      </c>
      <c r="BB496" s="239">
        <v>2482.8200000000002</v>
      </c>
      <c r="BC496" s="214"/>
      <c r="BD496" s="214"/>
      <c r="BE496" s="214"/>
      <c r="BF496" s="214"/>
      <c r="BG496" s="216">
        <f t="shared" si="25"/>
        <v>2482.8200000000002</v>
      </c>
      <c r="BH496" s="72">
        <f t="shared" si="25"/>
        <v>2482.8200000000002</v>
      </c>
      <c r="BI496" s="217">
        <f t="shared" si="23"/>
        <v>0.32885033112582784</v>
      </c>
      <c r="BJ496" s="218">
        <v>0</v>
      </c>
      <c r="BK496" s="218">
        <v>0</v>
      </c>
      <c r="BL496" s="218">
        <v>0</v>
      </c>
      <c r="BM496" s="218">
        <v>0</v>
      </c>
      <c r="BN496" s="218">
        <v>0</v>
      </c>
      <c r="BO496" s="218">
        <v>0</v>
      </c>
      <c r="BP496" s="218">
        <v>0</v>
      </c>
      <c r="BQ496" s="218">
        <v>0</v>
      </c>
      <c r="BR496" s="218">
        <v>0</v>
      </c>
      <c r="BS496" s="218">
        <v>0</v>
      </c>
      <c r="BT496" s="218">
        <v>0</v>
      </c>
      <c r="BU496" s="218">
        <v>0</v>
      </c>
      <c r="BV496" s="218">
        <v>0</v>
      </c>
      <c r="BW496" s="218">
        <v>0</v>
      </c>
      <c r="BX496" s="218">
        <v>0</v>
      </c>
      <c r="BY496" s="218">
        <v>0</v>
      </c>
      <c r="BZ496" s="218">
        <v>2914433.4288000003</v>
      </c>
      <c r="CA496" s="218">
        <v>2914433.4288000003</v>
      </c>
      <c r="CB496" s="218">
        <v>0</v>
      </c>
      <c r="CC496" s="218">
        <v>0</v>
      </c>
      <c r="CD496" s="218">
        <v>0</v>
      </c>
      <c r="CE496" s="218">
        <v>0</v>
      </c>
      <c r="CF496" s="218">
        <v>2914433.4288000003</v>
      </c>
      <c r="CG496" s="219">
        <v>2914433.4288000003</v>
      </c>
      <c r="CH496" s="220">
        <v>22600800</v>
      </c>
      <c r="CI496" s="220">
        <v>22600800</v>
      </c>
      <c r="CJ496" s="220">
        <v>26455200</v>
      </c>
      <c r="CK496" s="221" t="s">
        <v>530</v>
      </c>
      <c r="CL496" s="222">
        <v>6.45</v>
      </c>
      <c r="CM496" s="223">
        <v>6.45</v>
      </c>
      <c r="CN496" s="224">
        <v>7.55</v>
      </c>
      <c r="CO496" s="253"/>
      <c r="CP496" s="253"/>
      <c r="CQ496" s="253"/>
      <c r="CR496" s="225"/>
      <c r="CS496" s="254">
        <v>70.410296125447033</v>
      </c>
      <c r="CT496" s="255">
        <v>39.269149050885581</v>
      </c>
      <c r="CU496" s="256">
        <v>0.5932965348729291</v>
      </c>
      <c r="CV496" s="257">
        <v>0.57961517840487609</v>
      </c>
      <c r="CW496" s="245" t="s">
        <v>877</v>
      </c>
      <c r="CX496" s="258"/>
      <c r="CY496" s="253"/>
      <c r="CZ496" s="253"/>
      <c r="DA496" s="259"/>
      <c r="DB496" s="260"/>
      <c r="DC496" s="261">
        <v>38480</v>
      </c>
      <c r="DD496" s="262">
        <v>17336</v>
      </c>
      <c r="DE496" s="263">
        <v>108633</v>
      </c>
      <c r="DF496" s="111">
        <v>54816.333333333336</v>
      </c>
    </row>
    <row r="497" spans="1:110" ht="35.25" customHeight="1" x14ac:dyDescent="0.25">
      <c r="A497" s="237" t="s">
        <v>541</v>
      </c>
      <c r="B497" s="238" t="s">
        <v>18</v>
      </c>
      <c r="C497" s="238" t="s">
        <v>19</v>
      </c>
      <c r="D497" s="60" t="s">
        <v>272</v>
      </c>
      <c r="E497" s="60" t="s">
        <v>76</v>
      </c>
      <c r="F497" s="60" t="s">
        <v>1275</v>
      </c>
      <c r="G497" s="61" t="s">
        <v>1179</v>
      </c>
      <c r="H497" s="211" t="s">
        <v>533</v>
      </c>
      <c r="I497" s="60" t="s">
        <v>608</v>
      </c>
      <c r="J497" s="212">
        <v>11.831639066503</v>
      </c>
      <c r="K497" s="212">
        <v>10.049053009401002</v>
      </c>
      <c r="L497" s="213">
        <v>844.5</v>
      </c>
      <c r="M497" s="214"/>
      <c r="N497" s="214"/>
      <c r="O497" s="214"/>
      <c r="P497" s="214"/>
      <c r="Q497" s="214"/>
      <c r="R497" s="214"/>
      <c r="S497" s="214"/>
      <c r="T497" s="214"/>
      <c r="U497" s="214"/>
      <c r="V497" s="214"/>
      <c r="W497" s="214"/>
      <c r="X497" s="214"/>
      <c r="Y497" s="214"/>
      <c r="Z497" s="214"/>
      <c r="AA497" s="214"/>
      <c r="AB497" s="214"/>
      <c r="AC497" s="214">
        <v>26</v>
      </c>
      <c r="AD497" s="214">
        <v>26</v>
      </c>
      <c r="AE497" s="214"/>
      <c r="AF497" s="214"/>
      <c r="AG497" s="215"/>
      <c r="AH497" s="214"/>
      <c r="AI497" s="214">
        <f t="shared" si="24"/>
        <v>26</v>
      </c>
      <c r="AJ497" s="214">
        <f t="shared" si="24"/>
        <v>26</v>
      </c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39">
        <v>585.23</v>
      </c>
      <c r="BB497" s="239">
        <v>585.23</v>
      </c>
      <c r="BC497" s="214"/>
      <c r="BD497" s="214"/>
      <c r="BE497" s="214"/>
      <c r="BF497" s="214"/>
      <c r="BG497" s="216">
        <f t="shared" si="25"/>
        <v>585.23</v>
      </c>
      <c r="BH497" s="72">
        <f t="shared" si="25"/>
        <v>585.23</v>
      </c>
      <c r="BI497" s="217">
        <f t="shared" si="23"/>
        <v>7.0255702280912366E-2</v>
      </c>
      <c r="BJ497" s="218">
        <v>0</v>
      </c>
      <c r="BK497" s="218">
        <v>0</v>
      </c>
      <c r="BL497" s="218">
        <v>0</v>
      </c>
      <c r="BM497" s="218">
        <v>0</v>
      </c>
      <c r="BN497" s="218">
        <v>0</v>
      </c>
      <c r="BO497" s="218">
        <v>0</v>
      </c>
      <c r="BP497" s="218">
        <v>0</v>
      </c>
      <c r="BQ497" s="218">
        <v>0</v>
      </c>
      <c r="BR497" s="218">
        <v>0</v>
      </c>
      <c r="BS497" s="218">
        <v>0</v>
      </c>
      <c r="BT497" s="218">
        <v>0</v>
      </c>
      <c r="BU497" s="218">
        <v>0</v>
      </c>
      <c r="BV497" s="218">
        <v>0</v>
      </c>
      <c r="BW497" s="218">
        <v>0</v>
      </c>
      <c r="BX497" s="218">
        <v>0</v>
      </c>
      <c r="BY497" s="218">
        <v>0</v>
      </c>
      <c r="BZ497" s="218">
        <v>686966.38320000004</v>
      </c>
      <c r="CA497" s="218">
        <v>686966.38320000004</v>
      </c>
      <c r="CB497" s="218">
        <v>0</v>
      </c>
      <c r="CC497" s="218">
        <v>0</v>
      </c>
      <c r="CD497" s="218">
        <v>0</v>
      </c>
      <c r="CE497" s="218">
        <v>0</v>
      </c>
      <c r="CF497" s="218">
        <v>686966.38320000004</v>
      </c>
      <c r="CG497" s="219">
        <v>686966.38320000004</v>
      </c>
      <c r="CH497" s="220">
        <v>25298879.999999996</v>
      </c>
      <c r="CI497" s="220">
        <v>25298879.999999996</v>
      </c>
      <c r="CJ497" s="220">
        <v>29188320.000000004</v>
      </c>
      <c r="CK497" s="221" t="s">
        <v>530</v>
      </c>
      <c r="CL497" s="222">
        <v>7.22</v>
      </c>
      <c r="CM497" s="223">
        <v>7.22</v>
      </c>
      <c r="CN497" s="224">
        <v>8.33</v>
      </c>
      <c r="CO497" s="253"/>
      <c r="CP497" s="253"/>
      <c r="CQ497" s="253"/>
      <c r="CR497" s="225"/>
      <c r="CS497" s="254">
        <v>10.785131602425961</v>
      </c>
      <c r="CT497" s="255">
        <v>10.618033929857829</v>
      </c>
      <c r="CU497" s="256">
        <v>0.44572693632428551</v>
      </c>
      <c r="CV497" s="257">
        <v>0.44015701390534773</v>
      </c>
      <c r="CW497" s="245" t="s">
        <v>888</v>
      </c>
      <c r="CX497" s="258"/>
      <c r="CY497" s="253"/>
      <c r="CZ497" s="253"/>
      <c r="DA497" s="259"/>
      <c r="DB497" s="260"/>
      <c r="DC497" s="261">
        <v>1678</v>
      </c>
      <c r="DD497" s="262">
        <v>0</v>
      </c>
      <c r="DE497" s="263">
        <v>0</v>
      </c>
      <c r="DF497" s="111">
        <v>559.33333333333337</v>
      </c>
    </row>
    <row r="498" spans="1:110" ht="35.25" customHeight="1" x14ac:dyDescent="0.25">
      <c r="A498" s="237" t="s">
        <v>541</v>
      </c>
      <c r="B498" s="238" t="s">
        <v>18</v>
      </c>
      <c r="C498" s="238" t="s">
        <v>19</v>
      </c>
      <c r="D498" s="60" t="s">
        <v>272</v>
      </c>
      <c r="E498" s="60" t="s">
        <v>76</v>
      </c>
      <c r="F498" s="60" t="s">
        <v>1276</v>
      </c>
      <c r="G498" s="61" t="s">
        <v>1277</v>
      </c>
      <c r="H498" s="211" t="s">
        <v>543</v>
      </c>
      <c r="I498" s="60" t="s">
        <v>608</v>
      </c>
      <c r="J498" s="212">
        <v>11.831639066503</v>
      </c>
      <c r="K498" s="212">
        <v>38.169696890304003</v>
      </c>
      <c r="L498" s="213">
        <v>3437</v>
      </c>
      <c r="M498" s="214"/>
      <c r="N498" s="214"/>
      <c r="O498" s="214"/>
      <c r="P498" s="214"/>
      <c r="Q498" s="214"/>
      <c r="R498" s="214"/>
      <c r="S498" s="214"/>
      <c r="T498" s="214"/>
      <c r="U498" s="214"/>
      <c r="V498" s="214"/>
      <c r="W498" s="214"/>
      <c r="X498" s="214"/>
      <c r="Y498" s="214"/>
      <c r="Z498" s="214"/>
      <c r="AA498" s="214"/>
      <c r="AB498" s="214"/>
      <c r="AC498" s="214">
        <v>88</v>
      </c>
      <c r="AD498" s="214">
        <v>87</v>
      </c>
      <c r="AE498" s="214"/>
      <c r="AF498" s="214"/>
      <c r="AG498" s="215"/>
      <c r="AH498" s="214"/>
      <c r="AI498" s="214">
        <f t="shared" si="24"/>
        <v>88</v>
      </c>
      <c r="AJ498" s="214">
        <f t="shared" si="24"/>
        <v>87</v>
      </c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39">
        <v>1951.2</v>
      </c>
      <c r="BB498" s="239">
        <v>951.2</v>
      </c>
      <c r="BC498" s="214"/>
      <c r="BD498" s="214"/>
      <c r="BE498" s="214"/>
      <c r="BF498" s="214"/>
      <c r="BG498" s="216">
        <f t="shared" si="25"/>
        <v>1951.2</v>
      </c>
      <c r="BH498" s="72">
        <f t="shared" si="25"/>
        <v>951.2</v>
      </c>
      <c r="BI498" s="217">
        <f t="shared" si="23"/>
        <v>0.18338345864661654</v>
      </c>
      <c r="BJ498" s="218">
        <v>0</v>
      </c>
      <c r="BK498" s="218">
        <v>0</v>
      </c>
      <c r="BL498" s="218">
        <v>0</v>
      </c>
      <c r="BM498" s="218">
        <v>0</v>
      </c>
      <c r="BN498" s="218">
        <v>0</v>
      </c>
      <c r="BO498" s="218">
        <v>0</v>
      </c>
      <c r="BP498" s="218">
        <v>0</v>
      </c>
      <c r="BQ498" s="218">
        <v>0</v>
      </c>
      <c r="BR498" s="218">
        <v>0</v>
      </c>
      <c r="BS498" s="218">
        <v>0</v>
      </c>
      <c r="BT498" s="218">
        <v>0</v>
      </c>
      <c r="BU498" s="218">
        <v>0</v>
      </c>
      <c r="BV498" s="218">
        <v>0</v>
      </c>
      <c r="BW498" s="218">
        <v>0</v>
      </c>
      <c r="BX498" s="218">
        <v>0</v>
      </c>
      <c r="BY498" s="218">
        <v>0</v>
      </c>
      <c r="BZ498" s="218">
        <v>2290396.608</v>
      </c>
      <c r="CA498" s="218">
        <v>1116556.608</v>
      </c>
      <c r="CB498" s="218">
        <v>0</v>
      </c>
      <c r="CC498" s="218">
        <v>0</v>
      </c>
      <c r="CD498" s="218">
        <v>0</v>
      </c>
      <c r="CE498" s="218">
        <v>0</v>
      </c>
      <c r="CF498" s="218">
        <v>2290396.608</v>
      </c>
      <c r="CG498" s="219">
        <v>1116556.608</v>
      </c>
      <c r="CH498" s="220">
        <v>33077759.999999996</v>
      </c>
      <c r="CI498" s="220">
        <v>33077759.999999996</v>
      </c>
      <c r="CJ498" s="220">
        <v>37282560.000000007</v>
      </c>
      <c r="CK498" s="221" t="s">
        <v>530</v>
      </c>
      <c r="CL498" s="222">
        <v>9.44</v>
      </c>
      <c r="CM498" s="223">
        <v>9.44</v>
      </c>
      <c r="CN498" s="224">
        <v>10.64</v>
      </c>
      <c r="CO498" s="253"/>
      <c r="CP498" s="253"/>
      <c r="CQ498" s="253"/>
      <c r="CR498" s="225"/>
      <c r="CS498" s="254">
        <v>185.96385152654895</v>
      </c>
      <c r="CT498" s="255">
        <v>84.137755173397494</v>
      </c>
      <c r="CU498" s="256">
        <v>1.0655767567411225</v>
      </c>
      <c r="CV498" s="257">
        <v>0.98290806424536736</v>
      </c>
      <c r="CW498" s="245" t="s">
        <v>774</v>
      </c>
      <c r="CX498" s="258"/>
      <c r="CY498" s="253"/>
      <c r="CZ498" s="253"/>
      <c r="DA498" s="259"/>
      <c r="DB498" s="260"/>
      <c r="DC498" s="261">
        <v>291252</v>
      </c>
      <c r="DD498" s="262">
        <v>123516</v>
      </c>
      <c r="DE498" s="263">
        <v>256356</v>
      </c>
      <c r="DF498" s="111">
        <v>223708</v>
      </c>
    </row>
    <row r="499" spans="1:110" ht="35.25" customHeight="1" x14ac:dyDescent="0.25">
      <c r="A499" s="237" t="s">
        <v>541</v>
      </c>
      <c r="B499" s="238" t="s">
        <v>18</v>
      </c>
      <c r="C499" s="238" t="s">
        <v>19</v>
      </c>
      <c r="D499" s="60" t="s">
        <v>272</v>
      </c>
      <c r="E499" s="60" t="s">
        <v>76</v>
      </c>
      <c r="F499" s="60" t="s">
        <v>1278</v>
      </c>
      <c r="G499" s="61" t="s">
        <v>1279</v>
      </c>
      <c r="H499" s="211" t="s">
        <v>543</v>
      </c>
      <c r="I499" s="60" t="s">
        <v>608</v>
      </c>
      <c r="J499" s="212">
        <v>11.831639066503</v>
      </c>
      <c r="K499" s="212">
        <v>40.725757491048</v>
      </c>
      <c r="L499" s="213">
        <v>3900</v>
      </c>
      <c r="M499" s="214"/>
      <c r="N499" s="214"/>
      <c r="O499" s="214"/>
      <c r="P499" s="214"/>
      <c r="Q499" s="214"/>
      <c r="R499" s="214"/>
      <c r="S499" s="214"/>
      <c r="T499" s="214"/>
      <c r="U499" s="214"/>
      <c r="V499" s="214"/>
      <c r="W499" s="214"/>
      <c r="X499" s="214"/>
      <c r="Y499" s="214"/>
      <c r="Z499" s="214"/>
      <c r="AA499" s="214"/>
      <c r="AB499" s="214"/>
      <c r="AC499" s="214">
        <v>104</v>
      </c>
      <c r="AD499" s="214">
        <v>104</v>
      </c>
      <c r="AE499" s="214"/>
      <c r="AF499" s="214"/>
      <c r="AG499" s="215"/>
      <c r="AH499" s="214"/>
      <c r="AI499" s="214">
        <f t="shared" si="24"/>
        <v>104</v>
      </c>
      <c r="AJ499" s="214">
        <f t="shared" si="24"/>
        <v>104</v>
      </c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39">
        <v>714.98</v>
      </c>
      <c r="BB499" s="239">
        <v>714.98</v>
      </c>
      <c r="BC499" s="214"/>
      <c r="BD499" s="214"/>
      <c r="BE499" s="214"/>
      <c r="BF499" s="214"/>
      <c r="BG499" s="216">
        <f t="shared" si="25"/>
        <v>714.98</v>
      </c>
      <c r="BH499" s="72">
        <f t="shared" si="25"/>
        <v>714.98</v>
      </c>
      <c r="BI499" s="217">
        <f t="shared" si="23"/>
        <v>6.043786982248521E-2</v>
      </c>
      <c r="BJ499" s="218">
        <v>0</v>
      </c>
      <c r="BK499" s="218">
        <v>0</v>
      </c>
      <c r="BL499" s="218">
        <v>0</v>
      </c>
      <c r="BM499" s="218">
        <v>0</v>
      </c>
      <c r="BN499" s="218">
        <v>0</v>
      </c>
      <c r="BO499" s="218">
        <v>0</v>
      </c>
      <c r="BP499" s="218">
        <v>0</v>
      </c>
      <c r="BQ499" s="218">
        <v>0</v>
      </c>
      <c r="BR499" s="218">
        <v>0</v>
      </c>
      <c r="BS499" s="218">
        <v>0</v>
      </c>
      <c r="BT499" s="218">
        <v>0</v>
      </c>
      <c r="BU499" s="218">
        <v>0</v>
      </c>
      <c r="BV499" s="218">
        <v>0</v>
      </c>
      <c r="BW499" s="218">
        <v>0</v>
      </c>
      <c r="BX499" s="218">
        <v>0</v>
      </c>
      <c r="BY499" s="218">
        <v>0</v>
      </c>
      <c r="BZ499" s="218">
        <v>839272.12320000003</v>
      </c>
      <c r="CA499" s="218">
        <v>839272.12320000003</v>
      </c>
      <c r="CB499" s="218">
        <v>0</v>
      </c>
      <c r="CC499" s="218">
        <v>0</v>
      </c>
      <c r="CD499" s="218">
        <v>0</v>
      </c>
      <c r="CE499" s="218">
        <v>0</v>
      </c>
      <c r="CF499" s="218">
        <v>839272.12320000003</v>
      </c>
      <c r="CG499" s="219">
        <v>839272.12320000003</v>
      </c>
      <c r="CH499" s="220">
        <v>34759680</v>
      </c>
      <c r="CI499" s="220">
        <v>34759680</v>
      </c>
      <c r="CJ499" s="220">
        <v>41452320</v>
      </c>
      <c r="CK499" s="221" t="s">
        <v>530</v>
      </c>
      <c r="CL499" s="222">
        <v>9.92</v>
      </c>
      <c r="CM499" s="223">
        <v>9.92</v>
      </c>
      <c r="CN499" s="224">
        <v>11.83</v>
      </c>
      <c r="CO499" s="253"/>
      <c r="CP499" s="253"/>
      <c r="CQ499" s="253"/>
      <c r="CR499" s="225"/>
      <c r="CS499" s="254">
        <v>109.634146850295</v>
      </c>
      <c r="CT499" s="255">
        <v>107.05410037265865</v>
      </c>
      <c r="CU499" s="256">
        <v>1.3627592834608067</v>
      </c>
      <c r="CV499" s="257">
        <v>1.3594849065136831</v>
      </c>
      <c r="CW499" s="245" t="s">
        <v>628</v>
      </c>
      <c r="CX499" s="258"/>
      <c r="CY499" s="253"/>
      <c r="CZ499" s="253"/>
      <c r="DA499" s="259"/>
      <c r="DB499" s="260"/>
      <c r="DC499" s="261">
        <v>313312</v>
      </c>
      <c r="DD499" s="262">
        <v>251557</v>
      </c>
      <c r="DE499" s="263">
        <v>524261</v>
      </c>
      <c r="DF499" s="111">
        <v>363043.33333333331</v>
      </c>
    </row>
    <row r="500" spans="1:110" ht="35.25" customHeight="1" x14ac:dyDescent="0.25">
      <c r="A500" s="237" t="s">
        <v>541</v>
      </c>
      <c r="B500" s="238" t="s">
        <v>18</v>
      </c>
      <c r="C500" s="238" t="s">
        <v>19</v>
      </c>
      <c r="D500" s="60" t="s">
        <v>261</v>
      </c>
      <c r="E500" s="60" t="s">
        <v>262</v>
      </c>
      <c r="F500" s="60" t="s">
        <v>1280</v>
      </c>
      <c r="G500" s="61" t="s">
        <v>1281</v>
      </c>
      <c r="H500" s="211" t="s">
        <v>543</v>
      </c>
      <c r="I500" s="60" t="s">
        <v>608</v>
      </c>
      <c r="J500" s="212">
        <v>12.23797818595866</v>
      </c>
      <c r="K500" s="212">
        <v>3.2645833265429998</v>
      </c>
      <c r="L500" s="213">
        <v>565</v>
      </c>
      <c r="M500" s="214"/>
      <c r="N500" s="214"/>
      <c r="O500" s="214"/>
      <c r="P500" s="214"/>
      <c r="Q500" s="214"/>
      <c r="R500" s="214"/>
      <c r="S500" s="214"/>
      <c r="T500" s="214"/>
      <c r="U500" s="214"/>
      <c r="V500" s="214"/>
      <c r="W500" s="214"/>
      <c r="X500" s="214"/>
      <c r="Y500" s="214"/>
      <c r="Z500" s="214"/>
      <c r="AA500" s="214"/>
      <c r="AB500" s="214"/>
      <c r="AC500" s="214">
        <v>38</v>
      </c>
      <c r="AD500" s="214">
        <v>38</v>
      </c>
      <c r="AE500" s="214"/>
      <c r="AF500" s="214"/>
      <c r="AG500" s="215"/>
      <c r="AH500" s="214"/>
      <c r="AI500" s="214">
        <f t="shared" si="24"/>
        <v>38</v>
      </c>
      <c r="AJ500" s="214">
        <f t="shared" si="24"/>
        <v>38</v>
      </c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39">
        <v>240.39</v>
      </c>
      <c r="BB500" s="239">
        <v>240.39</v>
      </c>
      <c r="BC500" s="214"/>
      <c r="BD500" s="214"/>
      <c r="BE500" s="214"/>
      <c r="BF500" s="214"/>
      <c r="BG500" s="216">
        <f t="shared" si="25"/>
        <v>240.39</v>
      </c>
      <c r="BH500" s="72">
        <f t="shared" si="25"/>
        <v>240.39</v>
      </c>
      <c r="BI500" s="217">
        <f t="shared" si="23"/>
        <v>2.964118372379778E-2</v>
      </c>
      <c r="BJ500" s="218">
        <v>0</v>
      </c>
      <c r="BK500" s="218">
        <v>0</v>
      </c>
      <c r="BL500" s="218">
        <v>0</v>
      </c>
      <c r="BM500" s="218">
        <v>0</v>
      </c>
      <c r="BN500" s="218">
        <v>0</v>
      </c>
      <c r="BO500" s="218">
        <v>0</v>
      </c>
      <c r="BP500" s="218">
        <v>0</v>
      </c>
      <c r="BQ500" s="218">
        <v>0</v>
      </c>
      <c r="BR500" s="218">
        <v>0</v>
      </c>
      <c r="BS500" s="218">
        <v>0</v>
      </c>
      <c r="BT500" s="218">
        <v>0</v>
      </c>
      <c r="BU500" s="218">
        <v>0</v>
      </c>
      <c r="BV500" s="218">
        <v>0</v>
      </c>
      <c r="BW500" s="218">
        <v>0</v>
      </c>
      <c r="BX500" s="218">
        <v>0</v>
      </c>
      <c r="BY500" s="218">
        <v>0</v>
      </c>
      <c r="BZ500" s="218">
        <v>282179.39760000003</v>
      </c>
      <c r="CA500" s="218">
        <v>282179.39760000003</v>
      </c>
      <c r="CB500" s="218">
        <v>0</v>
      </c>
      <c r="CC500" s="218">
        <v>0</v>
      </c>
      <c r="CD500" s="218">
        <v>0</v>
      </c>
      <c r="CE500" s="218">
        <v>0</v>
      </c>
      <c r="CF500" s="218">
        <v>282179.39760000003</v>
      </c>
      <c r="CG500" s="219">
        <v>282179.39760000003</v>
      </c>
      <c r="CH500" s="220">
        <v>34759680</v>
      </c>
      <c r="CI500" s="220">
        <v>34759680</v>
      </c>
      <c r="CJ500" s="220">
        <v>28417440</v>
      </c>
      <c r="CK500" s="221" t="s">
        <v>530</v>
      </c>
      <c r="CL500" s="222">
        <v>9.92</v>
      </c>
      <c r="CM500" s="223">
        <v>9.92</v>
      </c>
      <c r="CN500" s="224">
        <v>8.11</v>
      </c>
      <c r="CO500" s="253"/>
      <c r="CP500" s="253"/>
      <c r="CQ500" s="253"/>
      <c r="CR500" s="225"/>
      <c r="CS500" s="254">
        <v>15.039446766266886</v>
      </c>
      <c r="CT500" s="255">
        <v>15.039446766266886</v>
      </c>
      <c r="CU500" s="256">
        <v>0.10429376745464254</v>
      </c>
      <c r="CV500" s="257">
        <v>0.10429376745464254</v>
      </c>
      <c r="CW500" s="245" t="s">
        <v>877</v>
      </c>
      <c r="CX500" s="258"/>
      <c r="CY500" s="253"/>
      <c r="CZ500" s="253"/>
      <c r="DA500" s="259"/>
      <c r="DB500" s="260"/>
      <c r="DC500" s="261">
        <v>0</v>
      </c>
      <c r="DD500" s="262">
        <v>0</v>
      </c>
      <c r="DE500" s="263">
        <v>6810</v>
      </c>
      <c r="DF500" s="111">
        <v>2270</v>
      </c>
    </row>
    <row r="501" spans="1:110" ht="35.25" customHeight="1" x14ac:dyDescent="0.25">
      <c r="A501" s="237" t="s">
        <v>541</v>
      </c>
      <c r="B501" s="238" t="s">
        <v>18</v>
      </c>
      <c r="C501" s="238" t="s">
        <v>19</v>
      </c>
      <c r="D501" s="60" t="s">
        <v>261</v>
      </c>
      <c r="E501" s="60" t="s">
        <v>262</v>
      </c>
      <c r="F501" s="60" t="s">
        <v>1282</v>
      </c>
      <c r="G501" s="61" t="s">
        <v>1283</v>
      </c>
      <c r="H501" s="211" t="s">
        <v>533</v>
      </c>
      <c r="I501" s="60" t="s">
        <v>608</v>
      </c>
      <c r="J501" s="212">
        <v>12.23797818595866</v>
      </c>
      <c r="K501" s="212">
        <v>18.023863598874001</v>
      </c>
      <c r="L501" s="213">
        <v>2501.6</v>
      </c>
      <c r="M501" s="214"/>
      <c r="N501" s="214"/>
      <c r="O501" s="214"/>
      <c r="P501" s="214"/>
      <c r="Q501" s="214"/>
      <c r="R501" s="214"/>
      <c r="S501" s="214"/>
      <c r="T501" s="214"/>
      <c r="U501" s="214"/>
      <c r="V501" s="214"/>
      <c r="W501" s="214"/>
      <c r="X501" s="214"/>
      <c r="Y501" s="214"/>
      <c r="Z501" s="214"/>
      <c r="AA501" s="214"/>
      <c r="AB501" s="214"/>
      <c r="AC501" s="214">
        <v>3</v>
      </c>
      <c r="AD501" s="214">
        <v>3</v>
      </c>
      <c r="AE501" s="214"/>
      <c r="AF501" s="214"/>
      <c r="AG501" s="215"/>
      <c r="AH501" s="214"/>
      <c r="AI501" s="214">
        <f t="shared" si="24"/>
        <v>3</v>
      </c>
      <c r="AJ501" s="214">
        <f t="shared" si="24"/>
        <v>3</v>
      </c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39">
        <v>1257.5999999999999</v>
      </c>
      <c r="BB501" s="239">
        <v>1257.5999999999999</v>
      </c>
      <c r="BC501" s="214"/>
      <c r="BD501" s="214"/>
      <c r="BE501" s="214"/>
      <c r="BF501" s="214"/>
      <c r="BG501" s="216">
        <f t="shared" si="25"/>
        <v>1257.5999999999999</v>
      </c>
      <c r="BH501" s="72">
        <f t="shared" si="25"/>
        <v>1257.5999999999999</v>
      </c>
      <c r="BI501" s="217">
        <f t="shared" si="23"/>
        <v>0.1138099547511312</v>
      </c>
      <c r="BJ501" s="218">
        <v>0</v>
      </c>
      <c r="BK501" s="218">
        <v>0</v>
      </c>
      <c r="BL501" s="218">
        <v>0</v>
      </c>
      <c r="BM501" s="218">
        <v>0</v>
      </c>
      <c r="BN501" s="218">
        <v>0</v>
      </c>
      <c r="BO501" s="218">
        <v>0</v>
      </c>
      <c r="BP501" s="218">
        <v>0</v>
      </c>
      <c r="BQ501" s="218">
        <v>0</v>
      </c>
      <c r="BR501" s="218">
        <v>0</v>
      </c>
      <c r="BS501" s="218">
        <v>0</v>
      </c>
      <c r="BT501" s="218">
        <v>0</v>
      </c>
      <c r="BU501" s="218">
        <v>0</v>
      </c>
      <c r="BV501" s="218">
        <v>0</v>
      </c>
      <c r="BW501" s="218">
        <v>0</v>
      </c>
      <c r="BX501" s="218">
        <v>0</v>
      </c>
      <c r="BY501" s="218">
        <v>0</v>
      </c>
      <c r="BZ501" s="218">
        <v>1476221.1840000001</v>
      </c>
      <c r="CA501" s="218">
        <v>1476221.1840000001</v>
      </c>
      <c r="CB501" s="218">
        <v>0</v>
      </c>
      <c r="CC501" s="218">
        <v>0</v>
      </c>
      <c r="CD501" s="218">
        <v>0</v>
      </c>
      <c r="CE501" s="218">
        <v>0</v>
      </c>
      <c r="CF501" s="218">
        <v>1476221.1840000001</v>
      </c>
      <c r="CG501" s="219">
        <v>1476221.1840000001</v>
      </c>
      <c r="CH501" s="220">
        <v>24037440.000000004</v>
      </c>
      <c r="CI501" s="220">
        <v>24037440.000000004</v>
      </c>
      <c r="CJ501" s="220">
        <v>38719200.000000007</v>
      </c>
      <c r="CK501" s="221" t="s">
        <v>530</v>
      </c>
      <c r="CL501" s="222">
        <v>6.86</v>
      </c>
      <c r="CM501" s="223">
        <v>6.86</v>
      </c>
      <c r="CN501" s="224">
        <v>11.05</v>
      </c>
      <c r="CO501" s="253"/>
      <c r="CP501" s="253"/>
      <c r="CQ501" s="253"/>
      <c r="CR501" s="225"/>
      <c r="CS501" s="254">
        <v>690.13619358536073</v>
      </c>
      <c r="CT501" s="255">
        <v>529.97331410890172</v>
      </c>
      <c r="CU501" s="256">
        <v>0.97813764466013853</v>
      </c>
      <c r="CV501" s="257">
        <v>0.61413110039545882</v>
      </c>
      <c r="CW501" s="245" t="s">
        <v>877</v>
      </c>
      <c r="CX501" s="258"/>
      <c r="CY501" s="253"/>
      <c r="CZ501" s="253"/>
      <c r="DA501" s="259"/>
      <c r="DB501" s="260"/>
      <c r="DC501" s="261">
        <v>41627</v>
      </c>
      <c r="DD501" s="262">
        <v>1547091</v>
      </c>
      <c r="DE501" s="263">
        <v>0</v>
      </c>
      <c r="DF501" s="111">
        <v>529572.66666666663</v>
      </c>
    </row>
    <row r="502" spans="1:110" ht="35.25" customHeight="1" x14ac:dyDescent="0.25">
      <c r="A502" s="237" t="s">
        <v>541</v>
      </c>
      <c r="B502" s="238" t="s">
        <v>18</v>
      </c>
      <c r="C502" s="238" t="s">
        <v>19</v>
      </c>
      <c r="D502" s="60" t="s">
        <v>261</v>
      </c>
      <c r="E502" s="60" t="s">
        <v>262</v>
      </c>
      <c r="F502" s="60" t="s">
        <v>1284</v>
      </c>
      <c r="G502" s="61" t="s">
        <v>1192</v>
      </c>
      <c r="H502" s="211" t="s">
        <v>543</v>
      </c>
      <c r="I502" s="60" t="s">
        <v>608</v>
      </c>
      <c r="J502" s="212">
        <v>11.592616055058496</v>
      </c>
      <c r="K502" s="212">
        <v>6.125189381199001</v>
      </c>
      <c r="L502" s="213">
        <v>44.4</v>
      </c>
      <c r="M502" s="214"/>
      <c r="N502" s="214"/>
      <c r="O502" s="214"/>
      <c r="P502" s="214"/>
      <c r="Q502" s="214"/>
      <c r="R502" s="214"/>
      <c r="S502" s="214"/>
      <c r="T502" s="214"/>
      <c r="U502" s="214"/>
      <c r="V502" s="214"/>
      <c r="W502" s="214"/>
      <c r="X502" s="214"/>
      <c r="Y502" s="214"/>
      <c r="Z502" s="214"/>
      <c r="AA502" s="214"/>
      <c r="AB502" s="214"/>
      <c r="AC502" s="214">
        <v>2</v>
      </c>
      <c r="AD502" s="214">
        <v>2</v>
      </c>
      <c r="AE502" s="214"/>
      <c r="AF502" s="214"/>
      <c r="AG502" s="215"/>
      <c r="AH502" s="214"/>
      <c r="AI502" s="214">
        <f t="shared" si="24"/>
        <v>2</v>
      </c>
      <c r="AJ502" s="214">
        <f t="shared" si="24"/>
        <v>2</v>
      </c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39">
        <v>2057</v>
      </c>
      <c r="BB502" s="239">
        <v>2057</v>
      </c>
      <c r="BC502" s="214"/>
      <c r="BD502" s="214"/>
      <c r="BE502" s="214"/>
      <c r="BF502" s="214"/>
      <c r="BG502" s="216">
        <f t="shared" si="25"/>
        <v>2057</v>
      </c>
      <c r="BH502" s="72">
        <f t="shared" si="25"/>
        <v>2057</v>
      </c>
      <c r="BI502" s="217">
        <f t="shared" si="23"/>
        <v>1.1059139784946235</v>
      </c>
      <c r="BJ502" s="218">
        <v>0</v>
      </c>
      <c r="BK502" s="218">
        <v>0</v>
      </c>
      <c r="BL502" s="218">
        <v>0</v>
      </c>
      <c r="BM502" s="218">
        <v>0</v>
      </c>
      <c r="BN502" s="218">
        <v>0</v>
      </c>
      <c r="BO502" s="218">
        <v>0</v>
      </c>
      <c r="BP502" s="218">
        <v>0</v>
      </c>
      <c r="BQ502" s="218">
        <v>0</v>
      </c>
      <c r="BR502" s="218">
        <v>0</v>
      </c>
      <c r="BS502" s="218">
        <v>0</v>
      </c>
      <c r="BT502" s="218">
        <v>0</v>
      </c>
      <c r="BU502" s="218">
        <v>0</v>
      </c>
      <c r="BV502" s="218">
        <v>0</v>
      </c>
      <c r="BW502" s="218">
        <v>0</v>
      </c>
      <c r="BX502" s="218">
        <v>0</v>
      </c>
      <c r="BY502" s="218">
        <v>0</v>
      </c>
      <c r="BZ502" s="218">
        <v>2414588.8800000004</v>
      </c>
      <c r="CA502" s="218">
        <v>2414588.8800000004</v>
      </c>
      <c r="CB502" s="218">
        <v>0</v>
      </c>
      <c r="CC502" s="218">
        <v>0</v>
      </c>
      <c r="CD502" s="218">
        <v>0</v>
      </c>
      <c r="CE502" s="218">
        <v>0</v>
      </c>
      <c r="CF502" s="218">
        <v>2414588.8800000004</v>
      </c>
      <c r="CG502" s="219">
        <v>2414588.8800000004</v>
      </c>
      <c r="CH502" s="220">
        <v>18255840</v>
      </c>
      <c r="CI502" s="220">
        <v>18255840</v>
      </c>
      <c r="CJ502" s="220">
        <v>6517440.0000000009</v>
      </c>
      <c r="CK502" s="221" t="s">
        <v>530</v>
      </c>
      <c r="CL502" s="222">
        <v>5.21</v>
      </c>
      <c r="CM502" s="223">
        <v>5.21</v>
      </c>
      <c r="CN502" s="224">
        <v>1.86</v>
      </c>
      <c r="CO502" s="253"/>
      <c r="CP502" s="253"/>
      <c r="CQ502" s="253"/>
      <c r="CR502" s="225"/>
      <c r="CS502" s="254">
        <v>76.541060939376038</v>
      </c>
      <c r="CT502" s="255">
        <v>70.175487867369199</v>
      </c>
      <c r="CU502" s="256">
        <v>0.29744490959127984</v>
      </c>
      <c r="CV502" s="257">
        <v>0.28210617929728748</v>
      </c>
      <c r="CW502" s="245" t="s">
        <v>639</v>
      </c>
      <c r="CX502" s="258"/>
      <c r="CY502" s="253"/>
      <c r="CZ502" s="253"/>
      <c r="DA502" s="259"/>
      <c r="DB502" s="260"/>
      <c r="DC502" s="261">
        <v>0</v>
      </c>
      <c r="DD502" s="262">
        <v>18276</v>
      </c>
      <c r="DE502" s="263">
        <v>2650</v>
      </c>
      <c r="DF502" s="111">
        <v>6975.333333333333</v>
      </c>
    </row>
    <row r="503" spans="1:110" ht="35.25" customHeight="1" x14ac:dyDescent="0.25">
      <c r="A503" s="237" t="s">
        <v>541</v>
      </c>
      <c r="B503" s="238" t="s">
        <v>18</v>
      </c>
      <c r="C503" s="238" t="s">
        <v>19</v>
      </c>
      <c r="D503" s="60" t="s">
        <v>261</v>
      </c>
      <c r="E503" s="60" t="s">
        <v>262</v>
      </c>
      <c r="F503" s="60" t="s">
        <v>1285</v>
      </c>
      <c r="G503" s="61" t="s">
        <v>1286</v>
      </c>
      <c r="H503" s="211" t="s">
        <v>543</v>
      </c>
      <c r="I503" s="60" t="s">
        <v>608</v>
      </c>
      <c r="J503" s="212">
        <v>10.971156225302781</v>
      </c>
      <c r="K503" s="212">
        <v>15.660227240154001</v>
      </c>
      <c r="L503" s="213">
        <v>1718.1</v>
      </c>
      <c r="M503" s="214"/>
      <c r="N503" s="214"/>
      <c r="O503" s="214"/>
      <c r="P503" s="214"/>
      <c r="Q503" s="214"/>
      <c r="R503" s="214"/>
      <c r="S503" s="214"/>
      <c r="T503" s="214"/>
      <c r="U503" s="214"/>
      <c r="V503" s="214"/>
      <c r="W503" s="214"/>
      <c r="X503" s="214"/>
      <c r="Y503" s="214"/>
      <c r="Z503" s="214"/>
      <c r="AA503" s="214"/>
      <c r="AB503" s="214"/>
      <c r="AC503" s="214">
        <v>36</v>
      </c>
      <c r="AD503" s="214">
        <v>36</v>
      </c>
      <c r="AE503" s="214"/>
      <c r="AF503" s="214"/>
      <c r="AG503" s="215"/>
      <c r="AH503" s="214"/>
      <c r="AI503" s="214">
        <f t="shared" si="24"/>
        <v>36</v>
      </c>
      <c r="AJ503" s="214">
        <f t="shared" si="24"/>
        <v>36</v>
      </c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39">
        <v>227.34</v>
      </c>
      <c r="BB503" s="239">
        <v>227.34</v>
      </c>
      <c r="BC503" s="214"/>
      <c r="BD503" s="214"/>
      <c r="BE503" s="214"/>
      <c r="BF503" s="214"/>
      <c r="BG503" s="216">
        <f t="shared" si="25"/>
        <v>227.34</v>
      </c>
      <c r="BH503" s="72">
        <f t="shared" si="25"/>
        <v>227.34</v>
      </c>
      <c r="BI503" s="217">
        <f t="shared" si="23"/>
        <v>2.8417500000000002E-2</v>
      </c>
      <c r="BJ503" s="218">
        <v>0</v>
      </c>
      <c r="BK503" s="218">
        <v>0</v>
      </c>
      <c r="BL503" s="218">
        <v>0</v>
      </c>
      <c r="BM503" s="218">
        <v>0</v>
      </c>
      <c r="BN503" s="218">
        <v>0</v>
      </c>
      <c r="BO503" s="218">
        <v>0</v>
      </c>
      <c r="BP503" s="218">
        <v>0</v>
      </c>
      <c r="BQ503" s="218">
        <v>0</v>
      </c>
      <c r="BR503" s="218">
        <v>0</v>
      </c>
      <c r="BS503" s="218">
        <v>0</v>
      </c>
      <c r="BT503" s="218">
        <v>0</v>
      </c>
      <c r="BU503" s="218">
        <v>0</v>
      </c>
      <c r="BV503" s="218">
        <v>0</v>
      </c>
      <c r="BW503" s="218">
        <v>0</v>
      </c>
      <c r="BX503" s="218">
        <v>0</v>
      </c>
      <c r="BY503" s="218">
        <v>0</v>
      </c>
      <c r="BZ503" s="218">
        <v>266860.78560000006</v>
      </c>
      <c r="CA503" s="218">
        <v>266860.78560000006</v>
      </c>
      <c r="CB503" s="218">
        <v>0</v>
      </c>
      <c r="CC503" s="218">
        <v>0</v>
      </c>
      <c r="CD503" s="218">
        <v>0</v>
      </c>
      <c r="CE503" s="218">
        <v>0</v>
      </c>
      <c r="CF503" s="218">
        <v>266860.78560000006</v>
      </c>
      <c r="CG503" s="219">
        <v>266860.78560000006</v>
      </c>
      <c r="CH503" s="220">
        <v>11142720.000000004</v>
      </c>
      <c r="CI503" s="220">
        <v>11142720.000000004</v>
      </c>
      <c r="CJ503" s="220">
        <v>28032000</v>
      </c>
      <c r="CK503" s="221" t="s">
        <v>530</v>
      </c>
      <c r="CL503" s="222">
        <v>3.18</v>
      </c>
      <c r="CM503" s="223">
        <v>3.18</v>
      </c>
      <c r="CN503" s="224">
        <v>8</v>
      </c>
      <c r="CO503" s="253"/>
      <c r="CP503" s="253"/>
      <c r="CQ503" s="253"/>
      <c r="CR503" s="225"/>
      <c r="CS503" s="254">
        <v>89.025107985817087</v>
      </c>
      <c r="CT503" s="255">
        <v>26.19249412347035</v>
      </c>
      <c r="CU503" s="256">
        <v>0.61819923906778518</v>
      </c>
      <c r="CV503" s="257">
        <v>0.59549952523939109</v>
      </c>
      <c r="CW503" s="245" t="s">
        <v>566</v>
      </c>
      <c r="CX503" s="258"/>
      <c r="CY503" s="253"/>
      <c r="CZ503" s="253"/>
      <c r="DA503" s="259"/>
      <c r="DB503" s="260"/>
      <c r="DC503" s="261">
        <v>52566</v>
      </c>
      <c r="DD503" s="262">
        <v>0</v>
      </c>
      <c r="DE503" s="263">
        <v>25868</v>
      </c>
      <c r="DF503" s="111">
        <v>26144.666666666668</v>
      </c>
    </row>
    <row r="504" spans="1:110" ht="35.25" customHeight="1" x14ac:dyDescent="0.25">
      <c r="A504" s="237" t="s">
        <v>541</v>
      </c>
      <c r="B504" s="238" t="s">
        <v>18</v>
      </c>
      <c r="C504" s="238" t="s">
        <v>19</v>
      </c>
      <c r="D504" s="60" t="s">
        <v>261</v>
      </c>
      <c r="E504" s="60" t="s">
        <v>262</v>
      </c>
      <c r="F504" s="60" t="s">
        <v>1287</v>
      </c>
      <c r="G504" s="61" t="s">
        <v>262</v>
      </c>
      <c r="H504" s="211" t="s">
        <v>533</v>
      </c>
      <c r="I504" s="60" t="s">
        <v>608</v>
      </c>
      <c r="J504" s="212">
        <v>11.592616055058496</v>
      </c>
      <c r="K504" s="212">
        <v>13.214962093725001</v>
      </c>
      <c r="L504" s="213">
        <v>842.8</v>
      </c>
      <c r="M504" s="214"/>
      <c r="N504" s="214"/>
      <c r="O504" s="214"/>
      <c r="P504" s="214"/>
      <c r="Q504" s="214"/>
      <c r="R504" s="214"/>
      <c r="S504" s="214"/>
      <c r="T504" s="214"/>
      <c r="U504" s="214"/>
      <c r="V504" s="214"/>
      <c r="W504" s="214"/>
      <c r="X504" s="214"/>
      <c r="Y504" s="214"/>
      <c r="Z504" s="214"/>
      <c r="AA504" s="214"/>
      <c r="AB504" s="214"/>
      <c r="AC504" s="214">
        <v>53</v>
      </c>
      <c r="AD504" s="214">
        <v>53</v>
      </c>
      <c r="AE504" s="214"/>
      <c r="AF504" s="214"/>
      <c r="AG504" s="215"/>
      <c r="AH504" s="214"/>
      <c r="AI504" s="214">
        <f t="shared" si="24"/>
        <v>53</v>
      </c>
      <c r="AJ504" s="214">
        <f t="shared" si="24"/>
        <v>53</v>
      </c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39">
        <v>522.87</v>
      </c>
      <c r="BB504" s="239">
        <v>522.87</v>
      </c>
      <c r="BC504" s="214"/>
      <c r="BD504" s="214"/>
      <c r="BE504" s="214"/>
      <c r="BF504" s="214"/>
      <c r="BG504" s="216">
        <f t="shared" si="25"/>
        <v>522.87</v>
      </c>
      <c r="BH504" s="72">
        <f t="shared" si="25"/>
        <v>522.87</v>
      </c>
      <c r="BI504" s="217">
        <f t="shared" si="23"/>
        <v>9.0461937716262986E-2</v>
      </c>
      <c r="BJ504" s="218">
        <v>0</v>
      </c>
      <c r="BK504" s="218">
        <v>0</v>
      </c>
      <c r="BL504" s="218">
        <v>0</v>
      </c>
      <c r="BM504" s="218">
        <v>0</v>
      </c>
      <c r="BN504" s="218">
        <v>0</v>
      </c>
      <c r="BO504" s="218">
        <v>0</v>
      </c>
      <c r="BP504" s="218">
        <v>0</v>
      </c>
      <c r="BQ504" s="218">
        <v>0</v>
      </c>
      <c r="BR504" s="218">
        <v>0</v>
      </c>
      <c r="BS504" s="218">
        <v>0</v>
      </c>
      <c r="BT504" s="218">
        <v>0</v>
      </c>
      <c r="BU504" s="218">
        <v>0</v>
      </c>
      <c r="BV504" s="218">
        <v>0</v>
      </c>
      <c r="BW504" s="218">
        <v>0</v>
      </c>
      <c r="BX504" s="218">
        <v>0</v>
      </c>
      <c r="BY504" s="218">
        <v>0</v>
      </c>
      <c r="BZ504" s="218">
        <v>613765.72080000001</v>
      </c>
      <c r="CA504" s="218">
        <v>613765.72080000001</v>
      </c>
      <c r="CB504" s="218">
        <v>0</v>
      </c>
      <c r="CC504" s="218">
        <v>0</v>
      </c>
      <c r="CD504" s="218">
        <v>0</v>
      </c>
      <c r="CE504" s="218">
        <v>0</v>
      </c>
      <c r="CF504" s="218">
        <v>613765.72080000001</v>
      </c>
      <c r="CG504" s="219">
        <v>613765.72080000001</v>
      </c>
      <c r="CH504" s="220">
        <v>32762400</v>
      </c>
      <c r="CI504" s="220">
        <v>32762400</v>
      </c>
      <c r="CJ504" s="220">
        <v>20253120.000000004</v>
      </c>
      <c r="CK504" s="221" t="s">
        <v>530</v>
      </c>
      <c r="CL504" s="222">
        <v>9.35</v>
      </c>
      <c r="CM504" s="223">
        <v>9.35</v>
      </c>
      <c r="CN504" s="224">
        <v>5.78</v>
      </c>
      <c r="CO504" s="253"/>
      <c r="CP504" s="253"/>
      <c r="CQ504" s="253"/>
      <c r="CR504" s="225"/>
      <c r="CS504" s="254">
        <v>282.62983714770678</v>
      </c>
      <c r="CT504" s="255">
        <v>282.44970848437583</v>
      </c>
      <c r="CU504" s="256">
        <v>2.1873158345934427</v>
      </c>
      <c r="CV504" s="257">
        <v>2.1869073795745515</v>
      </c>
      <c r="CW504" s="245" t="s">
        <v>1183</v>
      </c>
      <c r="CX504" s="258"/>
      <c r="CY504" s="253"/>
      <c r="CZ504" s="253"/>
      <c r="DA504" s="259"/>
      <c r="DB504" s="260"/>
      <c r="DC504" s="261">
        <v>13438</v>
      </c>
      <c r="DD504" s="262">
        <v>573536</v>
      </c>
      <c r="DE504" s="263">
        <v>211540</v>
      </c>
      <c r="DF504" s="111">
        <v>266171.33333333331</v>
      </c>
    </row>
    <row r="505" spans="1:110" ht="35.25" customHeight="1" x14ac:dyDescent="0.25">
      <c r="A505" s="237" t="s">
        <v>541</v>
      </c>
      <c r="B505" s="238" t="s">
        <v>18</v>
      </c>
      <c r="C505" s="238" t="s">
        <v>19</v>
      </c>
      <c r="D505" s="60" t="s">
        <v>264</v>
      </c>
      <c r="E505" s="60" t="s">
        <v>265</v>
      </c>
      <c r="F505" s="60" t="s">
        <v>1288</v>
      </c>
      <c r="G505" s="61" t="s">
        <v>1289</v>
      </c>
      <c r="H505" s="211" t="s">
        <v>543</v>
      </c>
      <c r="I505" s="60" t="s">
        <v>608</v>
      </c>
      <c r="J505" s="212">
        <v>13.624311652336788</v>
      </c>
      <c r="K505" s="212">
        <v>20.554924199670001</v>
      </c>
      <c r="L505" s="213">
        <v>1034.8</v>
      </c>
      <c r="M505" s="214"/>
      <c r="N505" s="214"/>
      <c r="O505" s="214"/>
      <c r="P505" s="214"/>
      <c r="Q505" s="214"/>
      <c r="R505" s="214"/>
      <c r="S505" s="214"/>
      <c r="T505" s="214"/>
      <c r="U505" s="214"/>
      <c r="V505" s="214"/>
      <c r="W505" s="214"/>
      <c r="X505" s="214"/>
      <c r="Y505" s="214"/>
      <c r="Z505" s="214"/>
      <c r="AA505" s="214"/>
      <c r="AB505" s="214"/>
      <c r="AC505" s="214">
        <v>21</v>
      </c>
      <c r="AD505" s="214">
        <v>21</v>
      </c>
      <c r="AE505" s="214"/>
      <c r="AF505" s="214"/>
      <c r="AG505" s="215"/>
      <c r="AH505" s="214"/>
      <c r="AI505" s="214">
        <f t="shared" si="24"/>
        <v>21</v>
      </c>
      <c r="AJ505" s="214">
        <f t="shared" si="24"/>
        <v>21</v>
      </c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39">
        <v>874.04</v>
      </c>
      <c r="BB505" s="239">
        <v>874.04</v>
      </c>
      <c r="BC505" s="214"/>
      <c r="BD505" s="214"/>
      <c r="BE505" s="214"/>
      <c r="BF505" s="214"/>
      <c r="BG505" s="216">
        <f t="shared" si="25"/>
        <v>874.04</v>
      </c>
      <c r="BH505" s="72">
        <f t="shared" si="25"/>
        <v>874.04</v>
      </c>
      <c r="BI505" s="217">
        <f t="shared" si="23"/>
        <v>7.3696458684654298E-2</v>
      </c>
      <c r="BJ505" s="218">
        <v>0</v>
      </c>
      <c r="BK505" s="218">
        <v>0</v>
      </c>
      <c r="BL505" s="218">
        <v>0</v>
      </c>
      <c r="BM505" s="218">
        <v>0</v>
      </c>
      <c r="BN505" s="218">
        <v>0</v>
      </c>
      <c r="BO505" s="218">
        <v>0</v>
      </c>
      <c r="BP505" s="218">
        <v>0</v>
      </c>
      <c r="BQ505" s="218">
        <v>0</v>
      </c>
      <c r="BR505" s="218">
        <v>0</v>
      </c>
      <c r="BS505" s="218">
        <v>0</v>
      </c>
      <c r="BT505" s="218">
        <v>0</v>
      </c>
      <c r="BU505" s="218">
        <v>0</v>
      </c>
      <c r="BV505" s="218">
        <v>0</v>
      </c>
      <c r="BW505" s="218">
        <v>0</v>
      </c>
      <c r="BX505" s="218">
        <v>0</v>
      </c>
      <c r="BY505" s="218">
        <v>0</v>
      </c>
      <c r="BZ505" s="218">
        <v>1025983.1136</v>
      </c>
      <c r="CA505" s="218">
        <v>1025983.1136</v>
      </c>
      <c r="CB505" s="218">
        <v>0</v>
      </c>
      <c r="CC505" s="218">
        <v>0</v>
      </c>
      <c r="CD505" s="218">
        <v>0</v>
      </c>
      <c r="CE505" s="218">
        <v>0</v>
      </c>
      <c r="CF505" s="218">
        <v>1025983.1136</v>
      </c>
      <c r="CG505" s="219">
        <v>1025983.1136</v>
      </c>
      <c r="CH505" s="220">
        <v>36792000</v>
      </c>
      <c r="CI505" s="220">
        <v>36792000</v>
      </c>
      <c r="CJ505" s="220">
        <v>41557439.999999993</v>
      </c>
      <c r="CK505" s="221" t="s">
        <v>530</v>
      </c>
      <c r="CL505" s="222">
        <v>10.5</v>
      </c>
      <c r="CM505" s="223">
        <v>10.5</v>
      </c>
      <c r="CN505" s="224">
        <v>11.86</v>
      </c>
      <c r="CO505" s="253"/>
      <c r="CP505" s="253"/>
      <c r="CQ505" s="253"/>
      <c r="CR505" s="225"/>
      <c r="CS505" s="254">
        <v>126.86463708990436</v>
      </c>
      <c r="CT505" s="255">
        <v>47.472767821674374</v>
      </c>
      <c r="CU505" s="256">
        <v>0.20957122398566755</v>
      </c>
      <c r="CV505" s="257">
        <v>0.15868261652044202</v>
      </c>
      <c r="CW505" s="245" t="s">
        <v>1057</v>
      </c>
      <c r="CX505" s="258"/>
      <c r="CY505" s="253"/>
      <c r="CZ505" s="253"/>
      <c r="DA505" s="259"/>
      <c r="DB505" s="260"/>
      <c r="DC505" s="261">
        <v>0</v>
      </c>
      <c r="DD505" s="262">
        <v>0</v>
      </c>
      <c r="DE505" s="263">
        <v>0</v>
      </c>
      <c r="DF505" s="111">
        <v>0</v>
      </c>
    </row>
    <row r="506" spans="1:110" ht="35.25" customHeight="1" x14ac:dyDescent="0.25">
      <c r="A506" s="237" t="s">
        <v>541</v>
      </c>
      <c r="B506" s="238" t="s">
        <v>18</v>
      </c>
      <c r="C506" s="238" t="s">
        <v>19</v>
      </c>
      <c r="D506" s="60" t="s">
        <v>264</v>
      </c>
      <c r="E506" s="60" t="s">
        <v>265</v>
      </c>
      <c r="F506" s="60" t="s">
        <v>1290</v>
      </c>
      <c r="G506" s="61" t="s">
        <v>1291</v>
      </c>
      <c r="H506" s="211" t="s">
        <v>543</v>
      </c>
      <c r="I506" s="60" t="s">
        <v>608</v>
      </c>
      <c r="J506" s="212">
        <v>12.668219606558768</v>
      </c>
      <c r="K506" s="212">
        <v>44.477651422638004</v>
      </c>
      <c r="L506" s="213">
        <v>2480.5</v>
      </c>
      <c r="M506" s="214"/>
      <c r="N506" s="214"/>
      <c r="O506" s="214"/>
      <c r="P506" s="214"/>
      <c r="Q506" s="214"/>
      <c r="R506" s="214"/>
      <c r="S506" s="214"/>
      <c r="T506" s="214"/>
      <c r="U506" s="214"/>
      <c r="V506" s="214"/>
      <c r="W506" s="214"/>
      <c r="X506" s="214"/>
      <c r="Y506" s="214"/>
      <c r="Z506" s="214"/>
      <c r="AA506" s="214"/>
      <c r="AB506" s="214"/>
      <c r="AC506" s="214">
        <v>71</v>
      </c>
      <c r="AD506" s="214">
        <v>71</v>
      </c>
      <c r="AE506" s="214"/>
      <c r="AF506" s="214"/>
      <c r="AG506" s="215"/>
      <c r="AH506" s="214"/>
      <c r="AI506" s="214">
        <f t="shared" si="24"/>
        <v>71</v>
      </c>
      <c r="AJ506" s="214">
        <f t="shared" si="24"/>
        <v>71</v>
      </c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39">
        <v>495.85</v>
      </c>
      <c r="BB506" s="239">
        <v>495.85</v>
      </c>
      <c r="BC506" s="214"/>
      <c r="BD506" s="214"/>
      <c r="BE506" s="214"/>
      <c r="BF506" s="214"/>
      <c r="BG506" s="216">
        <f t="shared" si="25"/>
        <v>495.85</v>
      </c>
      <c r="BH506" s="72">
        <f t="shared" si="25"/>
        <v>495.85</v>
      </c>
      <c r="BI506" s="217">
        <f t="shared" si="23"/>
        <v>4.9585000000000004E-2</v>
      </c>
      <c r="BJ506" s="218">
        <v>0</v>
      </c>
      <c r="BK506" s="218">
        <v>0</v>
      </c>
      <c r="BL506" s="218">
        <v>0</v>
      </c>
      <c r="BM506" s="218">
        <v>0</v>
      </c>
      <c r="BN506" s="218">
        <v>0</v>
      </c>
      <c r="BO506" s="218">
        <v>0</v>
      </c>
      <c r="BP506" s="218">
        <v>0</v>
      </c>
      <c r="BQ506" s="218">
        <v>0</v>
      </c>
      <c r="BR506" s="218">
        <v>0</v>
      </c>
      <c r="BS506" s="218">
        <v>0</v>
      </c>
      <c r="BT506" s="218">
        <v>0</v>
      </c>
      <c r="BU506" s="218">
        <v>0</v>
      </c>
      <c r="BV506" s="218">
        <v>0</v>
      </c>
      <c r="BW506" s="218">
        <v>0</v>
      </c>
      <c r="BX506" s="218">
        <v>0</v>
      </c>
      <c r="BY506" s="218">
        <v>0</v>
      </c>
      <c r="BZ506" s="218">
        <v>582048.56400000001</v>
      </c>
      <c r="CA506" s="218">
        <v>582048.56400000001</v>
      </c>
      <c r="CB506" s="218">
        <v>0</v>
      </c>
      <c r="CC506" s="218">
        <v>0</v>
      </c>
      <c r="CD506" s="218">
        <v>0</v>
      </c>
      <c r="CE506" s="218">
        <v>0</v>
      </c>
      <c r="CF506" s="218">
        <v>582048.56400000001</v>
      </c>
      <c r="CG506" s="219">
        <v>582048.56400000001</v>
      </c>
      <c r="CH506" s="220">
        <v>32902560.000000004</v>
      </c>
      <c r="CI506" s="220">
        <v>32902560.000000004</v>
      </c>
      <c r="CJ506" s="220">
        <v>35040000</v>
      </c>
      <c r="CK506" s="221" t="s">
        <v>530</v>
      </c>
      <c r="CL506" s="222">
        <v>9.39</v>
      </c>
      <c r="CM506" s="223">
        <v>9.39</v>
      </c>
      <c r="CN506" s="224">
        <v>10</v>
      </c>
      <c r="CO506" s="253"/>
      <c r="CP506" s="253"/>
      <c r="CQ506" s="253"/>
      <c r="CR506" s="225"/>
      <c r="CS506" s="254">
        <v>193.11920866847882</v>
      </c>
      <c r="CT506" s="255">
        <v>127.23031335944695</v>
      </c>
      <c r="CU506" s="256">
        <v>0.83389572778832288</v>
      </c>
      <c r="CV506" s="257">
        <v>0.79033355060582988</v>
      </c>
      <c r="CW506" s="245" t="s">
        <v>609</v>
      </c>
      <c r="CX506" s="258"/>
      <c r="CY506" s="253"/>
      <c r="CZ506" s="253"/>
      <c r="DA506" s="259"/>
      <c r="DB506" s="260"/>
      <c r="DC506" s="261">
        <v>191784</v>
      </c>
      <c r="DD506" s="262">
        <v>105324</v>
      </c>
      <c r="DE506" s="263">
        <v>0</v>
      </c>
      <c r="DF506" s="111">
        <v>99036</v>
      </c>
    </row>
    <row r="507" spans="1:110" ht="35.25" customHeight="1" x14ac:dyDescent="0.25">
      <c r="A507" s="237" t="s">
        <v>541</v>
      </c>
      <c r="B507" s="238" t="s">
        <v>18</v>
      </c>
      <c r="C507" s="238" t="s">
        <v>19</v>
      </c>
      <c r="D507" s="60" t="s">
        <v>264</v>
      </c>
      <c r="E507" s="60" t="s">
        <v>265</v>
      </c>
      <c r="F507" s="60" t="s">
        <v>1292</v>
      </c>
      <c r="G507" s="61" t="s">
        <v>1291</v>
      </c>
      <c r="H507" s="211" t="s">
        <v>533</v>
      </c>
      <c r="I507" s="60" t="s">
        <v>608</v>
      </c>
      <c r="J507" s="212">
        <v>12.30968508939201</v>
      </c>
      <c r="K507" s="212">
        <v>43.184848395024005</v>
      </c>
      <c r="L507" s="213">
        <v>2367.9</v>
      </c>
      <c r="M507" s="214"/>
      <c r="N507" s="214"/>
      <c r="O507" s="214"/>
      <c r="P507" s="214"/>
      <c r="Q507" s="214"/>
      <c r="R507" s="214"/>
      <c r="S507" s="214"/>
      <c r="T507" s="214"/>
      <c r="U507" s="214"/>
      <c r="V507" s="214"/>
      <c r="W507" s="214"/>
      <c r="X507" s="214"/>
      <c r="Y507" s="214"/>
      <c r="Z507" s="214"/>
      <c r="AA507" s="214"/>
      <c r="AB507" s="214"/>
      <c r="AC507" s="214">
        <v>67</v>
      </c>
      <c r="AD507" s="214">
        <v>67</v>
      </c>
      <c r="AE507" s="214"/>
      <c r="AF507" s="214"/>
      <c r="AG507" s="215"/>
      <c r="AH507" s="214"/>
      <c r="AI507" s="214">
        <f t="shared" si="24"/>
        <v>67</v>
      </c>
      <c r="AJ507" s="214">
        <f t="shared" si="24"/>
        <v>67</v>
      </c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39">
        <v>417.69</v>
      </c>
      <c r="BB507" s="239">
        <v>417.69</v>
      </c>
      <c r="BC507" s="214"/>
      <c r="BD507" s="214"/>
      <c r="BE507" s="214"/>
      <c r="BF507" s="214"/>
      <c r="BG507" s="216">
        <f t="shared" si="25"/>
        <v>417.69</v>
      </c>
      <c r="BH507" s="72">
        <f t="shared" si="25"/>
        <v>417.69</v>
      </c>
      <c r="BI507" s="217">
        <f t="shared" si="23"/>
        <v>4.9140000000000003E-2</v>
      </c>
      <c r="BJ507" s="218">
        <v>0</v>
      </c>
      <c r="BK507" s="218">
        <v>0</v>
      </c>
      <c r="BL507" s="218">
        <v>0</v>
      </c>
      <c r="BM507" s="218">
        <v>0</v>
      </c>
      <c r="BN507" s="218">
        <v>0</v>
      </c>
      <c r="BO507" s="218">
        <v>0</v>
      </c>
      <c r="BP507" s="218">
        <v>0</v>
      </c>
      <c r="BQ507" s="218">
        <v>0</v>
      </c>
      <c r="BR507" s="218">
        <v>0</v>
      </c>
      <c r="BS507" s="218">
        <v>0</v>
      </c>
      <c r="BT507" s="218">
        <v>0</v>
      </c>
      <c r="BU507" s="218">
        <v>0</v>
      </c>
      <c r="BV507" s="218">
        <v>0</v>
      </c>
      <c r="BW507" s="218">
        <v>0</v>
      </c>
      <c r="BX507" s="218">
        <v>0</v>
      </c>
      <c r="BY507" s="218">
        <v>0</v>
      </c>
      <c r="BZ507" s="218">
        <v>490301.22960000002</v>
      </c>
      <c r="CA507" s="218">
        <v>490301.22960000002</v>
      </c>
      <c r="CB507" s="218">
        <v>0</v>
      </c>
      <c r="CC507" s="218">
        <v>0</v>
      </c>
      <c r="CD507" s="218">
        <v>0</v>
      </c>
      <c r="CE507" s="218">
        <v>0</v>
      </c>
      <c r="CF507" s="218">
        <v>490301.22960000002</v>
      </c>
      <c r="CG507" s="219">
        <v>490301.22960000002</v>
      </c>
      <c r="CH507" s="220">
        <v>18280593.436147202</v>
      </c>
      <c r="CI507" s="220">
        <v>18280593.436147202</v>
      </c>
      <c r="CJ507" s="220">
        <v>20075587.106880002</v>
      </c>
      <c r="CK507" s="221" t="s">
        <v>530</v>
      </c>
      <c r="CL507" s="222">
        <v>7.74</v>
      </c>
      <c r="CM507" s="223">
        <v>7.74</v>
      </c>
      <c r="CN507" s="224">
        <v>8.5</v>
      </c>
      <c r="CO507" s="253"/>
      <c r="CP507" s="253"/>
      <c r="CQ507" s="253"/>
      <c r="CR507" s="225"/>
      <c r="CS507" s="254">
        <v>542.34851834628068</v>
      </c>
      <c r="CT507" s="255">
        <v>186.97339957098643</v>
      </c>
      <c r="CU507" s="256">
        <v>2.804158730828274</v>
      </c>
      <c r="CV507" s="257">
        <v>2.553727620499223</v>
      </c>
      <c r="CW507" s="245" t="s">
        <v>900</v>
      </c>
      <c r="CX507" s="258"/>
      <c r="CY507" s="253"/>
      <c r="CZ507" s="253"/>
      <c r="DA507" s="259"/>
      <c r="DB507" s="260"/>
      <c r="DC507" s="261">
        <v>449664</v>
      </c>
      <c r="DD507" s="262">
        <v>661221</v>
      </c>
      <c r="DE507" s="263">
        <v>872</v>
      </c>
      <c r="DF507" s="111">
        <v>370585.66666666669</v>
      </c>
    </row>
    <row r="508" spans="1:110" ht="35.25" customHeight="1" x14ac:dyDescent="0.25">
      <c r="A508" s="237" t="s">
        <v>541</v>
      </c>
      <c r="B508" s="238" t="s">
        <v>18</v>
      </c>
      <c r="C508" s="238" t="s">
        <v>19</v>
      </c>
      <c r="D508" s="60" t="s">
        <v>264</v>
      </c>
      <c r="E508" s="60" t="s">
        <v>265</v>
      </c>
      <c r="F508" s="60" t="s">
        <v>1293</v>
      </c>
      <c r="G508" s="61" t="s">
        <v>1294</v>
      </c>
      <c r="H508" s="211" t="s">
        <v>533</v>
      </c>
      <c r="I508" s="60" t="s">
        <v>608</v>
      </c>
      <c r="J508" s="212">
        <v>12.668219606558768</v>
      </c>
      <c r="K508" s="212">
        <v>22.975757527968</v>
      </c>
      <c r="L508" s="213">
        <v>1219.0999999999999</v>
      </c>
      <c r="M508" s="214"/>
      <c r="N508" s="214"/>
      <c r="O508" s="214"/>
      <c r="P508" s="214"/>
      <c r="Q508" s="214"/>
      <c r="R508" s="214"/>
      <c r="S508" s="214"/>
      <c r="T508" s="214"/>
      <c r="U508" s="214"/>
      <c r="V508" s="214"/>
      <c r="W508" s="214"/>
      <c r="X508" s="214"/>
      <c r="Y508" s="214"/>
      <c r="Z508" s="214"/>
      <c r="AA508" s="214"/>
      <c r="AB508" s="214"/>
      <c r="AC508" s="214">
        <v>45</v>
      </c>
      <c r="AD508" s="214">
        <v>45</v>
      </c>
      <c r="AE508" s="214"/>
      <c r="AF508" s="214"/>
      <c r="AG508" s="215"/>
      <c r="AH508" s="214"/>
      <c r="AI508" s="214">
        <f t="shared" si="24"/>
        <v>45</v>
      </c>
      <c r="AJ508" s="214">
        <f t="shared" si="24"/>
        <v>45</v>
      </c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39">
        <v>576.47</v>
      </c>
      <c r="BB508" s="239">
        <v>576.47</v>
      </c>
      <c r="BC508" s="214"/>
      <c r="BD508" s="214"/>
      <c r="BE508" s="214"/>
      <c r="BF508" s="214"/>
      <c r="BG508" s="216">
        <f t="shared" si="25"/>
        <v>576.47</v>
      </c>
      <c r="BH508" s="72">
        <f t="shared" si="25"/>
        <v>576.47</v>
      </c>
      <c r="BI508" s="217">
        <f t="shared" si="23"/>
        <v>6.369834254143647E-2</v>
      </c>
      <c r="BJ508" s="218">
        <v>0</v>
      </c>
      <c r="BK508" s="218">
        <v>0</v>
      </c>
      <c r="BL508" s="218">
        <v>0</v>
      </c>
      <c r="BM508" s="218">
        <v>0</v>
      </c>
      <c r="BN508" s="218">
        <v>0</v>
      </c>
      <c r="BO508" s="218">
        <v>0</v>
      </c>
      <c r="BP508" s="218">
        <v>0</v>
      </c>
      <c r="BQ508" s="218">
        <v>0</v>
      </c>
      <c r="BR508" s="218">
        <v>0</v>
      </c>
      <c r="BS508" s="218">
        <v>0</v>
      </c>
      <c r="BT508" s="218">
        <v>0</v>
      </c>
      <c r="BU508" s="218">
        <v>0</v>
      </c>
      <c r="BV508" s="218">
        <v>0</v>
      </c>
      <c r="BW508" s="218">
        <v>0</v>
      </c>
      <c r="BX508" s="218">
        <v>0</v>
      </c>
      <c r="BY508" s="218">
        <v>0</v>
      </c>
      <c r="BZ508" s="218">
        <v>676683.54480000003</v>
      </c>
      <c r="CA508" s="218">
        <v>676683.54480000003</v>
      </c>
      <c r="CB508" s="218">
        <v>0</v>
      </c>
      <c r="CC508" s="218">
        <v>0</v>
      </c>
      <c r="CD508" s="218">
        <v>0</v>
      </c>
      <c r="CE508" s="218">
        <v>0</v>
      </c>
      <c r="CF508" s="218">
        <v>676683.54480000003</v>
      </c>
      <c r="CG508" s="219">
        <v>676683.54480000003</v>
      </c>
      <c r="CH508" s="220">
        <v>28892513.827245604</v>
      </c>
      <c r="CI508" s="220">
        <v>28892513.827245604</v>
      </c>
      <c r="CJ508" s="220">
        <v>31965434.002026003</v>
      </c>
      <c r="CK508" s="221" t="s">
        <v>530</v>
      </c>
      <c r="CL508" s="222">
        <v>8.18</v>
      </c>
      <c r="CM508" s="223">
        <v>8.18</v>
      </c>
      <c r="CN508" s="224">
        <v>9.0500000000000007</v>
      </c>
      <c r="CO508" s="253"/>
      <c r="CP508" s="253"/>
      <c r="CQ508" s="253"/>
      <c r="CR508" s="225"/>
      <c r="CS508" s="254">
        <v>103.73218005957858</v>
      </c>
      <c r="CT508" s="255">
        <v>101.20797989550967</v>
      </c>
      <c r="CU508" s="256">
        <v>0.64287889906580231</v>
      </c>
      <c r="CV508" s="257">
        <v>0.64205855452109351</v>
      </c>
      <c r="CW508" s="245" t="s">
        <v>774</v>
      </c>
      <c r="CX508" s="258"/>
      <c r="CY508" s="253"/>
      <c r="CZ508" s="253"/>
      <c r="DA508" s="259"/>
      <c r="DB508" s="260"/>
      <c r="DC508" s="261">
        <v>180150</v>
      </c>
      <c r="DD508" s="262">
        <v>157</v>
      </c>
      <c r="DE508" s="263">
        <v>117892</v>
      </c>
      <c r="DF508" s="111">
        <v>99399.666666666672</v>
      </c>
    </row>
    <row r="509" spans="1:110" ht="35.25" customHeight="1" x14ac:dyDescent="0.25">
      <c r="A509" s="237" t="s">
        <v>541</v>
      </c>
      <c r="B509" s="238" t="s">
        <v>18</v>
      </c>
      <c r="C509" s="238" t="s">
        <v>19</v>
      </c>
      <c r="D509" s="60" t="s">
        <v>264</v>
      </c>
      <c r="E509" s="60" t="s">
        <v>265</v>
      </c>
      <c r="F509" s="60" t="s">
        <v>1295</v>
      </c>
      <c r="G509" s="61" t="s">
        <v>1289</v>
      </c>
      <c r="H509" s="211" t="s">
        <v>533</v>
      </c>
      <c r="I509" s="60" t="s">
        <v>608</v>
      </c>
      <c r="J509" s="212">
        <v>12.668219606558768</v>
      </c>
      <c r="K509" s="212">
        <v>32.671401447194995</v>
      </c>
      <c r="L509" s="213">
        <v>1743.8</v>
      </c>
      <c r="M509" s="214"/>
      <c r="N509" s="214"/>
      <c r="O509" s="214"/>
      <c r="P509" s="214"/>
      <c r="Q509" s="214"/>
      <c r="R509" s="214"/>
      <c r="S509" s="214"/>
      <c r="T509" s="214"/>
      <c r="U509" s="214"/>
      <c r="V509" s="214"/>
      <c r="W509" s="214"/>
      <c r="X509" s="214"/>
      <c r="Y509" s="214"/>
      <c r="Z509" s="214"/>
      <c r="AA509" s="214"/>
      <c r="AB509" s="214"/>
      <c r="AC509" s="214">
        <v>36</v>
      </c>
      <c r="AD509" s="214">
        <v>36</v>
      </c>
      <c r="AE509" s="214"/>
      <c r="AF509" s="214"/>
      <c r="AG509" s="215"/>
      <c r="AH509" s="214"/>
      <c r="AI509" s="214">
        <f t="shared" si="24"/>
        <v>36</v>
      </c>
      <c r="AJ509" s="214">
        <f t="shared" si="24"/>
        <v>36</v>
      </c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39">
        <v>669.44</v>
      </c>
      <c r="BB509" s="239">
        <v>669.44</v>
      </c>
      <c r="BC509" s="214"/>
      <c r="BD509" s="214"/>
      <c r="BE509" s="214"/>
      <c r="BF509" s="214"/>
      <c r="BG509" s="216">
        <f t="shared" si="25"/>
        <v>669.44</v>
      </c>
      <c r="BH509" s="72">
        <f t="shared" si="25"/>
        <v>669.44</v>
      </c>
      <c r="BI509" s="217">
        <f t="shared" si="23"/>
        <v>5.6876805437553107E-2</v>
      </c>
      <c r="BJ509" s="218">
        <v>0</v>
      </c>
      <c r="BK509" s="218">
        <v>0</v>
      </c>
      <c r="BL509" s="218">
        <v>0</v>
      </c>
      <c r="BM509" s="218">
        <v>0</v>
      </c>
      <c r="BN509" s="218">
        <v>0</v>
      </c>
      <c r="BO509" s="218">
        <v>0</v>
      </c>
      <c r="BP509" s="218">
        <v>0</v>
      </c>
      <c r="BQ509" s="218">
        <v>0</v>
      </c>
      <c r="BR509" s="218">
        <v>0</v>
      </c>
      <c r="BS509" s="218">
        <v>0</v>
      </c>
      <c r="BT509" s="218">
        <v>0</v>
      </c>
      <c r="BU509" s="218">
        <v>0</v>
      </c>
      <c r="BV509" s="218">
        <v>0</v>
      </c>
      <c r="BW509" s="218">
        <v>0</v>
      </c>
      <c r="BX509" s="218">
        <v>0</v>
      </c>
      <c r="BY509" s="218">
        <v>0</v>
      </c>
      <c r="BZ509" s="218">
        <v>785815.44960000005</v>
      </c>
      <c r="CA509" s="218">
        <v>785815.44960000005</v>
      </c>
      <c r="CB509" s="218">
        <v>0</v>
      </c>
      <c r="CC509" s="218">
        <v>0</v>
      </c>
      <c r="CD509" s="218">
        <v>0</v>
      </c>
      <c r="CE509" s="218">
        <v>0</v>
      </c>
      <c r="CF509" s="218">
        <v>785815.44960000005</v>
      </c>
      <c r="CG509" s="219">
        <v>785815.44960000005</v>
      </c>
      <c r="CH509" s="220">
        <v>38937939.638083205</v>
      </c>
      <c r="CI509" s="220">
        <v>38937939.638083205</v>
      </c>
      <c r="CJ509" s="220">
        <v>45197194.234737597</v>
      </c>
      <c r="CK509" s="221" t="s">
        <v>530</v>
      </c>
      <c r="CL509" s="222">
        <v>10.14</v>
      </c>
      <c r="CM509" s="223">
        <v>10.14</v>
      </c>
      <c r="CN509" s="224">
        <v>11.77</v>
      </c>
      <c r="CO509" s="253"/>
      <c r="CP509" s="253"/>
      <c r="CQ509" s="253"/>
      <c r="CR509" s="225"/>
      <c r="CS509" s="254">
        <v>181.99045014157431</v>
      </c>
      <c r="CT509" s="255">
        <v>173.88081387609975</v>
      </c>
      <c r="CU509" s="256">
        <v>0.92039057126026547</v>
      </c>
      <c r="CV509" s="257">
        <v>0.89885527540490362</v>
      </c>
      <c r="CW509" s="245" t="s">
        <v>1057</v>
      </c>
      <c r="CX509" s="258"/>
      <c r="CY509" s="253"/>
      <c r="CZ509" s="253"/>
      <c r="DA509" s="259"/>
      <c r="DB509" s="260"/>
      <c r="DC509" s="261">
        <v>11992</v>
      </c>
      <c r="DD509" s="262">
        <v>64084</v>
      </c>
      <c r="DE509" s="263">
        <v>0</v>
      </c>
      <c r="DF509" s="111">
        <v>25358.666666666668</v>
      </c>
    </row>
    <row r="510" spans="1:110" ht="35.25" customHeight="1" x14ac:dyDescent="0.25">
      <c r="A510" s="237" t="s">
        <v>541</v>
      </c>
      <c r="B510" s="238" t="s">
        <v>18</v>
      </c>
      <c r="C510" s="238" t="s">
        <v>19</v>
      </c>
      <c r="D510" s="60" t="s">
        <v>255</v>
      </c>
      <c r="E510" s="60" t="s">
        <v>256</v>
      </c>
      <c r="F510" s="60" t="s">
        <v>1296</v>
      </c>
      <c r="G510" s="61" t="s">
        <v>1297</v>
      </c>
      <c r="H510" s="211" t="s">
        <v>533</v>
      </c>
      <c r="I510" s="60" t="s">
        <v>608</v>
      </c>
      <c r="J510" s="212">
        <v>11.831639066503</v>
      </c>
      <c r="K510" s="212">
        <v>27.987310547847002</v>
      </c>
      <c r="L510" s="213">
        <v>1089.8</v>
      </c>
      <c r="M510" s="214"/>
      <c r="N510" s="214"/>
      <c r="O510" s="214"/>
      <c r="P510" s="214"/>
      <c r="Q510" s="214"/>
      <c r="R510" s="214"/>
      <c r="S510" s="214"/>
      <c r="T510" s="214"/>
      <c r="U510" s="214"/>
      <c r="V510" s="214"/>
      <c r="W510" s="214"/>
      <c r="X510" s="214"/>
      <c r="Y510" s="214"/>
      <c r="Z510" s="214"/>
      <c r="AA510" s="214"/>
      <c r="AB510" s="214"/>
      <c r="AC510" s="214">
        <v>24</v>
      </c>
      <c r="AD510" s="214">
        <v>24</v>
      </c>
      <c r="AE510" s="214"/>
      <c r="AF510" s="214"/>
      <c r="AG510" s="215"/>
      <c r="AH510" s="214"/>
      <c r="AI510" s="214">
        <f t="shared" si="24"/>
        <v>24</v>
      </c>
      <c r="AJ510" s="214">
        <f t="shared" si="24"/>
        <v>24</v>
      </c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39">
        <v>814.28</v>
      </c>
      <c r="BB510" s="239">
        <v>814.28</v>
      </c>
      <c r="BC510" s="214"/>
      <c r="BD510" s="214"/>
      <c r="BE510" s="214"/>
      <c r="BF510" s="214"/>
      <c r="BG510" s="216">
        <f t="shared" si="25"/>
        <v>814.28</v>
      </c>
      <c r="BH510" s="72">
        <f t="shared" si="25"/>
        <v>814.28</v>
      </c>
      <c r="BI510" s="217">
        <f t="shared" si="23"/>
        <v>0.1011527950310559</v>
      </c>
      <c r="BJ510" s="218">
        <v>0</v>
      </c>
      <c r="BK510" s="218">
        <v>0</v>
      </c>
      <c r="BL510" s="218">
        <v>0</v>
      </c>
      <c r="BM510" s="218">
        <v>0</v>
      </c>
      <c r="BN510" s="218">
        <v>0</v>
      </c>
      <c r="BO510" s="218">
        <v>0</v>
      </c>
      <c r="BP510" s="218">
        <v>0</v>
      </c>
      <c r="BQ510" s="218">
        <v>0</v>
      </c>
      <c r="BR510" s="218">
        <v>0</v>
      </c>
      <c r="BS510" s="218">
        <v>0</v>
      </c>
      <c r="BT510" s="218">
        <v>0</v>
      </c>
      <c r="BU510" s="218">
        <v>0</v>
      </c>
      <c r="BV510" s="218">
        <v>0</v>
      </c>
      <c r="BW510" s="218">
        <v>0</v>
      </c>
      <c r="BX510" s="218">
        <v>0</v>
      </c>
      <c r="BY510" s="218">
        <v>0</v>
      </c>
      <c r="BZ510" s="218">
        <v>955834.43520000007</v>
      </c>
      <c r="CA510" s="218">
        <v>955834.43520000007</v>
      </c>
      <c r="CB510" s="218">
        <v>0</v>
      </c>
      <c r="CC510" s="218">
        <v>0</v>
      </c>
      <c r="CD510" s="218">
        <v>0</v>
      </c>
      <c r="CE510" s="218">
        <v>0</v>
      </c>
      <c r="CF510" s="218">
        <v>955834.43520000007</v>
      </c>
      <c r="CG510" s="219">
        <v>955834.43520000007</v>
      </c>
      <c r="CH510" s="220">
        <v>23546880</v>
      </c>
      <c r="CI510" s="220">
        <v>23546880</v>
      </c>
      <c r="CJ510" s="220">
        <v>28207200.000000004</v>
      </c>
      <c r="CK510" s="221" t="s">
        <v>530</v>
      </c>
      <c r="CL510" s="222">
        <v>6.72</v>
      </c>
      <c r="CM510" s="223">
        <v>6.72</v>
      </c>
      <c r="CN510" s="224">
        <v>8.0500000000000007</v>
      </c>
      <c r="CO510" s="253"/>
      <c r="CP510" s="253"/>
      <c r="CQ510" s="253"/>
      <c r="CR510" s="225"/>
      <c r="CS510" s="254">
        <v>300.64945713259539</v>
      </c>
      <c r="CT510" s="255">
        <v>289.76063621196528</v>
      </c>
      <c r="CU510" s="256">
        <v>1.2141454380812191</v>
      </c>
      <c r="CV510" s="257">
        <v>1.2095575806106578</v>
      </c>
      <c r="CW510" s="245" t="s">
        <v>579</v>
      </c>
      <c r="CX510" s="258"/>
      <c r="CY510" s="253"/>
      <c r="CZ510" s="253"/>
      <c r="DA510" s="259"/>
      <c r="DB510" s="260"/>
      <c r="DC510" s="261">
        <v>812</v>
      </c>
      <c r="DD510" s="262">
        <v>619884</v>
      </c>
      <c r="DE510" s="263">
        <v>0</v>
      </c>
      <c r="DF510" s="111">
        <v>206898.66666666666</v>
      </c>
    </row>
    <row r="511" spans="1:110" ht="35.25" customHeight="1" x14ac:dyDescent="0.25">
      <c r="A511" s="237" t="s">
        <v>541</v>
      </c>
      <c r="B511" s="238" t="s">
        <v>18</v>
      </c>
      <c r="C511" s="238" t="s">
        <v>19</v>
      </c>
      <c r="D511" s="60" t="s">
        <v>255</v>
      </c>
      <c r="E511" s="60" t="s">
        <v>256</v>
      </c>
      <c r="F511" s="60" t="s">
        <v>1298</v>
      </c>
      <c r="G511" s="61" t="s">
        <v>1299</v>
      </c>
      <c r="H511" s="211" t="s">
        <v>543</v>
      </c>
      <c r="I511" s="60" t="s">
        <v>608</v>
      </c>
      <c r="J511" s="212">
        <v>11.831639066503</v>
      </c>
      <c r="K511" s="212">
        <v>32.641477204833002</v>
      </c>
      <c r="L511" s="213">
        <v>1651.1</v>
      </c>
      <c r="M511" s="214"/>
      <c r="N511" s="214"/>
      <c r="O511" s="214"/>
      <c r="P511" s="214"/>
      <c r="Q511" s="214"/>
      <c r="R511" s="214"/>
      <c r="S511" s="214"/>
      <c r="T511" s="214"/>
      <c r="U511" s="214"/>
      <c r="V511" s="214"/>
      <c r="W511" s="214"/>
      <c r="X511" s="214"/>
      <c r="Y511" s="214"/>
      <c r="Z511" s="214"/>
      <c r="AA511" s="214"/>
      <c r="AB511" s="214"/>
      <c r="AC511" s="214">
        <v>18</v>
      </c>
      <c r="AD511" s="214">
        <v>18</v>
      </c>
      <c r="AE511" s="214"/>
      <c r="AF511" s="214"/>
      <c r="AG511" s="215"/>
      <c r="AH511" s="214"/>
      <c r="AI511" s="214">
        <f t="shared" si="24"/>
        <v>18</v>
      </c>
      <c r="AJ511" s="214">
        <f t="shared" si="24"/>
        <v>18</v>
      </c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39">
        <v>548.63</v>
      </c>
      <c r="BB511" s="239">
        <v>548.63</v>
      </c>
      <c r="BC511" s="214"/>
      <c r="BD511" s="214"/>
      <c r="BE511" s="214"/>
      <c r="BF511" s="214"/>
      <c r="BG511" s="216">
        <f t="shared" si="25"/>
        <v>548.63</v>
      </c>
      <c r="BH511" s="72">
        <f t="shared" si="25"/>
        <v>548.63</v>
      </c>
      <c r="BI511" s="217">
        <f t="shared" si="23"/>
        <v>5.2350190839694652E-2</v>
      </c>
      <c r="BJ511" s="218">
        <v>0</v>
      </c>
      <c r="BK511" s="218">
        <v>0</v>
      </c>
      <c r="BL511" s="218">
        <v>0</v>
      </c>
      <c r="BM511" s="218">
        <v>0</v>
      </c>
      <c r="BN511" s="218">
        <v>0</v>
      </c>
      <c r="BO511" s="218">
        <v>0</v>
      </c>
      <c r="BP511" s="218">
        <v>0</v>
      </c>
      <c r="BQ511" s="218">
        <v>0</v>
      </c>
      <c r="BR511" s="218">
        <v>0</v>
      </c>
      <c r="BS511" s="218">
        <v>0</v>
      </c>
      <c r="BT511" s="218">
        <v>0</v>
      </c>
      <c r="BU511" s="218">
        <v>0</v>
      </c>
      <c r="BV511" s="218">
        <v>0</v>
      </c>
      <c r="BW511" s="218">
        <v>0</v>
      </c>
      <c r="BX511" s="218">
        <v>0</v>
      </c>
      <c r="BY511" s="218">
        <v>0</v>
      </c>
      <c r="BZ511" s="218">
        <v>644003.83920000005</v>
      </c>
      <c r="CA511" s="218">
        <v>644003.83920000005</v>
      </c>
      <c r="CB511" s="218">
        <v>0</v>
      </c>
      <c r="CC511" s="218">
        <v>0</v>
      </c>
      <c r="CD511" s="218">
        <v>0</v>
      </c>
      <c r="CE511" s="218">
        <v>0</v>
      </c>
      <c r="CF511" s="218">
        <v>644003.83920000005</v>
      </c>
      <c r="CG511" s="219">
        <v>644003.83920000005</v>
      </c>
      <c r="CH511" s="220">
        <v>29643840.000000004</v>
      </c>
      <c r="CI511" s="220">
        <v>29643840.000000004</v>
      </c>
      <c r="CJ511" s="220">
        <v>36721920</v>
      </c>
      <c r="CK511" s="221" t="s">
        <v>530</v>
      </c>
      <c r="CL511" s="222">
        <v>8.4600000000000009</v>
      </c>
      <c r="CM511" s="223">
        <v>8.4600000000000009</v>
      </c>
      <c r="CN511" s="224">
        <v>10.48</v>
      </c>
      <c r="CO511" s="253"/>
      <c r="CP511" s="253"/>
      <c r="CQ511" s="253"/>
      <c r="CR511" s="225"/>
      <c r="CS511" s="254">
        <v>243.104393663651</v>
      </c>
      <c r="CT511" s="255">
        <v>79.663039042294827</v>
      </c>
      <c r="CU511" s="256">
        <v>0.94809626512779754</v>
      </c>
      <c r="CV511" s="257">
        <v>0.82593589590755345</v>
      </c>
      <c r="CW511" s="245" t="s">
        <v>639</v>
      </c>
      <c r="CX511" s="258"/>
      <c r="CY511" s="253"/>
      <c r="CZ511" s="253"/>
      <c r="DA511" s="259"/>
      <c r="DB511" s="260"/>
      <c r="DC511" s="261">
        <v>63140</v>
      </c>
      <c r="DD511" s="262">
        <v>71716</v>
      </c>
      <c r="DE511" s="263">
        <v>63843</v>
      </c>
      <c r="DF511" s="111">
        <v>66233</v>
      </c>
    </row>
    <row r="512" spans="1:110" ht="35.25" customHeight="1" x14ac:dyDescent="0.25">
      <c r="A512" s="237" t="s">
        <v>541</v>
      </c>
      <c r="B512" s="238" t="s">
        <v>18</v>
      </c>
      <c r="C512" s="238" t="s">
        <v>19</v>
      </c>
      <c r="D512" s="60" t="s">
        <v>255</v>
      </c>
      <c r="E512" s="60" t="s">
        <v>256</v>
      </c>
      <c r="F512" s="60" t="s">
        <v>1300</v>
      </c>
      <c r="G512" s="61" t="s">
        <v>1248</v>
      </c>
      <c r="H512" s="211" t="s">
        <v>543</v>
      </c>
      <c r="I512" s="60" t="s">
        <v>608</v>
      </c>
      <c r="J512" s="212">
        <v>11.831639066503</v>
      </c>
      <c r="K512" s="212">
        <v>1.580492420955</v>
      </c>
      <c r="L512" s="213">
        <v>3</v>
      </c>
      <c r="M512" s="214"/>
      <c r="N512" s="214"/>
      <c r="O512" s="214"/>
      <c r="P512" s="214"/>
      <c r="Q512" s="214"/>
      <c r="R512" s="214"/>
      <c r="S512" s="214"/>
      <c r="T512" s="214"/>
      <c r="U512" s="214"/>
      <c r="V512" s="214"/>
      <c r="W512" s="214"/>
      <c r="X512" s="214"/>
      <c r="Y512" s="214"/>
      <c r="Z512" s="214"/>
      <c r="AA512" s="214"/>
      <c r="AB512" s="214"/>
      <c r="AC512" s="214"/>
      <c r="AD512" s="214"/>
      <c r="AE512" s="214"/>
      <c r="AF512" s="214"/>
      <c r="AG512" s="215"/>
      <c r="AH512" s="214"/>
      <c r="AI512" s="214">
        <f t="shared" si="24"/>
        <v>0</v>
      </c>
      <c r="AJ512" s="214">
        <f t="shared" si="24"/>
        <v>0</v>
      </c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39"/>
      <c r="BB512" s="214"/>
      <c r="BC512" s="214"/>
      <c r="BD512" s="214"/>
      <c r="BE512" s="214"/>
      <c r="BF512" s="214"/>
      <c r="BG512" s="216">
        <f t="shared" si="25"/>
        <v>0</v>
      </c>
      <c r="BH512" s="72">
        <f t="shared" si="25"/>
        <v>0</v>
      </c>
      <c r="BI512" s="217">
        <f t="shared" si="23"/>
        <v>0</v>
      </c>
      <c r="BJ512" s="218">
        <v>0</v>
      </c>
      <c r="BK512" s="218">
        <v>0</v>
      </c>
      <c r="BL512" s="218">
        <v>0</v>
      </c>
      <c r="BM512" s="218">
        <v>0</v>
      </c>
      <c r="BN512" s="218">
        <v>0</v>
      </c>
      <c r="BO512" s="218">
        <v>0</v>
      </c>
      <c r="BP512" s="218">
        <v>0</v>
      </c>
      <c r="BQ512" s="218">
        <v>0</v>
      </c>
      <c r="BR512" s="218">
        <v>0</v>
      </c>
      <c r="BS512" s="218">
        <v>0</v>
      </c>
      <c r="BT512" s="218">
        <v>0</v>
      </c>
      <c r="BU512" s="218">
        <v>0</v>
      </c>
      <c r="BV512" s="218">
        <v>0</v>
      </c>
      <c r="BW512" s="218">
        <v>0</v>
      </c>
      <c r="BX512" s="218">
        <v>0</v>
      </c>
      <c r="BY512" s="218">
        <v>0</v>
      </c>
      <c r="BZ512" s="218">
        <v>0</v>
      </c>
      <c r="CA512" s="218">
        <v>0</v>
      </c>
      <c r="CB512" s="218">
        <v>0</v>
      </c>
      <c r="CC512" s="218">
        <v>0</v>
      </c>
      <c r="CD512" s="218">
        <v>0</v>
      </c>
      <c r="CE512" s="218">
        <v>0</v>
      </c>
      <c r="CF512" s="218">
        <v>0</v>
      </c>
      <c r="CG512" s="219">
        <v>0</v>
      </c>
      <c r="CH512" s="220">
        <v>0</v>
      </c>
      <c r="CI512" s="220">
        <v>0</v>
      </c>
      <c r="CJ512" s="220">
        <v>105120</v>
      </c>
      <c r="CK512" s="221" t="s">
        <v>530</v>
      </c>
      <c r="CL512" s="222">
        <v>0</v>
      </c>
      <c r="CM512" s="223">
        <v>0</v>
      </c>
      <c r="CN512" s="224">
        <v>0.03</v>
      </c>
      <c r="CO512" s="253"/>
      <c r="CP512" s="253"/>
      <c r="CQ512" s="253"/>
      <c r="CR512" s="225"/>
      <c r="CS512" s="254">
        <v>938</v>
      </c>
      <c r="CT512" s="255">
        <v>938</v>
      </c>
      <c r="CU512" s="256">
        <v>0.66666666666666663</v>
      </c>
      <c r="CV512" s="257">
        <v>0.66666666666666663</v>
      </c>
      <c r="CW512" s="245" t="s">
        <v>1301</v>
      </c>
      <c r="CX512" s="258"/>
      <c r="CY512" s="253"/>
      <c r="CZ512" s="253"/>
      <c r="DA512" s="259"/>
      <c r="DB512" s="260"/>
      <c r="DC512" s="261">
        <v>0</v>
      </c>
      <c r="DD512" s="262">
        <v>0</v>
      </c>
      <c r="DE512" s="263">
        <v>0</v>
      </c>
      <c r="DF512" s="111">
        <v>0</v>
      </c>
    </row>
    <row r="513" spans="1:110" ht="35.25" customHeight="1" x14ac:dyDescent="0.25">
      <c r="A513" s="237" t="s">
        <v>541</v>
      </c>
      <c r="B513" s="238" t="s">
        <v>18</v>
      </c>
      <c r="C513" s="238" t="s">
        <v>19</v>
      </c>
      <c r="D513" s="60" t="s">
        <v>255</v>
      </c>
      <c r="E513" s="60" t="s">
        <v>256</v>
      </c>
      <c r="F513" s="60" t="s">
        <v>1302</v>
      </c>
      <c r="G513" s="61" t="s">
        <v>1248</v>
      </c>
      <c r="H513" s="211" t="s">
        <v>533</v>
      </c>
      <c r="I513" s="60" t="s">
        <v>608</v>
      </c>
      <c r="J513" s="212">
        <v>11.831639066503</v>
      </c>
      <c r="K513" s="212">
        <v>40.055113553049004</v>
      </c>
      <c r="L513" s="213">
        <v>1419.4</v>
      </c>
      <c r="M513" s="214"/>
      <c r="N513" s="214"/>
      <c r="O513" s="214"/>
      <c r="P513" s="214"/>
      <c r="Q513" s="214"/>
      <c r="R513" s="214"/>
      <c r="S513" s="214"/>
      <c r="T513" s="214"/>
      <c r="U513" s="214"/>
      <c r="V513" s="214"/>
      <c r="W513" s="214"/>
      <c r="X513" s="214"/>
      <c r="Y513" s="214"/>
      <c r="Z513" s="214"/>
      <c r="AA513" s="214"/>
      <c r="AB513" s="214"/>
      <c r="AC513" s="214">
        <v>37</v>
      </c>
      <c r="AD513" s="214">
        <v>37</v>
      </c>
      <c r="AE513" s="214">
        <v>1</v>
      </c>
      <c r="AF513" s="214">
        <v>1</v>
      </c>
      <c r="AG513" s="215"/>
      <c r="AH513" s="214"/>
      <c r="AI513" s="214">
        <f t="shared" si="24"/>
        <v>38</v>
      </c>
      <c r="AJ513" s="214">
        <f t="shared" si="24"/>
        <v>38</v>
      </c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39">
        <v>345.06</v>
      </c>
      <c r="BB513" s="239">
        <v>345.06</v>
      </c>
      <c r="BC513" s="214">
        <v>7.6</v>
      </c>
      <c r="BD513" s="214">
        <v>7.6</v>
      </c>
      <c r="BE513" s="214"/>
      <c r="BF513" s="214"/>
      <c r="BG513" s="216">
        <f t="shared" si="25"/>
        <v>352.66</v>
      </c>
      <c r="BH513" s="72">
        <f t="shared" si="25"/>
        <v>352.66</v>
      </c>
      <c r="BI513" s="217">
        <f t="shared" si="23"/>
        <v>5.1184325108853415E-2</v>
      </c>
      <c r="BJ513" s="218">
        <v>0</v>
      </c>
      <c r="BK513" s="218">
        <v>0</v>
      </c>
      <c r="BL513" s="218">
        <v>0</v>
      </c>
      <c r="BM513" s="218">
        <v>0</v>
      </c>
      <c r="BN513" s="218">
        <v>0</v>
      </c>
      <c r="BO513" s="218">
        <v>0</v>
      </c>
      <c r="BP513" s="218">
        <v>0</v>
      </c>
      <c r="BQ513" s="218">
        <v>0</v>
      </c>
      <c r="BR513" s="218">
        <v>0</v>
      </c>
      <c r="BS513" s="218">
        <v>0</v>
      </c>
      <c r="BT513" s="218">
        <v>0</v>
      </c>
      <c r="BU513" s="218">
        <v>0</v>
      </c>
      <c r="BV513" s="218">
        <v>0</v>
      </c>
      <c r="BW513" s="218">
        <v>0</v>
      </c>
      <c r="BX513" s="218">
        <v>0</v>
      </c>
      <c r="BY513" s="218">
        <v>0</v>
      </c>
      <c r="BZ513" s="218">
        <v>405045.23040000006</v>
      </c>
      <c r="CA513" s="218">
        <v>405045.23040000006</v>
      </c>
      <c r="CB513" s="218">
        <v>8921.1840000000011</v>
      </c>
      <c r="CC513" s="218">
        <v>8921.1840000000011</v>
      </c>
      <c r="CD513" s="218">
        <v>0</v>
      </c>
      <c r="CE513" s="218">
        <v>0</v>
      </c>
      <c r="CF513" s="218">
        <v>413966.41440000007</v>
      </c>
      <c r="CG513" s="219">
        <v>413966.41440000007</v>
      </c>
      <c r="CH513" s="220">
        <v>20673600.000000004</v>
      </c>
      <c r="CI513" s="220">
        <v>20673600.000000004</v>
      </c>
      <c r="CJ513" s="220">
        <v>24142560</v>
      </c>
      <c r="CK513" s="221" t="s">
        <v>530</v>
      </c>
      <c r="CL513" s="222">
        <v>5.9</v>
      </c>
      <c r="CM513" s="223">
        <v>5.9</v>
      </c>
      <c r="CN513" s="224">
        <v>6.89</v>
      </c>
      <c r="CO513" s="253"/>
      <c r="CP513" s="253"/>
      <c r="CQ513" s="253"/>
      <c r="CR513" s="225"/>
      <c r="CS513" s="254">
        <v>635.38017130803712</v>
      </c>
      <c r="CT513" s="255">
        <v>103.92151656933606</v>
      </c>
      <c r="CU513" s="256">
        <v>1.2106004622019952</v>
      </c>
      <c r="CV513" s="257">
        <v>0.83061174402813809</v>
      </c>
      <c r="CW513" s="245" t="s">
        <v>900</v>
      </c>
      <c r="CX513" s="258"/>
      <c r="CY513" s="253"/>
      <c r="CZ513" s="253"/>
      <c r="DA513" s="259"/>
      <c r="DB513" s="260"/>
      <c r="DC513" s="261">
        <v>0</v>
      </c>
      <c r="DD513" s="262">
        <v>106243</v>
      </c>
      <c r="DE513" s="263">
        <v>35568</v>
      </c>
      <c r="DF513" s="111">
        <v>47270.333333333336</v>
      </c>
    </row>
    <row r="514" spans="1:110" ht="35.25" customHeight="1" x14ac:dyDescent="0.25">
      <c r="A514" s="237" t="s">
        <v>541</v>
      </c>
      <c r="B514" s="238" t="s">
        <v>18</v>
      </c>
      <c r="C514" s="238" t="s">
        <v>19</v>
      </c>
      <c r="D514" s="60" t="s">
        <v>255</v>
      </c>
      <c r="E514" s="60" t="s">
        <v>256</v>
      </c>
      <c r="F514" s="60" t="s">
        <v>1303</v>
      </c>
      <c r="G514" s="61" t="s">
        <v>1289</v>
      </c>
      <c r="H514" s="211" t="s">
        <v>543</v>
      </c>
      <c r="I514" s="60" t="s">
        <v>608</v>
      </c>
      <c r="J514" s="212">
        <v>15.249668130159424</v>
      </c>
      <c r="K514" s="212">
        <v>26.614393884036001</v>
      </c>
      <c r="L514" s="213">
        <v>1413.4</v>
      </c>
      <c r="M514" s="214"/>
      <c r="N514" s="214"/>
      <c r="O514" s="214"/>
      <c r="P514" s="214"/>
      <c r="Q514" s="214"/>
      <c r="R514" s="214"/>
      <c r="S514" s="214"/>
      <c r="T514" s="214"/>
      <c r="U514" s="214"/>
      <c r="V514" s="214"/>
      <c r="W514" s="214"/>
      <c r="X514" s="214"/>
      <c r="Y514" s="214"/>
      <c r="Z514" s="214"/>
      <c r="AA514" s="214"/>
      <c r="AB514" s="214"/>
      <c r="AC514" s="214">
        <v>21</v>
      </c>
      <c r="AD514" s="214">
        <v>21</v>
      </c>
      <c r="AE514" s="214"/>
      <c r="AF514" s="214"/>
      <c r="AG514" s="215"/>
      <c r="AH514" s="214"/>
      <c r="AI514" s="214">
        <f t="shared" si="24"/>
        <v>21</v>
      </c>
      <c r="AJ514" s="214">
        <f t="shared" si="24"/>
        <v>21</v>
      </c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39">
        <v>168.19</v>
      </c>
      <c r="BB514" s="239">
        <v>168.19</v>
      </c>
      <c r="BC514" s="214"/>
      <c r="BD514" s="214"/>
      <c r="BE514" s="214"/>
      <c r="BF514" s="214"/>
      <c r="BG514" s="216">
        <f t="shared" si="25"/>
        <v>168.19</v>
      </c>
      <c r="BH514" s="72">
        <f t="shared" si="25"/>
        <v>168.19</v>
      </c>
      <c r="BI514" s="217">
        <f t="shared" si="23"/>
        <v>1.9421478060046189E-2</v>
      </c>
      <c r="BJ514" s="218">
        <v>0</v>
      </c>
      <c r="BK514" s="218">
        <v>0</v>
      </c>
      <c r="BL514" s="218">
        <v>0</v>
      </c>
      <c r="BM514" s="218">
        <v>0</v>
      </c>
      <c r="BN514" s="218">
        <v>0</v>
      </c>
      <c r="BO514" s="218">
        <v>0</v>
      </c>
      <c r="BP514" s="218">
        <v>0</v>
      </c>
      <c r="BQ514" s="218">
        <v>0</v>
      </c>
      <c r="BR514" s="218">
        <v>0</v>
      </c>
      <c r="BS514" s="218">
        <v>0</v>
      </c>
      <c r="BT514" s="218">
        <v>0</v>
      </c>
      <c r="BU514" s="218">
        <v>0</v>
      </c>
      <c r="BV514" s="218">
        <v>0</v>
      </c>
      <c r="BW514" s="218">
        <v>0</v>
      </c>
      <c r="BX514" s="218">
        <v>0</v>
      </c>
      <c r="BY514" s="218">
        <v>0</v>
      </c>
      <c r="BZ514" s="218">
        <v>197428.1496</v>
      </c>
      <c r="CA514" s="218">
        <v>197428.1496</v>
      </c>
      <c r="CB514" s="218">
        <v>0</v>
      </c>
      <c r="CC514" s="218">
        <v>0</v>
      </c>
      <c r="CD514" s="218">
        <v>0</v>
      </c>
      <c r="CE514" s="218">
        <v>0</v>
      </c>
      <c r="CF514" s="218">
        <v>197428.1496</v>
      </c>
      <c r="CG514" s="219">
        <v>197428.1496</v>
      </c>
      <c r="CH514" s="220">
        <v>25789440.000000004</v>
      </c>
      <c r="CI514" s="220">
        <v>25789440.000000004</v>
      </c>
      <c r="CJ514" s="220">
        <v>30344640.000000004</v>
      </c>
      <c r="CK514" s="221" t="s">
        <v>530</v>
      </c>
      <c r="CL514" s="222">
        <v>7.36</v>
      </c>
      <c r="CM514" s="223">
        <v>7.36</v>
      </c>
      <c r="CN514" s="224">
        <v>8.66</v>
      </c>
      <c r="CO514" s="253"/>
      <c r="CP514" s="253"/>
      <c r="CQ514" s="253"/>
      <c r="CR514" s="225"/>
      <c r="CS514" s="254">
        <v>188.13286000531255</v>
      </c>
      <c r="CT514" s="255">
        <v>114.8762861268831</v>
      </c>
      <c r="CU514" s="256">
        <v>0.99342261853021918</v>
      </c>
      <c r="CV514" s="257">
        <v>0.95134047739670802</v>
      </c>
      <c r="CW514" s="245" t="s">
        <v>900</v>
      </c>
      <c r="CX514" s="258"/>
      <c r="CY514" s="253"/>
      <c r="CZ514" s="253"/>
      <c r="DA514" s="259"/>
      <c r="DB514" s="260"/>
      <c r="DC514" s="261">
        <v>0</v>
      </c>
      <c r="DD514" s="262">
        <v>112905</v>
      </c>
      <c r="DE514" s="263">
        <v>156335</v>
      </c>
      <c r="DF514" s="111">
        <v>89746.666666666672</v>
      </c>
    </row>
    <row r="515" spans="1:110" ht="35.25" customHeight="1" x14ac:dyDescent="0.25">
      <c r="A515" s="237" t="s">
        <v>541</v>
      </c>
      <c r="B515" s="238" t="s">
        <v>18</v>
      </c>
      <c r="C515" s="238" t="s">
        <v>19</v>
      </c>
      <c r="D515" s="60" t="s">
        <v>328</v>
      </c>
      <c r="E515" s="60" t="s">
        <v>283</v>
      </c>
      <c r="F515" s="60" t="s">
        <v>1304</v>
      </c>
      <c r="G515" s="61" t="s">
        <v>283</v>
      </c>
      <c r="H515" s="211" t="s">
        <v>543</v>
      </c>
      <c r="I515" s="60" t="s">
        <v>608</v>
      </c>
      <c r="J515" s="212">
        <v>12.955047220292174</v>
      </c>
      <c r="K515" s="212">
        <v>16.557007541319003</v>
      </c>
      <c r="L515" s="213">
        <v>1941.2</v>
      </c>
      <c r="M515" s="214"/>
      <c r="N515" s="214"/>
      <c r="O515" s="214"/>
      <c r="P515" s="214"/>
      <c r="Q515" s="214"/>
      <c r="R515" s="214"/>
      <c r="S515" s="214"/>
      <c r="T515" s="214"/>
      <c r="U515" s="214"/>
      <c r="V515" s="214"/>
      <c r="W515" s="214"/>
      <c r="X515" s="214"/>
      <c r="Y515" s="214">
        <v>1</v>
      </c>
      <c r="Z515" s="214">
        <v>1</v>
      </c>
      <c r="AA515" s="214"/>
      <c r="AB515" s="214"/>
      <c r="AC515" s="214">
        <v>97</v>
      </c>
      <c r="AD515" s="214">
        <v>97</v>
      </c>
      <c r="AE515" s="214"/>
      <c r="AF515" s="214"/>
      <c r="AG515" s="215"/>
      <c r="AH515" s="214"/>
      <c r="AI515" s="214">
        <f t="shared" si="24"/>
        <v>98</v>
      </c>
      <c r="AJ515" s="214">
        <f t="shared" si="24"/>
        <v>98</v>
      </c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>
        <v>1.2</v>
      </c>
      <c r="AX515" s="214">
        <v>1.2</v>
      </c>
      <c r="AY515" s="214"/>
      <c r="AZ515" s="214"/>
      <c r="BA515" s="239">
        <v>690.14</v>
      </c>
      <c r="BB515" s="239">
        <v>690.14</v>
      </c>
      <c r="BC515" s="214"/>
      <c r="BD515" s="214"/>
      <c r="BE515" s="214"/>
      <c r="BF515" s="214"/>
      <c r="BG515" s="216">
        <f t="shared" si="25"/>
        <v>691.34</v>
      </c>
      <c r="BH515" s="72">
        <f t="shared" si="25"/>
        <v>691.34</v>
      </c>
      <c r="BI515" s="217">
        <f t="shared" si="23"/>
        <v>0.12367441860465118</v>
      </c>
      <c r="BJ515" s="218">
        <v>0</v>
      </c>
      <c r="BK515" s="218">
        <v>0</v>
      </c>
      <c r="BL515" s="218">
        <v>0</v>
      </c>
      <c r="BM515" s="218">
        <v>0</v>
      </c>
      <c r="BN515" s="218">
        <v>0</v>
      </c>
      <c r="BO515" s="218">
        <v>0</v>
      </c>
      <c r="BP515" s="218">
        <v>0</v>
      </c>
      <c r="BQ515" s="218">
        <v>0</v>
      </c>
      <c r="BR515" s="218">
        <v>0</v>
      </c>
      <c r="BS515" s="218">
        <v>0</v>
      </c>
      <c r="BT515" s="218">
        <v>0</v>
      </c>
      <c r="BU515" s="218">
        <v>0</v>
      </c>
      <c r="BV515" s="218">
        <v>6054.9119999999994</v>
      </c>
      <c r="BW515" s="218">
        <v>6054.9119999999994</v>
      </c>
      <c r="BX515" s="218">
        <v>0</v>
      </c>
      <c r="BY515" s="218">
        <v>0</v>
      </c>
      <c r="BZ515" s="218">
        <v>810113.93759999995</v>
      </c>
      <c r="CA515" s="218">
        <v>810113.93759999995</v>
      </c>
      <c r="CB515" s="218">
        <v>0</v>
      </c>
      <c r="CC515" s="218">
        <v>0</v>
      </c>
      <c r="CD515" s="218">
        <v>0</v>
      </c>
      <c r="CE515" s="218">
        <v>0</v>
      </c>
      <c r="CF515" s="218">
        <v>816168.84959999996</v>
      </c>
      <c r="CG515" s="219">
        <v>816168.84959999996</v>
      </c>
      <c r="CH515" s="220">
        <v>10257596.180731202</v>
      </c>
      <c r="CI515" s="220">
        <v>10257596.180731202</v>
      </c>
      <c r="CJ515" s="220">
        <v>17428560.076075204</v>
      </c>
      <c r="CK515" s="221" t="s">
        <v>530</v>
      </c>
      <c r="CL515" s="222">
        <v>3.29</v>
      </c>
      <c r="CM515" s="223">
        <v>3.29</v>
      </c>
      <c r="CN515" s="224">
        <v>5.59</v>
      </c>
      <c r="CO515" s="253"/>
      <c r="CP515" s="253"/>
      <c r="CQ515" s="253"/>
      <c r="CR515" s="225"/>
      <c r="CS515" s="254">
        <v>62.170305442149363</v>
      </c>
      <c r="CT515" s="255">
        <v>44.053472484051674</v>
      </c>
      <c r="CU515" s="256">
        <v>0.55823209139853291</v>
      </c>
      <c r="CV515" s="257">
        <v>0.54749716225701528</v>
      </c>
      <c r="CW515" s="245" t="s">
        <v>592</v>
      </c>
      <c r="CX515" s="258"/>
      <c r="CY515" s="253"/>
      <c r="CZ515" s="253"/>
      <c r="DA515" s="259"/>
      <c r="DB515" s="260"/>
      <c r="DC515" s="261">
        <v>0</v>
      </c>
      <c r="DD515" s="262">
        <v>160848</v>
      </c>
      <c r="DE515" s="263">
        <v>0</v>
      </c>
      <c r="DF515" s="111">
        <v>53616</v>
      </c>
    </row>
    <row r="516" spans="1:110" ht="35.25" customHeight="1" x14ac:dyDescent="0.25">
      <c r="A516" s="237" t="s">
        <v>541</v>
      </c>
      <c r="B516" s="238" t="s">
        <v>18</v>
      </c>
      <c r="C516" s="238" t="s">
        <v>19</v>
      </c>
      <c r="D516" s="60" t="s">
        <v>328</v>
      </c>
      <c r="E516" s="60" t="s">
        <v>283</v>
      </c>
      <c r="F516" s="60" t="s">
        <v>1305</v>
      </c>
      <c r="G516" s="61" t="s">
        <v>1306</v>
      </c>
      <c r="H516" s="211" t="s">
        <v>543</v>
      </c>
      <c r="I516" s="60" t="s">
        <v>608</v>
      </c>
      <c r="J516" s="212">
        <v>12.30968508939201</v>
      </c>
      <c r="K516" s="212">
        <v>26.927083277325</v>
      </c>
      <c r="L516" s="213">
        <v>3730.9</v>
      </c>
      <c r="M516" s="214"/>
      <c r="N516" s="214"/>
      <c r="O516" s="214"/>
      <c r="P516" s="214"/>
      <c r="Q516" s="214"/>
      <c r="R516" s="214"/>
      <c r="S516" s="214"/>
      <c r="T516" s="214"/>
      <c r="U516" s="214"/>
      <c r="V516" s="214"/>
      <c r="W516" s="214"/>
      <c r="X516" s="214"/>
      <c r="Y516" s="214"/>
      <c r="Z516" s="214"/>
      <c r="AA516" s="214"/>
      <c r="AB516" s="214"/>
      <c r="AC516" s="214">
        <v>147</v>
      </c>
      <c r="AD516" s="214">
        <v>147</v>
      </c>
      <c r="AE516" s="214">
        <v>1</v>
      </c>
      <c r="AF516" s="214">
        <v>1</v>
      </c>
      <c r="AG516" s="215"/>
      <c r="AH516" s="214"/>
      <c r="AI516" s="214">
        <f t="shared" si="24"/>
        <v>148</v>
      </c>
      <c r="AJ516" s="214">
        <f t="shared" si="24"/>
        <v>148</v>
      </c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39">
        <v>4753.51</v>
      </c>
      <c r="BB516" s="239">
        <v>4753.51</v>
      </c>
      <c r="BC516" s="214">
        <v>0</v>
      </c>
      <c r="BD516" s="214">
        <v>0</v>
      </c>
      <c r="BE516" s="214"/>
      <c r="BF516" s="214"/>
      <c r="BG516" s="216">
        <f t="shared" si="25"/>
        <v>4753.51</v>
      </c>
      <c r="BH516" s="72">
        <f t="shared" si="25"/>
        <v>4753.51</v>
      </c>
      <c r="BI516" s="217">
        <f t="shared" si="23"/>
        <v>0.48604396728016369</v>
      </c>
      <c r="BJ516" s="218">
        <v>0</v>
      </c>
      <c r="BK516" s="218">
        <v>0</v>
      </c>
      <c r="BL516" s="218">
        <v>0</v>
      </c>
      <c r="BM516" s="218">
        <v>0</v>
      </c>
      <c r="BN516" s="218">
        <v>0</v>
      </c>
      <c r="BO516" s="218">
        <v>0</v>
      </c>
      <c r="BP516" s="218">
        <v>0</v>
      </c>
      <c r="BQ516" s="218">
        <v>0</v>
      </c>
      <c r="BR516" s="218">
        <v>0</v>
      </c>
      <c r="BS516" s="218">
        <v>0</v>
      </c>
      <c r="BT516" s="218">
        <v>0</v>
      </c>
      <c r="BU516" s="218">
        <v>0</v>
      </c>
      <c r="BV516" s="218">
        <v>0</v>
      </c>
      <c r="BW516" s="218">
        <v>0</v>
      </c>
      <c r="BX516" s="218">
        <v>0</v>
      </c>
      <c r="BY516" s="218">
        <v>0</v>
      </c>
      <c r="BZ516" s="218">
        <v>5579860.1784000006</v>
      </c>
      <c r="CA516" s="218">
        <v>5579860.1784000006</v>
      </c>
      <c r="CB516" s="218">
        <v>0</v>
      </c>
      <c r="CC516" s="218">
        <v>0</v>
      </c>
      <c r="CD516" s="218">
        <v>0</v>
      </c>
      <c r="CE516" s="218">
        <v>0</v>
      </c>
      <c r="CF516" s="218">
        <v>5579860.1784000006</v>
      </c>
      <c r="CG516" s="219">
        <v>5579860.1784000006</v>
      </c>
      <c r="CH516" s="220">
        <v>32008631.815536004</v>
      </c>
      <c r="CI516" s="220">
        <v>32008631.815536004</v>
      </c>
      <c r="CJ516" s="220">
        <v>34175154.929687999</v>
      </c>
      <c r="CK516" s="221" t="s">
        <v>530</v>
      </c>
      <c r="CL516" s="222">
        <v>9.16</v>
      </c>
      <c r="CM516" s="223">
        <v>9.16</v>
      </c>
      <c r="CN516" s="224">
        <v>9.7799999999999994</v>
      </c>
      <c r="CO516" s="253"/>
      <c r="CP516" s="253"/>
      <c r="CQ516" s="253"/>
      <c r="CR516" s="225"/>
      <c r="CS516" s="254">
        <v>78.746206219710203</v>
      </c>
      <c r="CT516" s="255">
        <v>55.368406079562497</v>
      </c>
      <c r="CU516" s="256">
        <v>0.91268325776784487</v>
      </c>
      <c r="CV516" s="257">
        <v>0.57487795201740821</v>
      </c>
      <c r="CW516" s="245" t="s">
        <v>616</v>
      </c>
      <c r="CX516" s="258"/>
      <c r="CY516" s="253"/>
      <c r="CZ516" s="253"/>
      <c r="DA516" s="259"/>
      <c r="DB516" s="260"/>
      <c r="DC516" s="261">
        <v>203221</v>
      </c>
      <c r="DD516" s="262">
        <v>19143</v>
      </c>
      <c r="DE516" s="263">
        <v>247241</v>
      </c>
      <c r="DF516" s="111">
        <v>156535</v>
      </c>
    </row>
    <row r="517" spans="1:110" ht="35.25" customHeight="1" x14ac:dyDescent="0.25">
      <c r="A517" s="237" t="s">
        <v>541</v>
      </c>
      <c r="B517" s="238" t="s">
        <v>18</v>
      </c>
      <c r="C517" s="238" t="s">
        <v>19</v>
      </c>
      <c r="D517" s="60" t="s">
        <v>328</v>
      </c>
      <c r="E517" s="60" t="s">
        <v>283</v>
      </c>
      <c r="F517" s="60" t="s">
        <v>1307</v>
      </c>
      <c r="G517" s="61" t="s">
        <v>1308</v>
      </c>
      <c r="H517" s="211" t="s">
        <v>543</v>
      </c>
      <c r="I517" s="60" t="s">
        <v>608</v>
      </c>
      <c r="J517" s="212">
        <v>12.907242618003272</v>
      </c>
      <c r="K517" s="212">
        <v>17.383143903237002</v>
      </c>
      <c r="L517" s="213">
        <v>1697.3</v>
      </c>
      <c r="M517" s="214"/>
      <c r="N517" s="214"/>
      <c r="O517" s="214"/>
      <c r="P517" s="214"/>
      <c r="Q517" s="214"/>
      <c r="R517" s="214"/>
      <c r="S517" s="214"/>
      <c r="T517" s="214"/>
      <c r="U517" s="214"/>
      <c r="V517" s="214"/>
      <c r="W517" s="214"/>
      <c r="X517" s="214"/>
      <c r="Y517" s="214"/>
      <c r="Z517" s="214"/>
      <c r="AA517" s="214"/>
      <c r="AB517" s="214"/>
      <c r="AC517" s="214">
        <v>104</v>
      </c>
      <c r="AD517" s="214">
        <v>104</v>
      </c>
      <c r="AE517" s="214"/>
      <c r="AF517" s="214"/>
      <c r="AG517" s="215"/>
      <c r="AH517" s="214"/>
      <c r="AI517" s="214">
        <f t="shared" si="24"/>
        <v>104</v>
      </c>
      <c r="AJ517" s="214">
        <f t="shared" si="24"/>
        <v>104</v>
      </c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39">
        <v>643.72</v>
      </c>
      <c r="BB517" s="239">
        <v>643.72</v>
      </c>
      <c r="BC517" s="214"/>
      <c r="BD517" s="214"/>
      <c r="BE517" s="214"/>
      <c r="BF517" s="214"/>
      <c r="BG517" s="216">
        <f t="shared" si="25"/>
        <v>643.72</v>
      </c>
      <c r="BH517" s="72">
        <f t="shared" si="25"/>
        <v>643.72</v>
      </c>
      <c r="BI517" s="217">
        <f t="shared" si="23"/>
        <v>0.11811376146788992</v>
      </c>
      <c r="BJ517" s="218">
        <v>0</v>
      </c>
      <c r="BK517" s="218">
        <v>0</v>
      </c>
      <c r="BL517" s="218">
        <v>0</v>
      </c>
      <c r="BM517" s="218">
        <v>0</v>
      </c>
      <c r="BN517" s="218">
        <v>0</v>
      </c>
      <c r="BO517" s="218">
        <v>0</v>
      </c>
      <c r="BP517" s="218">
        <v>0</v>
      </c>
      <c r="BQ517" s="218">
        <v>0</v>
      </c>
      <c r="BR517" s="218">
        <v>0</v>
      </c>
      <c r="BS517" s="218">
        <v>0</v>
      </c>
      <c r="BT517" s="218">
        <v>0</v>
      </c>
      <c r="BU517" s="218">
        <v>0</v>
      </c>
      <c r="BV517" s="218">
        <v>0</v>
      </c>
      <c r="BW517" s="218">
        <v>0</v>
      </c>
      <c r="BX517" s="218">
        <v>0</v>
      </c>
      <c r="BY517" s="218">
        <v>0</v>
      </c>
      <c r="BZ517" s="218">
        <v>755624.28480000002</v>
      </c>
      <c r="CA517" s="218">
        <v>755624.28480000002</v>
      </c>
      <c r="CB517" s="218">
        <v>0</v>
      </c>
      <c r="CC517" s="218">
        <v>0</v>
      </c>
      <c r="CD517" s="218">
        <v>0</v>
      </c>
      <c r="CE517" s="218">
        <v>0</v>
      </c>
      <c r="CF517" s="218">
        <v>755624.28480000002</v>
      </c>
      <c r="CG517" s="219">
        <v>755624.28480000002</v>
      </c>
      <c r="CH517" s="220">
        <v>14225860.662216</v>
      </c>
      <c r="CI517" s="220">
        <v>14225860.662216</v>
      </c>
      <c r="CJ517" s="220">
        <v>15822640.940628001</v>
      </c>
      <c r="CK517" s="221" t="s">
        <v>530</v>
      </c>
      <c r="CL517" s="222">
        <v>4.9000000000000004</v>
      </c>
      <c r="CM517" s="223">
        <v>4.9000000000000004</v>
      </c>
      <c r="CN517" s="224">
        <v>5.45</v>
      </c>
      <c r="CO517" s="253"/>
      <c r="CP517" s="253"/>
      <c r="CQ517" s="253"/>
      <c r="CR517" s="225"/>
      <c r="CS517" s="254">
        <v>11.816132415601736</v>
      </c>
      <c r="CT517" s="255">
        <v>11.816132415601736</v>
      </c>
      <c r="CU517" s="256">
        <v>0.11567051660763139</v>
      </c>
      <c r="CV517" s="257">
        <v>0.11567051660763139</v>
      </c>
      <c r="CW517" s="245" t="s">
        <v>639</v>
      </c>
      <c r="CX517" s="258"/>
      <c r="CY517" s="253"/>
      <c r="CZ517" s="253"/>
      <c r="DA517" s="259"/>
      <c r="DB517" s="260"/>
      <c r="DC517" s="261">
        <v>0</v>
      </c>
      <c r="DD517" s="262">
        <v>0</v>
      </c>
      <c r="DE517" s="263">
        <v>0</v>
      </c>
      <c r="DF517" s="111">
        <v>0</v>
      </c>
    </row>
    <row r="518" spans="1:110" ht="35.25" customHeight="1" x14ac:dyDescent="0.25">
      <c r="A518" s="237" t="s">
        <v>541</v>
      </c>
      <c r="B518" s="238" t="s">
        <v>18</v>
      </c>
      <c r="C518" s="238" t="s">
        <v>19</v>
      </c>
      <c r="D518" s="60" t="s">
        <v>328</v>
      </c>
      <c r="E518" s="60" t="s">
        <v>283</v>
      </c>
      <c r="F518" s="60" t="s">
        <v>1309</v>
      </c>
      <c r="G518" s="61" t="s">
        <v>283</v>
      </c>
      <c r="H518" s="211" t="s">
        <v>533</v>
      </c>
      <c r="I518" s="60" t="s">
        <v>608</v>
      </c>
      <c r="J518" s="212">
        <v>10.756035515002727</v>
      </c>
      <c r="K518" s="212">
        <v>10.601893917342</v>
      </c>
      <c r="L518" s="213">
        <v>1312</v>
      </c>
      <c r="M518" s="214"/>
      <c r="N518" s="214"/>
      <c r="O518" s="214"/>
      <c r="P518" s="214"/>
      <c r="Q518" s="214"/>
      <c r="R518" s="214"/>
      <c r="S518" s="214"/>
      <c r="T518" s="214"/>
      <c r="U518" s="214"/>
      <c r="V518" s="214"/>
      <c r="W518" s="214"/>
      <c r="X518" s="214"/>
      <c r="Y518" s="214"/>
      <c r="Z518" s="214"/>
      <c r="AA518" s="214"/>
      <c r="AB518" s="214"/>
      <c r="AC518" s="214">
        <v>32</v>
      </c>
      <c r="AD518" s="214">
        <v>32</v>
      </c>
      <c r="AE518" s="214"/>
      <c r="AF518" s="214"/>
      <c r="AG518" s="215"/>
      <c r="AH518" s="214"/>
      <c r="AI518" s="214">
        <f t="shared" si="24"/>
        <v>32</v>
      </c>
      <c r="AJ518" s="214">
        <f t="shared" si="24"/>
        <v>32</v>
      </c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39">
        <v>219.935</v>
      </c>
      <c r="BB518" s="239">
        <v>219.935</v>
      </c>
      <c r="BC518" s="214"/>
      <c r="BD518" s="214"/>
      <c r="BE518" s="214"/>
      <c r="BF518" s="214"/>
      <c r="BG518" s="216">
        <f t="shared" si="25"/>
        <v>219.935</v>
      </c>
      <c r="BH518" s="72">
        <f t="shared" si="25"/>
        <v>219.935</v>
      </c>
      <c r="BI518" s="217">
        <f t="shared" si="23"/>
        <v>4.9871882086167794E-2</v>
      </c>
      <c r="BJ518" s="218">
        <v>0</v>
      </c>
      <c r="BK518" s="218">
        <v>0</v>
      </c>
      <c r="BL518" s="218">
        <v>0</v>
      </c>
      <c r="BM518" s="218">
        <v>0</v>
      </c>
      <c r="BN518" s="218">
        <v>0</v>
      </c>
      <c r="BO518" s="218">
        <v>0</v>
      </c>
      <c r="BP518" s="218">
        <v>0</v>
      </c>
      <c r="BQ518" s="218">
        <v>0</v>
      </c>
      <c r="BR518" s="218">
        <v>0</v>
      </c>
      <c r="BS518" s="218">
        <v>0</v>
      </c>
      <c r="BT518" s="218">
        <v>0</v>
      </c>
      <c r="BU518" s="218">
        <v>0</v>
      </c>
      <c r="BV518" s="218">
        <v>0</v>
      </c>
      <c r="BW518" s="218">
        <v>0</v>
      </c>
      <c r="BX518" s="218">
        <v>0</v>
      </c>
      <c r="BY518" s="218">
        <v>0</v>
      </c>
      <c r="BZ518" s="218">
        <v>258168.50040000002</v>
      </c>
      <c r="CA518" s="218">
        <v>258168.50040000002</v>
      </c>
      <c r="CB518" s="218">
        <v>0</v>
      </c>
      <c r="CC518" s="218">
        <v>0</v>
      </c>
      <c r="CD518" s="218">
        <v>0</v>
      </c>
      <c r="CE518" s="218">
        <v>0</v>
      </c>
      <c r="CF518" s="218">
        <v>258168.50040000002</v>
      </c>
      <c r="CG518" s="219">
        <v>258168.50040000002</v>
      </c>
      <c r="CH518" s="220">
        <v>17392018.115646001</v>
      </c>
      <c r="CI518" s="220">
        <v>17392018.115646001</v>
      </c>
      <c r="CJ518" s="220">
        <v>19516234.068701997</v>
      </c>
      <c r="CK518" s="221" t="s">
        <v>530</v>
      </c>
      <c r="CL518" s="222">
        <v>3.93</v>
      </c>
      <c r="CM518" s="223">
        <v>3.93</v>
      </c>
      <c r="CN518" s="224">
        <v>4.41</v>
      </c>
      <c r="CO518" s="253"/>
      <c r="CP518" s="253"/>
      <c r="CQ518" s="253"/>
      <c r="CR518" s="225"/>
      <c r="CS518" s="254">
        <v>71.458568081332416</v>
      </c>
      <c r="CT518" s="255">
        <v>71.065021333364939</v>
      </c>
      <c r="CU518" s="256">
        <v>0.81609819956109153</v>
      </c>
      <c r="CV518" s="257">
        <v>0.81584413452044113</v>
      </c>
      <c r="CW518" s="245" t="s">
        <v>628</v>
      </c>
      <c r="CX518" s="258"/>
      <c r="CY518" s="253"/>
      <c r="CZ518" s="253"/>
      <c r="DA518" s="259"/>
      <c r="DB518" s="260"/>
      <c r="DC518" s="261">
        <v>63618</v>
      </c>
      <c r="DD518" s="262">
        <v>89596</v>
      </c>
      <c r="DE518" s="263">
        <v>89665</v>
      </c>
      <c r="DF518" s="111">
        <v>80959.666666666672</v>
      </c>
    </row>
    <row r="519" spans="1:110" ht="35.25" customHeight="1" x14ac:dyDescent="0.25">
      <c r="A519" s="237" t="s">
        <v>541</v>
      </c>
      <c r="B519" s="238" t="s">
        <v>18</v>
      </c>
      <c r="C519" s="238" t="s">
        <v>19</v>
      </c>
      <c r="D519" s="60" t="s">
        <v>328</v>
      </c>
      <c r="E519" s="60" t="s">
        <v>283</v>
      </c>
      <c r="F519" s="60" t="s">
        <v>1310</v>
      </c>
      <c r="G519" s="61" t="s">
        <v>1311</v>
      </c>
      <c r="H519" s="211" t="s">
        <v>533</v>
      </c>
      <c r="I519" s="60" t="s">
        <v>608</v>
      </c>
      <c r="J519" s="212">
        <v>12.668219606558768</v>
      </c>
      <c r="K519" s="212">
        <v>9.7274621009790003</v>
      </c>
      <c r="L519" s="213">
        <v>826.9</v>
      </c>
      <c r="M519" s="214"/>
      <c r="N519" s="214"/>
      <c r="O519" s="214"/>
      <c r="P519" s="214"/>
      <c r="Q519" s="214"/>
      <c r="R519" s="214"/>
      <c r="S519" s="214"/>
      <c r="T519" s="214"/>
      <c r="U519" s="214"/>
      <c r="V519" s="214"/>
      <c r="W519" s="214"/>
      <c r="X519" s="214"/>
      <c r="Y519" s="214"/>
      <c r="Z519" s="214"/>
      <c r="AA519" s="214"/>
      <c r="AB519" s="214"/>
      <c r="AC519" s="214">
        <v>53</v>
      </c>
      <c r="AD519" s="214">
        <v>53</v>
      </c>
      <c r="AE519" s="214"/>
      <c r="AF519" s="214"/>
      <c r="AG519" s="215"/>
      <c r="AH519" s="214"/>
      <c r="AI519" s="214">
        <f t="shared" si="24"/>
        <v>53</v>
      </c>
      <c r="AJ519" s="214">
        <f t="shared" si="24"/>
        <v>53</v>
      </c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39">
        <v>290.10500000000002</v>
      </c>
      <c r="BB519" s="239">
        <v>290.10500000000002</v>
      </c>
      <c r="BC519" s="214"/>
      <c r="BD519" s="214"/>
      <c r="BE519" s="214"/>
      <c r="BF519" s="214"/>
      <c r="BG519" s="216">
        <f t="shared" si="25"/>
        <v>290.10500000000002</v>
      </c>
      <c r="BH519" s="72">
        <f t="shared" si="25"/>
        <v>290.10500000000002</v>
      </c>
      <c r="BI519" s="217">
        <f t="shared" si="23"/>
        <v>0.13186590909090909</v>
      </c>
      <c r="BJ519" s="218">
        <v>0</v>
      </c>
      <c r="BK519" s="218">
        <v>0</v>
      </c>
      <c r="BL519" s="218">
        <v>0</v>
      </c>
      <c r="BM519" s="218">
        <v>0</v>
      </c>
      <c r="BN519" s="218">
        <v>0</v>
      </c>
      <c r="BO519" s="218">
        <v>0</v>
      </c>
      <c r="BP519" s="218">
        <v>0</v>
      </c>
      <c r="BQ519" s="218">
        <v>0</v>
      </c>
      <c r="BR519" s="218">
        <v>0</v>
      </c>
      <c r="BS519" s="218">
        <v>0</v>
      </c>
      <c r="BT519" s="218">
        <v>0</v>
      </c>
      <c r="BU519" s="218">
        <v>0</v>
      </c>
      <c r="BV519" s="218">
        <v>0</v>
      </c>
      <c r="BW519" s="218">
        <v>0</v>
      </c>
      <c r="BX519" s="218">
        <v>0</v>
      </c>
      <c r="BY519" s="218">
        <v>0</v>
      </c>
      <c r="BZ519" s="218">
        <v>340536.85320000007</v>
      </c>
      <c r="CA519" s="218">
        <v>340536.85320000007</v>
      </c>
      <c r="CB519" s="218">
        <v>0</v>
      </c>
      <c r="CC519" s="218">
        <v>0</v>
      </c>
      <c r="CD519" s="218">
        <v>0</v>
      </c>
      <c r="CE519" s="218">
        <v>0</v>
      </c>
      <c r="CF519" s="218">
        <v>340536.85320000007</v>
      </c>
      <c r="CG519" s="219">
        <v>340536.85320000007</v>
      </c>
      <c r="CH519" s="220">
        <v>20317135.829205599</v>
      </c>
      <c r="CI519" s="220">
        <v>20317135.829205599</v>
      </c>
      <c r="CJ519" s="220">
        <v>4874340.1116960002</v>
      </c>
      <c r="CK519" s="221" t="s">
        <v>530</v>
      </c>
      <c r="CL519" s="222">
        <v>9.17</v>
      </c>
      <c r="CM519" s="223">
        <v>9.17</v>
      </c>
      <c r="CN519" s="224">
        <v>2.2000000000000002</v>
      </c>
      <c r="CO519" s="253"/>
      <c r="CP519" s="253"/>
      <c r="CQ519" s="253"/>
      <c r="CR519" s="225"/>
      <c r="CS519" s="254">
        <v>79.083285026010472</v>
      </c>
      <c r="CT519" s="255">
        <v>62.45202431856314</v>
      </c>
      <c r="CU519" s="256">
        <v>0.35254398689046118</v>
      </c>
      <c r="CV519" s="257">
        <v>0.34004776598952402</v>
      </c>
      <c r="CW519" s="245" t="s">
        <v>900</v>
      </c>
      <c r="CX519" s="258"/>
      <c r="CY519" s="253"/>
      <c r="CZ519" s="253"/>
      <c r="DA519" s="259"/>
      <c r="DB519" s="260"/>
      <c r="DC519" s="261">
        <v>71982</v>
      </c>
      <c r="DD519" s="262">
        <v>0</v>
      </c>
      <c r="DE519" s="263">
        <v>1448</v>
      </c>
      <c r="DF519" s="111">
        <v>24476.666666666668</v>
      </c>
    </row>
    <row r="520" spans="1:110" ht="35.25" customHeight="1" x14ac:dyDescent="0.25">
      <c r="A520" s="237" t="s">
        <v>541</v>
      </c>
      <c r="B520" s="238" t="s">
        <v>18</v>
      </c>
      <c r="C520" s="238" t="s">
        <v>19</v>
      </c>
      <c r="D520" s="60" t="s">
        <v>52</v>
      </c>
      <c r="E520" s="60" t="s">
        <v>20</v>
      </c>
      <c r="F520" s="60" t="s">
        <v>1312</v>
      </c>
      <c r="G520" s="61" t="s">
        <v>20</v>
      </c>
      <c r="H520" s="211" t="s">
        <v>543</v>
      </c>
      <c r="I520" s="60" t="s">
        <v>608</v>
      </c>
      <c r="J520" s="212">
        <v>13.433093243181185</v>
      </c>
      <c r="K520" s="212">
        <v>10.409090887440001</v>
      </c>
      <c r="L520" s="213">
        <v>1057.3</v>
      </c>
      <c r="M520" s="214"/>
      <c r="N520" s="214"/>
      <c r="O520" s="214"/>
      <c r="P520" s="214"/>
      <c r="Q520" s="214"/>
      <c r="R520" s="214"/>
      <c r="S520" s="214"/>
      <c r="T520" s="214"/>
      <c r="U520" s="214"/>
      <c r="V520" s="214"/>
      <c r="W520" s="214"/>
      <c r="X520" s="214"/>
      <c r="Y520" s="214"/>
      <c r="Z520" s="214"/>
      <c r="AA520" s="214"/>
      <c r="AB520" s="214"/>
      <c r="AC520" s="214">
        <v>31</v>
      </c>
      <c r="AD520" s="214">
        <v>31</v>
      </c>
      <c r="AE520" s="214"/>
      <c r="AF520" s="214"/>
      <c r="AG520" s="215"/>
      <c r="AH520" s="214"/>
      <c r="AI520" s="214">
        <f t="shared" si="24"/>
        <v>31</v>
      </c>
      <c r="AJ520" s="214">
        <f t="shared" si="24"/>
        <v>31</v>
      </c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39">
        <v>204.63</v>
      </c>
      <c r="BB520" s="239">
        <v>204.63</v>
      </c>
      <c r="BC520" s="214"/>
      <c r="BD520" s="214"/>
      <c r="BE520" s="214"/>
      <c r="BF520" s="214"/>
      <c r="BG520" s="216">
        <f t="shared" si="25"/>
        <v>204.63</v>
      </c>
      <c r="BH520" s="72">
        <f t="shared" si="25"/>
        <v>204.63</v>
      </c>
      <c r="BI520" s="217">
        <f t="shared" si="23"/>
        <v>2.4654216867469877E-2</v>
      </c>
      <c r="BJ520" s="218">
        <v>0</v>
      </c>
      <c r="BK520" s="218">
        <v>0</v>
      </c>
      <c r="BL520" s="218">
        <v>0</v>
      </c>
      <c r="BM520" s="218">
        <v>0</v>
      </c>
      <c r="BN520" s="218">
        <v>0</v>
      </c>
      <c r="BO520" s="218">
        <v>0</v>
      </c>
      <c r="BP520" s="218">
        <v>0</v>
      </c>
      <c r="BQ520" s="218">
        <v>0</v>
      </c>
      <c r="BR520" s="218">
        <v>0</v>
      </c>
      <c r="BS520" s="218">
        <v>0</v>
      </c>
      <c r="BT520" s="218">
        <v>0</v>
      </c>
      <c r="BU520" s="218">
        <v>0</v>
      </c>
      <c r="BV520" s="218">
        <v>0</v>
      </c>
      <c r="BW520" s="218">
        <v>0</v>
      </c>
      <c r="BX520" s="218">
        <v>0</v>
      </c>
      <c r="BY520" s="218">
        <v>0</v>
      </c>
      <c r="BZ520" s="218">
        <v>240202.87920000002</v>
      </c>
      <c r="CA520" s="218">
        <v>240202.87920000002</v>
      </c>
      <c r="CB520" s="218">
        <v>0</v>
      </c>
      <c r="CC520" s="218">
        <v>0</v>
      </c>
      <c r="CD520" s="218">
        <v>0</v>
      </c>
      <c r="CE520" s="218">
        <v>0</v>
      </c>
      <c r="CF520" s="218">
        <v>240202.87920000002</v>
      </c>
      <c r="CG520" s="219">
        <v>240202.87920000002</v>
      </c>
      <c r="CH520" s="220">
        <v>33673440</v>
      </c>
      <c r="CI520" s="220">
        <v>33673440</v>
      </c>
      <c r="CJ520" s="220">
        <v>29083200</v>
      </c>
      <c r="CK520" s="221" t="s">
        <v>530</v>
      </c>
      <c r="CL520" s="222">
        <v>9.61</v>
      </c>
      <c r="CM520" s="223">
        <v>9.61</v>
      </c>
      <c r="CN520" s="224">
        <v>8.3000000000000007</v>
      </c>
      <c r="CO520" s="253"/>
      <c r="CP520" s="253"/>
      <c r="CQ520" s="253"/>
      <c r="CR520" s="225"/>
      <c r="CS520" s="254">
        <v>16.785907494749139</v>
      </c>
      <c r="CT520" s="255">
        <v>9.0017417923897245</v>
      </c>
      <c r="CU520" s="256">
        <v>7.3343976362868726E-2</v>
      </c>
      <c r="CV520" s="257">
        <v>6.7017891609377586E-2</v>
      </c>
      <c r="CW520" s="245" t="s">
        <v>781</v>
      </c>
      <c r="CX520" s="258"/>
      <c r="CY520" s="253"/>
      <c r="CZ520" s="253"/>
      <c r="DA520" s="259"/>
      <c r="DB520" s="260"/>
      <c r="DC520" s="261">
        <v>0</v>
      </c>
      <c r="DD520" s="262">
        <v>0</v>
      </c>
      <c r="DE520" s="263">
        <v>0</v>
      </c>
      <c r="DF520" s="111">
        <v>0</v>
      </c>
    </row>
    <row r="521" spans="1:110" ht="35.25" customHeight="1" x14ac:dyDescent="0.25">
      <c r="A521" s="237" t="s">
        <v>541</v>
      </c>
      <c r="B521" s="238" t="s">
        <v>18</v>
      </c>
      <c r="C521" s="238" t="s">
        <v>19</v>
      </c>
      <c r="D521" s="60" t="s">
        <v>52</v>
      </c>
      <c r="E521" s="60" t="s">
        <v>20</v>
      </c>
      <c r="F521" s="60" t="s">
        <v>1313</v>
      </c>
      <c r="G521" s="61" t="s">
        <v>1263</v>
      </c>
      <c r="H521" s="211" t="s">
        <v>543</v>
      </c>
      <c r="I521" s="60" t="s">
        <v>608</v>
      </c>
      <c r="J521" s="212">
        <v>14.460892192392555</v>
      </c>
      <c r="K521" s="212">
        <v>4.6651515054479997</v>
      </c>
      <c r="L521" s="213">
        <v>52.3</v>
      </c>
      <c r="M521" s="214"/>
      <c r="N521" s="214"/>
      <c r="O521" s="214"/>
      <c r="P521" s="214"/>
      <c r="Q521" s="214"/>
      <c r="R521" s="214"/>
      <c r="S521" s="214"/>
      <c r="T521" s="214"/>
      <c r="U521" s="214"/>
      <c r="V521" s="214"/>
      <c r="W521" s="214"/>
      <c r="X521" s="214"/>
      <c r="Y521" s="214"/>
      <c r="Z521" s="214"/>
      <c r="AA521" s="214"/>
      <c r="AB521" s="214"/>
      <c r="AC521" s="214">
        <v>1</v>
      </c>
      <c r="AD521" s="214">
        <v>1</v>
      </c>
      <c r="AE521" s="214"/>
      <c r="AF521" s="214"/>
      <c r="AG521" s="215"/>
      <c r="AH521" s="214"/>
      <c r="AI521" s="214">
        <f t="shared" si="24"/>
        <v>1</v>
      </c>
      <c r="AJ521" s="214">
        <f t="shared" si="24"/>
        <v>1</v>
      </c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39">
        <v>112</v>
      </c>
      <c r="BB521" s="239">
        <v>112</v>
      </c>
      <c r="BC521" s="214"/>
      <c r="BD521" s="214"/>
      <c r="BE521" s="214"/>
      <c r="BF521" s="214"/>
      <c r="BG521" s="216">
        <f t="shared" si="25"/>
        <v>112</v>
      </c>
      <c r="BH521" s="72">
        <f t="shared" si="25"/>
        <v>112</v>
      </c>
      <c r="BI521" s="217">
        <f t="shared" ref="BI521:BI584" si="26">IF(CN521=0,0,BG521/1000/CN521)</f>
        <v>1.4303959131545339E-2</v>
      </c>
      <c r="BJ521" s="218">
        <v>0</v>
      </c>
      <c r="BK521" s="218">
        <v>0</v>
      </c>
      <c r="BL521" s="218">
        <v>0</v>
      </c>
      <c r="BM521" s="218">
        <v>0</v>
      </c>
      <c r="BN521" s="218">
        <v>0</v>
      </c>
      <c r="BO521" s="218">
        <v>0</v>
      </c>
      <c r="BP521" s="218">
        <v>0</v>
      </c>
      <c r="BQ521" s="218">
        <v>0</v>
      </c>
      <c r="BR521" s="218">
        <v>0</v>
      </c>
      <c r="BS521" s="218">
        <v>0</v>
      </c>
      <c r="BT521" s="218">
        <v>0</v>
      </c>
      <c r="BU521" s="218">
        <v>0</v>
      </c>
      <c r="BV521" s="218">
        <v>0</v>
      </c>
      <c r="BW521" s="218">
        <v>0</v>
      </c>
      <c r="BX521" s="218">
        <v>0</v>
      </c>
      <c r="BY521" s="218">
        <v>0</v>
      </c>
      <c r="BZ521" s="218">
        <v>131470.08000000002</v>
      </c>
      <c r="CA521" s="218">
        <v>131470.08000000002</v>
      </c>
      <c r="CB521" s="218">
        <v>0</v>
      </c>
      <c r="CC521" s="218">
        <v>0</v>
      </c>
      <c r="CD521" s="218">
        <v>0</v>
      </c>
      <c r="CE521" s="218">
        <v>0</v>
      </c>
      <c r="CF521" s="218">
        <v>131470.08000000002</v>
      </c>
      <c r="CG521" s="219">
        <v>131470.08000000002</v>
      </c>
      <c r="CH521" s="220">
        <v>22355520</v>
      </c>
      <c r="CI521" s="220">
        <v>22355520</v>
      </c>
      <c r="CJ521" s="220">
        <v>27436320</v>
      </c>
      <c r="CK521" s="221" t="s">
        <v>530</v>
      </c>
      <c r="CL521" s="222">
        <v>6.38</v>
      </c>
      <c r="CM521" s="223">
        <v>6.38</v>
      </c>
      <c r="CN521" s="224">
        <v>7.83</v>
      </c>
      <c r="CO521" s="253"/>
      <c r="CP521" s="253"/>
      <c r="CQ521" s="253"/>
      <c r="CR521" s="225"/>
      <c r="CS521" s="254">
        <v>19.882740559263326</v>
      </c>
      <c r="CT521" s="255">
        <v>19.882740559263326</v>
      </c>
      <c r="CU521" s="256">
        <v>0.69562056315456677</v>
      </c>
      <c r="CV521" s="257">
        <v>0.69562056315456677</v>
      </c>
      <c r="CW521" s="245" t="s">
        <v>1314</v>
      </c>
      <c r="CX521" s="258"/>
      <c r="CY521" s="253"/>
      <c r="CZ521" s="253"/>
      <c r="DA521" s="259"/>
      <c r="DB521" s="260"/>
      <c r="DC521" s="261">
        <v>0</v>
      </c>
      <c r="DD521" s="262">
        <v>0</v>
      </c>
      <c r="DE521" s="263">
        <v>2706</v>
      </c>
      <c r="DF521" s="111">
        <v>902</v>
      </c>
    </row>
    <row r="522" spans="1:110" ht="35.25" customHeight="1" x14ac:dyDescent="0.25">
      <c r="A522" s="237" t="s">
        <v>541</v>
      </c>
      <c r="B522" s="238" t="s">
        <v>18</v>
      </c>
      <c r="C522" s="238" t="s">
        <v>19</v>
      </c>
      <c r="D522" s="60" t="s">
        <v>52</v>
      </c>
      <c r="E522" s="60" t="s">
        <v>20</v>
      </c>
      <c r="F522" s="60" t="s">
        <v>1315</v>
      </c>
      <c r="G522" s="61" t="s">
        <v>1263</v>
      </c>
      <c r="H522" s="211" t="s">
        <v>533</v>
      </c>
      <c r="I522" s="60" t="s">
        <v>608</v>
      </c>
      <c r="J522" s="212">
        <v>12.30968508939201</v>
      </c>
      <c r="K522" s="212">
        <v>10.632765129398999</v>
      </c>
      <c r="L522" s="213">
        <v>398.8</v>
      </c>
      <c r="M522" s="214"/>
      <c r="N522" s="214"/>
      <c r="O522" s="214"/>
      <c r="P522" s="214"/>
      <c r="Q522" s="214"/>
      <c r="R522" s="214"/>
      <c r="S522" s="214"/>
      <c r="T522" s="214"/>
      <c r="U522" s="214"/>
      <c r="V522" s="214"/>
      <c r="W522" s="214"/>
      <c r="X522" s="214"/>
      <c r="Y522" s="214"/>
      <c r="Z522" s="214"/>
      <c r="AA522" s="214"/>
      <c r="AB522" s="214"/>
      <c r="AC522" s="214">
        <v>13</v>
      </c>
      <c r="AD522" s="214">
        <v>13</v>
      </c>
      <c r="AE522" s="214"/>
      <c r="AF522" s="214"/>
      <c r="AG522" s="215"/>
      <c r="AH522" s="214"/>
      <c r="AI522" s="214">
        <f t="shared" ref="AI522:AJ585" si="27">SUM(M522,O522,Q522,S522,U522,W522,Y522,AA522,AC522,AE522,AG522)</f>
        <v>13</v>
      </c>
      <c r="AJ522" s="214">
        <f t="shared" si="27"/>
        <v>13</v>
      </c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39">
        <v>3820.14</v>
      </c>
      <c r="BB522" s="239">
        <v>3820.14</v>
      </c>
      <c r="BC522" s="214"/>
      <c r="BD522" s="214"/>
      <c r="BE522" s="214"/>
      <c r="BF522" s="214"/>
      <c r="BG522" s="216">
        <f t="shared" ref="BG522:BH585" si="28">SUM(AK522,AM522,AO522,AQ522,AS522,AU522,AW522,AY522,BA522,BC522,BE522)</f>
        <v>3820.14</v>
      </c>
      <c r="BH522" s="72">
        <f t="shared" si="28"/>
        <v>3820.14</v>
      </c>
      <c r="BI522" s="217">
        <f t="shared" si="26"/>
        <v>0.47278960396039604</v>
      </c>
      <c r="BJ522" s="218">
        <v>0</v>
      </c>
      <c r="BK522" s="218">
        <v>0</v>
      </c>
      <c r="BL522" s="218">
        <v>0</v>
      </c>
      <c r="BM522" s="218">
        <v>0</v>
      </c>
      <c r="BN522" s="218">
        <v>0</v>
      </c>
      <c r="BO522" s="218">
        <v>0</v>
      </c>
      <c r="BP522" s="218">
        <v>0</v>
      </c>
      <c r="BQ522" s="218">
        <v>0</v>
      </c>
      <c r="BR522" s="218">
        <v>0</v>
      </c>
      <c r="BS522" s="218">
        <v>0</v>
      </c>
      <c r="BT522" s="218">
        <v>0</v>
      </c>
      <c r="BU522" s="218">
        <v>0</v>
      </c>
      <c r="BV522" s="218">
        <v>0</v>
      </c>
      <c r="BW522" s="218">
        <v>0</v>
      </c>
      <c r="BX522" s="218">
        <v>0</v>
      </c>
      <c r="BY522" s="218">
        <v>0</v>
      </c>
      <c r="BZ522" s="218">
        <v>4484233.1376</v>
      </c>
      <c r="CA522" s="218">
        <v>4484233.1376</v>
      </c>
      <c r="CB522" s="218">
        <v>0</v>
      </c>
      <c r="CC522" s="218">
        <v>0</v>
      </c>
      <c r="CD522" s="218">
        <v>0</v>
      </c>
      <c r="CE522" s="218">
        <v>0</v>
      </c>
      <c r="CF522" s="218">
        <v>4484233.1376</v>
      </c>
      <c r="CG522" s="219">
        <v>4484233.1376</v>
      </c>
      <c r="CH522" s="220">
        <v>25368960.000000004</v>
      </c>
      <c r="CI522" s="220">
        <v>25368960.000000004</v>
      </c>
      <c r="CJ522" s="220">
        <v>28312320.000000004</v>
      </c>
      <c r="CK522" s="221" t="s">
        <v>530</v>
      </c>
      <c r="CL522" s="222">
        <v>7.24</v>
      </c>
      <c r="CM522" s="223">
        <v>7.24</v>
      </c>
      <c r="CN522" s="224">
        <v>8.08</v>
      </c>
      <c r="CO522" s="253"/>
      <c r="CP522" s="253"/>
      <c r="CQ522" s="253"/>
      <c r="CR522" s="225"/>
      <c r="CS522" s="254">
        <v>130.05733566668559</v>
      </c>
      <c r="CT522" s="255">
        <v>129.72051995419082</v>
      </c>
      <c r="CU522" s="256">
        <v>0.92362654420187484</v>
      </c>
      <c r="CV522" s="257">
        <v>0.92279077320312852</v>
      </c>
      <c r="CW522" s="245" t="s">
        <v>550</v>
      </c>
      <c r="CX522" s="258"/>
      <c r="CY522" s="253"/>
      <c r="CZ522" s="253"/>
      <c r="DA522" s="259"/>
      <c r="DB522" s="260"/>
      <c r="DC522" s="261">
        <v>37904</v>
      </c>
      <c r="DD522" s="262">
        <v>44110</v>
      </c>
      <c r="DE522" s="263">
        <v>5718</v>
      </c>
      <c r="DF522" s="111">
        <v>29244</v>
      </c>
    </row>
    <row r="523" spans="1:110" ht="35.25" customHeight="1" x14ac:dyDescent="0.25">
      <c r="A523" s="237" t="s">
        <v>541</v>
      </c>
      <c r="B523" s="238" t="s">
        <v>18</v>
      </c>
      <c r="C523" s="238" t="s">
        <v>19</v>
      </c>
      <c r="D523" s="60" t="s">
        <v>52</v>
      </c>
      <c r="E523" s="60" t="s">
        <v>20</v>
      </c>
      <c r="F523" s="60" t="s">
        <v>1316</v>
      </c>
      <c r="G523" s="61" t="s">
        <v>1286</v>
      </c>
      <c r="H523" s="211" t="s">
        <v>543</v>
      </c>
      <c r="I523" s="60" t="s">
        <v>608</v>
      </c>
      <c r="J523" s="212">
        <v>14.508696794681459</v>
      </c>
      <c r="K523" s="212">
        <v>18.699431779287</v>
      </c>
      <c r="L523" s="213">
        <v>1129.4000000000001</v>
      </c>
      <c r="M523" s="214"/>
      <c r="N523" s="214"/>
      <c r="O523" s="214"/>
      <c r="P523" s="214"/>
      <c r="Q523" s="214"/>
      <c r="R523" s="214"/>
      <c r="S523" s="214"/>
      <c r="T523" s="214"/>
      <c r="U523" s="214"/>
      <c r="V523" s="214"/>
      <c r="W523" s="214"/>
      <c r="X523" s="214"/>
      <c r="Y523" s="214"/>
      <c r="Z523" s="214"/>
      <c r="AA523" s="214"/>
      <c r="AB523" s="214"/>
      <c r="AC523" s="214">
        <v>54</v>
      </c>
      <c r="AD523" s="214">
        <v>54</v>
      </c>
      <c r="AE523" s="214"/>
      <c r="AF523" s="214"/>
      <c r="AG523" s="215"/>
      <c r="AH523" s="214"/>
      <c r="AI523" s="214">
        <f t="shared" si="27"/>
        <v>54</v>
      </c>
      <c r="AJ523" s="214">
        <f t="shared" si="27"/>
        <v>54</v>
      </c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39">
        <v>4775.9799999999996</v>
      </c>
      <c r="BB523" s="239">
        <v>4775.9799999999996</v>
      </c>
      <c r="BC523" s="214"/>
      <c r="BD523" s="214"/>
      <c r="BE523" s="214"/>
      <c r="BF523" s="214"/>
      <c r="BG523" s="216">
        <f t="shared" si="28"/>
        <v>4775.9799999999996</v>
      </c>
      <c r="BH523" s="72">
        <f t="shared" si="28"/>
        <v>4775.9799999999996</v>
      </c>
      <c r="BI523" s="217">
        <f t="shared" si="26"/>
        <v>0.96679757085020224</v>
      </c>
      <c r="BJ523" s="218">
        <v>0</v>
      </c>
      <c r="BK523" s="218">
        <v>0</v>
      </c>
      <c r="BL523" s="218">
        <v>0</v>
      </c>
      <c r="BM523" s="218">
        <v>0</v>
      </c>
      <c r="BN523" s="218">
        <v>0</v>
      </c>
      <c r="BO523" s="218">
        <v>0</v>
      </c>
      <c r="BP523" s="218">
        <v>0</v>
      </c>
      <c r="BQ523" s="218">
        <v>0</v>
      </c>
      <c r="BR523" s="218">
        <v>0</v>
      </c>
      <c r="BS523" s="218">
        <v>0</v>
      </c>
      <c r="BT523" s="218">
        <v>0</v>
      </c>
      <c r="BU523" s="218">
        <v>0</v>
      </c>
      <c r="BV523" s="218">
        <v>0</v>
      </c>
      <c r="BW523" s="218">
        <v>0</v>
      </c>
      <c r="BX523" s="218">
        <v>0</v>
      </c>
      <c r="BY523" s="218">
        <v>0</v>
      </c>
      <c r="BZ523" s="218">
        <v>5606236.3631999996</v>
      </c>
      <c r="CA523" s="218">
        <v>5606236.3631999996</v>
      </c>
      <c r="CB523" s="218">
        <v>0</v>
      </c>
      <c r="CC523" s="218">
        <v>0</v>
      </c>
      <c r="CD523" s="218">
        <v>0</v>
      </c>
      <c r="CE523" s="218">
        <v>0</v>
      </c>
      <c r="CF523" s="218">
        <v>5606236.3631999996</v>
      </c>
      <c r="CG523" s="219">
        <v>5606236.3631999996</v>
      </c>
      <c r="CH523" s="220">
        <v>16013280.000000002</v>
      </c>
      <c r="CI523" s="220">
        <v>16013280.000000002</v>
      </c>
      <c r="CJ523" s="220">
        <v>17309760.000000004</v>
      </c>
      <c r="CK523" s="221" t="s">
        <v>530</v>
      </c>
      <c r="CL523" s="222">
        <v>4.57</v>
      </c>
      <c r="CM523" s="223">
        <v>4.57</v>
      </c>
      <c r="CN523" s="224">
        <v>4.9400000000000004</v>
      </c>
      <c r="CO523" s="253"/>
      <c r="CP523" s="253"/>
      <c r="CQ523" s="253"/>
      <c r="CR523" s="225"/>
      <c r="CS523" s="254">
        <v>116.24355274585334</v>
      </c>
      <c r="CT523" s="255">
        <v>67.396992222978753</v>
      </c>
      <c r="CU523" s="256">
        <v>0.84782312821808681</v>
      </c>
      <c r="CV523" s="257">
        <v>0.82715563289974892</v>
      </c>
      <c r="CW523" s="245" t="s">
        <v>584</v>
      </c>
      <c r="CX523" s="258"/>
      <c r="CY523" s="253"/>
      <c r="CZ523" s="253"/>
      <c r="DA523" s="259"/>
      <c r="DB523" s="260"/>
      <c r="DC523" s="261">
        <v>86933</v>
      </c>
      <c r="DD523" s="262">
        <v>31621</v>
      </c>
      <c r="DE523" s="263">
        <v>85010</v>
      </c>
      <c r="DF523" s="111">
        <v>67854.666666666672</v>
      </c>
    </row>
    <row r="524" spans="1:110" ht="35.25" customHeight="1" x14ac:dyDescent="0.25">
      <c r="A524" s="237" t="s">
        <v>541</v>
      </c>
      <c r="B524" s="238" t="s">
        <v>18</v>
      </c>
      <c r="C524" s="238" t="s">
        <v>19</v>
      </c>
      <c r="D524" s="60" t="s">
        <v>52</v>
      </c>
      <c r="E524" s="60" t="s">
        <v>20</v>
      </c>
      <c r="F524" s="60" t="s">
        <v>1317</v>
      </c>
      <c r="G524" s="61" t="s">
        <v>1318</v>
      </c>
      <c r="H524" s="211" t="s">
        <v>533</v>
      </c>
      <c r="I524" s="60" t="s">
        <v>608</v>
      </c>
      <c r="J524" s="212">
        <v>10.158477986391464</v>
      </c>
      <c r="K524" s="212">
        <v>7.9113636199080011</v>
      </c>
      <c r="L524" s="213">
        <v>382.3</v>
      </c>
      <c r="M524" s="214"/>
      <c r="N524" s="214"/>
      <c r="O524" s="214"/>
      <c r="P524" s="214"/>
      <c r="Q524" s="214"/>
      <c r="R524" s="214"/>
      <c r="S524" s="214"/>
      <c r="T524" s="214"/>
      <c r="U524" s="214"/>
      <c r="V524" s="214"/>
      <c r="W524" s="214"/>
      <c r="X524" s="214"/>
      <c r="Y524" s="214"/>
      <c r="Z524" s="214"/>
      <c r="AA524" s="214"/>
      <c r="AB524" s="214"/>
      <c r="AC524" s="214">
        <v>2</v>
      </c>
      <c r="AD524" s="214">
        <v>2</v>
      </c>
      <c r="AE524" s="214"/>
      <c r="AF524" s="214"/>
      <c r="AG524" s="215"/>
      <c r="AH524" s="214"/>
      <c r="AI524" s="214">
        <f t="shared" si="27"/>
        <v>2</v>
      </c>
      <c r="AJ524" s="214">
        <f t="shared" si="27"/>
        <v>2</v>
      </c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39">
        <v>252</v>
      </c>
      <c r="BB524" s="239">
        <v>252</v>
      </c>
      <c r="BC524" s="214"/>
      <c r="BD524" s="214"/>
      <c r="BE524" s="214"/>
      <c r="BF524" s="214"/>
      <c r="BG524" s="216">
        <f t="shared" si="28"/>
        <v>252</v>
      </c>
      <c r="BH524" s="72">
        <f t="shared" si="28"/>
        <v>252</v>
      </c>
      <c r="BI524" s="217">
        <f t="shared" si="26"/>
        <v>3.4239130434782605E-2</v>
      </c>
      <c r="BJ524" s="218">
        <v>0</v>
      </c>
      <c r="BK524" s="218">
        <v>0</v>
      </c>
      <c r="BL524" s="218">
        <v>0</v>
      </c>
      <c r="BM524" s="218">
        <v>0</v>
      </c>
      <c r="BN524" s="218">
        <v>0</v>
      </c>
      <c r="BO524" s="218">
        <v>0</v>
      </c>
      <c r="BP524" s="218">
        <v>0</v>
      </c>
      <c r="BQ524" s="218">
        <v>0</v>
      </c>
      <c r="BR524" s="218">
        <v>0</v>
      </c>
      <c r="BS524" s="218">
        <v>0</v>
      </c>
      <c r="BT524" s="218">
        <v>0</v>
      </c>
      <c r="BU524" s="218">
        <v>0</v>
      </c>
      <c r="BV524" s="218">
        <v>0</v>
      </c>
      <c r="BW524" s="218">
        <v>0</v>
      </c>
      <c r="BX524" s="218">
        <v>0</v>
      </c>
      <c r="BY524" s="218">
        <v>0</v>
      </c>
      <c r="BZ524" s="218">
        <v>295807.68</v>
      </c>
      <c r="CA524" s="218">
        <v>295807.68</v>
      </c>
      <c r="CB524" s="218">
        <v>0</v>
      </c>
      <c r="CC524" s="218">
        <v>0</v>
      </c>
      <c r="CD524" s="218">
        <v>0</v>
      </c>
      <c r="CE524" s="218">
        <v>0</v>
      </c>
      <c r="CF524" s="218">
        <v>295807.68</v>
      </c>
      <c r="CG524" s="219">
        <v>295807.68</v>
      </c>
      <c r="CH524" s="220">
        <v>25894560</v>
      </c>
      <c r="CI524" s="220">
        <v>25894560</v>
      </c>
      <c r="CJ524" s="220">
        <v>25789440.000000004</v>
      </c>
      <c r="CK524" s="221" t="s">
        <v>530</v>
      </c>
      <c r="CL524" s="222">
        <v>7.39</v>
      </c>
      <c r="CM524" s="223">
        <v>7.39</v>
      </c>
      <c r="CN524" s="224">
        <v>7.36</v>
      </c>
      <c r="CO524" s="253"/>
      <c r="CP524" s="253"/>
      <c r="CQ524" s="253"/>
      <c r="CR524" s="225"/>
      <c r="CS524" s="254">
        <v>14.569331504212405</v>
      </c>
      <c r="CT524" s="255">
        <v>14.569331504212405</v>
      </c>
      <c r="CU524" s="256">
        <v>1.9930935888465898E-2</v>
      </c>
      <c r="CV524" s="257">
        <v>1.9930935888465898E-2</v>
      </c>
      <c r="CW524" s="245" t="s">
        <v>1319</v>
      </c>
      <c r="CX524" s="258"/>
      <c r="CY524" s="253"/>
      <c r="CZ524" s="253"/>
      <c r="DA524" s="259"/>
      <c r="DB524" s="260"/>
      <c r="DC524" s="261">
        <v>15444</v>
      </c>
      <c r="DD524" s="262">
        <v>0</v>
      </c>
      <c r="DE524" s="263">
        <v>0</v>
      </c>
      <c r="DF524" s="111">
        <v>5148</v>
      </c>
    </row>
    <row r="525" spans="1:110" ht="35.25" customHeight="1" x14ac:dyDescent="0.25">
      <c r="A525" s="237" t="s">
        <v>541</v>
      </c>
      <c r="B525" s="238" t="s">
        <v>18</v>
      </c>
      <c r="C525" s="238" t="s">
        <v>19</v>
      </c>
      <c r="D525" s="60" t="s">
        <v>52</v>
      </c>
      <c r="E525" s="60" t="s">
        <v>20</v>
      </c>
      <c r="F525" s="60" t="s">
        <v>1320</v>
      </c>
      <c r="G525" s="61" t="s">
        <v>20</v>
      </c>
      <c r="H525" s="211" t="s">
        <v>543</v>
      </c>
      <c r="I525" s="60" t="s">
        <v>608</v>
      </c>
      <c r="J525" s="212">
        <v>10.158477986391464</v>
      </c>
      <c r="K525" s="212">
        <v>4.9070075655509999</v>
      </c>
      <c r="L525" s="213">
        <v>397.3</v>
      </c>
      <c r="M525" s="214"/>
      <c r="N525" s="214"/>
      <c r="O525" s="214"/>
      <c r="P525" s="214"/>
      <c r="Q525" s="214"/>
      <c r="R525" s="214"/>
      <c r="S525" s="214"/>
      <c r="T525" s="214"/>
      <c r="U525" s="214"/>
      <c r="V525" s="214"/>
      <c r="W525" s="214"/>
      <c r="X525" s="214"/>
      <c r="Y525" s="214"/>
      <c r="Z525" s="214"/>
      <c r="AA525" s="214"/>
      <c r="AB525" s="214"/>
      <c r="AC525" s="214">
        <v>13</v>
      </c>
      <c r="AD525" s="214">
        <v>13</v>
      </c>
      <c r="AE525" s="214"/>
      <c r="AF525" s="214"/>
      <c r="AG525" s="215"/>
      <c r="AH525" s="214"/>
      <c r="AI525" s="214">
        <f t="shared" si="27"/>
        <v>13</v>
      </c>
      <c r="AJ525" s="214">
        <f t="shared" si="27"/>
        <v>13</v>
      </c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39">
        <v>86.46</v>
      </c>
      <c r="BB525" s="239">
        <v>86.46</v>
      </c>
      <c r="BC525" s="214"/>
      <c r="BD525" s="214"/>
      <c r="BE525" s="214"/>
      <c r="BF525" s="214"/>
      <c r="BG525" s="216">
        <f t="shared" si="28"/>
        <v>86.46</v>
      </c>
      <c r="BH525" s="72">
        <f t="shared" si="28"/>
        <v>86.46</v>
      </c>
      <c r="BI525" s="217">
        <f t="shared" si="26"/>
        <v>2.780064308681672E-2</v>
      </c>
      <c r="BJ525" s="218">
        <v>0</v>
      </c>
      <c r="BK525" s="218">
        <v>0</v>
      </c>
      <c r="BL525" s="218">
        <v>0</v>
      </c>
      <c r="BM525" s="218">
        <v>0</v>
      </c>
      <c r="BN525" s="218">
        <v>0</v>
      </c>
      <c r="BO525" s="218">
        <v>0</v>
      </c>
      <c r="BP525" s="218">
        <v>0</v>
      </c>
      <c r="BQ525" s="218">
        <v>0</v>
      </c>
      <c r="BR525" s="218">
        <v>0</v>
      </c>
      <c r="BS525" s="218">
        <v>0</v>
      </c>
      <c r="BT525" s="218">
        <v>0</v>
      </c>
      <c r="BU525" s="218">
        <v>0</v>
      </c>
      <c r="BV525" s="218">
        <v>0</v>
      </c>
      <c r="BW525" s="218">
        <v>0</v>
      </c>
      <c r="BX525" s="218">
        <v>0</v>
      </c>
      <c r="BY525" s="218">
        <v>0</v>
      </c>
      <c r="BZ525" s="218">
        <v>101490.20640000001</v>
      </c>
      <c r="CA525" s="218">
        <v>101490.20640000001</v>
      </c>
      <c r="CB525" s="218">
        <v>0</v>
      </c>
      <c r="CC525" s="218">
        <v>0</v>
      </c>
      <c r="CD525" s="218">
        <v>0</v>
      </c>
      <c r="CE525" s="218">
        <v>0</v>
      </c>
      <c r="CF525" s="218">
        <v>101490.20640000001</v>
      </c>
      <c r="CG525" s="219">
        <v>101490.20640000001</v>
      </c>
      <c r="CH525" s="220">
        <v>8970240</v>
      </c>
      <c r="CI525" s="220">
        <v>8970240</v>
      </c>
      <c r="CJ525" s="220">
        <v>10897440</v>
      </c>
      <c r="CK525" s="221" t="s">
        <v>530</v>
      </c>
      <c r="CL525" s="222">
        <v>2.56</v>
      </c>
      <c r="CM525" s="223">
        <v>2.56</v>
      </c>
      <c r="CN525" s="224">
        <v>3.11</v>
      </c>
      <c r="CO525" s="253"/>
      <c r="CP525" s="253"/>
      <c r="CQ525" s="253"/>
      <c r="CR525" s="225"/>
      <c r="CS525" s="254">
        <v>294.2972824641588</v>
      </c>
      <c r="CT525" s="255">
        <v>108.97401835675372</v>
      </c>
      <c r="CU525" s="256">
        <v>1.2015328724987251</v>
      </c>
      <c r="CV525" s="257">
        <v>1.0983233067340932</v>
      </c>
      <c r="CW525" s="245" t="s">
        <v>641</v>
      </c>
      <c r="CX525" s="258"/>
      <c r="CY525" s="253"/>
      <c r="CZ525" s="253"/>
      <c r="DA525" s="259"/>
      <c r="DB525" s="260"/>
      <c r="DC525" s="261">
        <v>0</v>
      </c>
      <c r="DD525" s="262">
        <v>0</v>
      </c>
      <c r="DE525" s="263">
        <v>24777</v>
      </c>
      <c r="DF525" s="111">
        <v>8259</v>
      </c>
    </row>
    <row r="526" spans="1:110" ht="35.25" customHeight="1" x14ac:dyDescent="0.25">
      <c r="A526" s="237" t="s">
        <v>541</v>
      </c>
      <c r="B526" s="238" t="s">
        <v>18</v>
      </c>
      <c r="C526" s="238" t="s">
        <v>19</v>
      </c>
      <c r="D526" s="60" t="s">
        <v>236</v>
      </c>
      <c r="E526" s="60" t="s">
        <v>76</v>
      </c>
      <c r="F526" s="60" t="s">
        <v>1321</v>
      </c>
      <c r="G526" s="61" t="s">
        <v>1322</v>
      </c>
      <c r="H526" s="211" t="s">
        <v>533</v>
      </c>
      <c r="I526" s="60" t="s">
        <v>608</v>
      </c>
      <c r="J526" s="212">
        <v>12.668219606558768</v>
      </c>
      <c r="K526" s="212">
        <v>22.916477225060998</v>
      </c>
      <c r="L526" s="213">
        <v>2127.3000000000002</v>
      </c>
      <c r="M526" s="214"/>
      <c r="N526" s="214"/>
      <c r="O526" s="214"/>
      <c r="P526" s="214"/>
      <c r="Q526" s="214"/>
      <c r="R526" s="214"/>
      <c r="S526" s="214"/>
      <c r="T526" s="214"/>
      <c r="U526" s="214"/>
      <c r="V526" s="214"/>
      <c r="W526" s="214"/>
      <c r="X526" s="214"/>
      <c r="Y526" s="214"/>
      <c r="Z526" s="214"/>
      <c r="AA526" s="214"/>
      <c r="AB526" s="214"/>
      <c r="AC526" s="214">
        <v>51</v>
      </c>
      <c r="AD526" s="214">
        <v>51</v>
      </c>
      <c r="AE526" s="214"/>
      <c r="AF526" s="214"/>
      <c r="AG526" s="215"/>
      <c r="AH526" s="214"/>
      <c r="AI526" s="214">
        <f t="shared" si="27"/>
        <v>51</v>
      </c>
      <c r="AJ526" s="214">
        <f t="shared" si="27"/>
        <v>51</v>
      </c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39">
        <v>381.42</v>
      </c>
      <c r="BB526" s="239">
        <v>381.42</v>
      </c>
      <c r="BC526" s="214"/>
      <c r="BD526" s="214"/>
      <c r="BE526" s="214"/>
      <c r="BF526" s="214"/>
      <c r="BG526" s="216">
        <f t="shared" si="28"/>
        <v>381.42</v>
      </c>
      <c r="BH526" s="72">
        <f t="shared" si="28"/>
        <v>381.42</v>
      </c>
      <c r="BI526" s="217">
        <f t="shared" si="26"/>
        <v>4.4454545454545462E-2</v>
      </c>
      <c r="BJ526" s="218">
        <v>0</v>
      </c>
      <c r="BK526" s="218">
        <v>0</v>
      </c>
      <c r="BL526" s="218">
        <v>0</v>
      </c>
      <c r="BM526" s="218">
        <v>0</v>
      </c>
      <c r="BN526" s="218">
        <v>0</v>
      </c>
      <c r="BO526" s="218">
        <v>0</v>
      </c>
      <c r="BP526" s="218">
        <v>0</v>
      </c>
      <c r="BQ526" s="218">
        <v>0</v>
      </c>
      <c r="BR526" s="218">
        <v>0</v>
      </c>
      <c r="BS526" s="218">
        <v>0</v>
      </c>
      <c r="BT526" s="218">
        <v>0</v>
      </c>
      <c r="BU526" s="218">
        <v>0</v>
      </c>
      <c r="BV526" s="218">
        <v>0</v>
      </c>
      <c r="BW526" s="218">
        <v>0</v>
      </c>
      <c r="BX526" s="218">
        <v>0</v>
      </c>
      <c r="BY526" s="218">
        <v>0</v>
      </c>
      <c r="BZ526" s="218">
        <v>447726.05280000006</v>
      </c>
      <c r="CA526" s="218">
        <v>447726.05280000006</v>
      </c>
      <c r="CB526" s="218">
        <v>0</v>
      </c>
      <c r="CC526" s="218">
        <v>0</v>
      </c>
      <c r="CD526" s="218">
        <v>0</v>
      </c>
      <c r="CE526" s="218">
        <v>0</v>
      </c>
      <c r="CF526" s="218">
        <v>447726.05280000006</v>
      </c>
      <c r="CG526" s="219">
        <v>447726.05280000006</v>
      </c>
      <c r="CH526" s="220">
        <v>20953920.000000004</v>
      </c>
      <c r="CI526" s="220">
        <v>20953920.000000004</v>
      </c>
      <c r="CJ526" s="220">
        <v>30064320.000000004</v>
      </c>
      <c r="CK526" s="221" t="s">
        <v>530</v>
      </c>
      <c r="CL526" s="222">
        <v>5.98</v>
      </c>
      <c r="CM526" s="223">
        <v>5.98</v>
      </c>
      <c r="CN526" s="224">
        <v>8.58</v>
      </c>
      <c r="CO526" s="253"/>
      <c r="CP526" s="253"/>
      <c r="CQ526" s="253"/>
      <c r="CR526" s="225"/>
      <c r="CS526" s="254">
        <v>155.34728596459581</v>
      </c>
      <c r="CT526" s="255">
        <v>154.0841190325722</v>
      </c>
      <c r="CU526" s="256">
        <v>1.3383994591285546</v>
      </c>
      <c r="CV526" s="257">
        <v>1.3325157542876938</v>
      </c>
      <c r="CW526" s="245" t="s">
        <v>584</v>
      </c>
      <c r="CX526" s="258"/>
      <c r="CY526" s="253"/>
      <c r="CZ526" s="253"/>
      <c r="DA526" s="259"/>
      <c r="DB526" s="260"/>
      <c r="DC526" s="261">
        <v>0</v>
      </c>
      <c r="DD526" s="262">
        <v>156204</v>
      </c>
      <c r="DE526" s="263">
        <v>417566</v>
      </c>
      <c r="DF526" s="111">
        <v>191256.66666666666</v>
      </c>
    </row>
    <row r="527" spans="1:110" ht="35.25" customHeight="1" x14ac:dyDescent="0.25">
      <c r="A527" s="237" t="s">
        <v>541</v>
      </c>
      <c r="B527" s="238" t="s">
        <v>18</v>
      </c>
      <c r="C527" s="238" t="s">
        <v>19</v>
      </c>
      <c r="D527" s="60" t="s">
        <v>236</v>
      </c>
      <c r="E527" s="60" t="s">
        <v>76</v>
      </c>
      <c r="F527" s="60" t="s">
        <v>1323</v>
      </c>
      <c r="G527" s="61" t="s">
        <v>1274</v>
      </c>
      <c r="H527" s="211" t="s">
        <v>533</v>
      </c>
      <c r="I527" s="60" t="s">
        <v>608</v>
      </c>
      <c r="J527" s="212">
        <v>12.429196595114265</v>
      </c>
      <c r="K527" s="212">
        <v>23.786742374766</v>
      </c>
      <c r="L527" s="213">
        <v>2824.8</v>
      </c>
      <c r="M527" s="214"/>
      <c r="N527" s="214"/>
      <c r="O527" s="214"/>
      <c r="P527" s="214"/>
      <c r="Q527" s="214"/>
      <c r="R527" s="214"/>
      <c r="S527" s="214"/>
      <c r="T527" s="214"/>
      <c r="U527" s="214"/>
      <c r="V527" s="214"/>
      <c r="W527" s="214"/>
      <c r="X527" s="214"/>
      <c r="Y527" s="214"/>
      <c r="Z527" s="214"/>
      <c r="AA527" s="214"/>
      <c r="AB527" s="214"/>
      <c r="AC527" s="214">
        <v>54</v>
      </c>
      <c r="AD527" s="214">
        <v>54</v>
      </c>
      <c r="AE527" s="214"/>
      <c r="AF527" s="214"/>
      <c r="AG527" s="215"/>
      <c r="AH527" s="214"/>
      <c r="AI527" s="214">
        <f t="shared" si="27"/>
        <v>54</v>
      </c>
      <c r="AJ527" s="214">
        <f t="shared" si="27"/>
        <v>54</v>
      </c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39">
        <v>346.44</v>
      </c>
      <c r="BB527" s="239">
        <v>346.44</v>
      </c>
      <c r="BC527" s="214"/>
      <c r="BD527" s="214"/>
      <c r="BE527" s="214"/>
      <c r="BF527" s="214"/>
      <c r="BG527" s="216">
        <f t="shared" si="28"/>
        <v>346.44</v>
      </c>
      <c r="BH527" s="72">
        <f t="shared" si="28"/>
        <v>346.44</v>
      </c>
      <c r="BI527" s="217">
        <f t="shared" si="26"/>
        <v>3.1900552486187846E-2</v>
      </c>
      <c r="BJ527" s="218">
        <v>0</v>
      </c>
      <c r="BK527" s="218">
        <v>0</v>
      </c>
      <c r="BL527" s="218">
        <v>0</v>
      </c>
      <c r="BM527" s="218">
        <v>0</v>
      </c>
      <c r="BN527" s="218">
        <v>0</v>
      </c>
      <c r="BO527" s="218">
        <v>0</v>
      </c>
      <c r="BP527" s="218">
        <v>0</v>
      </c>
      <c r="BQ527" s="218">
        <v>0</v>
      </c>
      <c r="BR527" s="218">
        <v>0</v>
      </c>
      <c r="BS527" s="218">
        <v>0</v>
      </c>
      <c r="BT527" s="218">
        <v>0</v>
      </c>
      <c r="BU527" s="218">
        <v>0</v>
      </c>
      <c r="BV527" s="218">
        <v>0</v>
      </c>
      <c r="BW527" s="218">
        <v>0</v>
      </c>
      <c r="BX527" s="218">
        <v>0</v>
      </c>
      <c r="BY527" s="218">
        <v>0</v>
      </c>
      <c r="BZ527" s="218">
        <v>406665.12959999999</v>
      </c>
      <c r="CA527" s="218">
        <v>406665.12959999999</v>
      </c>
      <c r="CB527" s="218">
        <v>0</v>
      </c>
      <c r="CC527" s="218">
        <v>0</v>
      </c>
      <c r="CD527" s="218">
        <v>0</v>
      </c>
      <c r="CE527" s="218">
        <v>0</v>
      </c>
      <c r="CF527" s="218">
        <v>406665.12959999999</v>
      </c>
      <c r="CG527" s="219">
        <v>406665.12959999999</v>
      </c>
      <c r="CH527" s="220">
        <v>29398560</v>
      </c>
      <c r="CI527" s="220">
        <v>29398560</v>
      </c>
      <c r="CJ527" s="220">
        <v>38053440</v>
      </c>
      <c r="CK527" s="221" t="s">
        <v>530</v>
      </c>
      <c r="CL527" s="222">
        <v>8.39</v>
      </c>
      <c r="CM527" s="223">
        <v>8.39</v>
      </c>
      <c r="CN527" s="224">
        <v>10.86</v>
      </c>
      <c r="CO527" s="253"/>
      <c r="CP527" s="253"/>
      <c r="CQ527" s="253"/>
      <c r="CR527" s="225"/>
      <c r="CS527" s="254">
        <v>71.987732216896376</v>
      </c>
      <c r="CT527" s="255">
        <v>67.864090294398025</v>
      </c>
      <c r="CU527" s="256">
        <v>0.64195370644064054</v>
      </c>
      <c r="CV527" s="257">
        <v>0.63828938215451025</v>
      </c>
      <c r="CW527" s="245" t="s">
        <v>1324</v>
      </c>
      <c r="CX527" s="258"/>
      <c r="CY527" s="253"/>
      <c r="CZ527" s="253"/>
      <c r="DA527" s="259"/>
      <c r="DB527" s="260"/>
      <c r="DC527" s="261">
        <v>0</v>
      </c>
      <c r="DD527" s="262">
        <v>51794</v>
      </c>
      <c r="DE527" s="263">
        <v>0</v>
      </c>
      <c r="DF527" s="111">
        <v>17264.666666666668</v>
      </c>
    </row>
    <row r="528" spans="1:110" ht="35.25" customHeight="1" x14ac:dyDescent="0.25">
      <c r="A528" s="237" t="s">
        <v>541</v>
      </c>
      <c r="B528" s="238" t="s">
        <v>18</v>
      </c>
      <c r="C528" s="238" t="s">
        <v>19</v>
      </c>
      <c r="D528" s="60" t="s">
        <v>236</v>
      </c>
      <c r="E528" s="60" t="s">
        <v>76</v>
      </c>
      <c r="F528" s="60" t="s">
        <v>1325</v>
      </c>
      <c r="G528" s="61" t="s">
        <v>76</v>
      </c>
      <c r="H528" s="211" t="s">
        <v>533</v>
      </c>
      <c r="I528" s="60" t="s">
        <v>608</v>
      </c>
      <c r="J528" s="212">
        <v>10.158477986391464</v>
      </c>
      <c r="K528" s="212">
        <v>14.771212090488</v>
      </c>
      <c r="L528" s="213">
        <v>1070.5</v>
      </c>
      <c r="M528" s="214"/>
      <c r="N528" s="214"/>
      <c r="O528" s="214"/>
      <c r="P528" s="214"/>
      <c r="Q528" s="214"/>
      <c r="R528" s="214"/>
      <c r="S528" s="214"/>
      <c r="T528" s="214"/>
      <c r="U528" s="214"/>
      <c r="V528" s="214"/>
      <c r="W528" s="214"/>
      <c r="X528" s="214"/>
      <c r="Y528" s="214"/>
      <c r="Z528" s="214"/>
      <c r="AA528" s="214"/>
      <c r="AB528" s="214"/>
      <c r="AC528" s="214">
        <v>49</v>
      </c>
      <c r="AD528" s="214">
        <v>49</v>
      </c>
      <c r="AE528" s="214"/>
      <c r="AF528" s="214"/>
      <c r="AG528" s="215"/>
      <c r="AH528" s="214"/>
      <c r="AI528" s="214">
        <f t="shared" si="27"/>
        <v>49</v>
      </c>
      <c r="AJ528" s="214">
        <f t="shared" si="27"/>
        <v>49</v>
      </c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39">
        <v>323.37</v>
      </c>
      <c r="BB528" s="239">
        <v>323.37</v>
      </c>
      <c r="BC528" s="214"/>
      <c r="BD528" s="214"/>
      <c r="BE528" s="214"/>
      <c r="BF528" s="214"/>
      <c r="BG528" s="216">
        <f t="shared" si="28"/>
        <v>323.37</v>
      </c>
      <c r="BH528" s="72">
        <f t="shared" si="28"/>
        <v>323.37</v>
      </c>
      <c r="BI528" s="217">
        <f t="shared" si="26"/>
        <v>5.2666123778501626E-2</v>
      </c>
      <c r="BJ528" s="218">
        <v>0</v>
      </c>
      <c r="BK528" s="218">
        <v>0</v>
      </c>
      <c r="BL528" s="218">
        <v>0</v>
      </c>
      <c r="BM528" s="218">
        <v>0</v>
      </c>
      <c r="BN528" s="218">
        <v>0</v>
      </c>
      <c r="BO528" s="218">
        <v>0</v>
      </c>
      <c r="BP528" s="218">
        <v>0</v>
      </c>
      <c r="BQ528" s="218">
        <v>0</v>
      </c>
      <c r="BR528" s="218">
        <v>0</v>
      </c>
      <c r="BS528" s="218">
        <v>0</v>
      </c>
      <c r="BT528" s="218">
        <v>0</v>
      </c>
      <c r="BU528" s="218">
        <v>0</v>
      </c>
      <c r="BV528" s="218">
        <v>0</v>
      </c>
      <c r="BW528" s="218">
        <v>0</v>
      </c>
      <c r="BX528" s="218">
        <v>0</v>
      </c>
      <c r="BY528" s="218">
        <v>0</v>
      </c>
      <c r="BZ528" s="218">
        <v>379584.64080000005</v>
      </c>
      <c r="CA528" s="218">
        <v>379584.64080000005</v>
      </c>
      <c r="CB528" s="218">
        <v>0</v>
      </c>
      <c r="CC528" s="218">
        <v>0</v>
      </c>
      <c r="CD528" s="218">
        <v>0</v>
      </c>
      <c r="CE528" s="218">
        <v>0</v>
      </c>
      <c r="CF528" s="218">
        <v>379584.64080000005</v>
      </c>
      <c r="CG528" s="219">
        <v>379584.64080000005</v>
      </c>
      <c r="CH528" s="220">
        <v>18746400</v>
      </c>
      <c r="CI528" s="220">
        <v>18746400</v>
      </c>
      <c r="CJ528" s="220">
        <v>21514560</v>
      </c>
      <c r="CK528" s="221" t="s">
        <v>530</v>
      </c>
      <c r="CL528" s="222">
        <v>5.35</v>
      </c>
      <c r="CM528" s="223">
        <v>5.35</v>
      </c>
      <c r="CN528" s="224">
        <v>6.14</v>
      </c>
      <c r="CO528" s="253"/>
      <c r="CP528" s="253"/>
      <c r="CQ528" s="253"/>
      <c r="CR528" s="225"/>
      <c r="CS528" s="254">
        <v>63.222584132800073</v>
      </c>
      <c r="CT528" s="255">
        <v>63.204612374135117</v>
      </c>
      <c r="CU528" s="256">
        <v>0.13379797110788316</v>
      </c>
      <c r="CV528" s="257">
        <v>0.13347704684600895</v>
      </c>
      <c r="CW528" s="245" t="s">
        <v>908</v>
      </c>
      <c r="CX528" s="258"/>
      <c r="CY528" s="253"/>
      <c r="CZ528" s="253"/>
      <c r="DA528" s="259"/>
      <c r="DB528" s="260"/>
      <c r="DC528" s="261">
        <v>0</v>
      </c>
      <c r="DD528" s="262">
        <v>0</v>
      </c>
      <c r="DE528" s="263">
        <v>16872</v>
      </c>
      <c r="DF528" s="111">
        <v>5624</v>
      </c>
    </row>
    <row r="529" spans="1:110" ht="35.25" customHeight="1" x14ac:dyDescent="0.25">
      <c r="A529" s="237" t="s">
        <v>541</v>
      </c>
      <c r="B529" s="238" t="s">
        <v>18</v>
      </c>
      <c r="C529" s="238" t="s">
        <v>19</v>
      </c>
      <c r="D529" s="60" t="s">
        <v>236</v>
      </c>
      <c r="E529" s="60" t="s">
        <v>76</v>
      </c>
      <c r="F529" s="60" t="s">
        <v>1326</v>
      </c>
      <c r="G529" s="61" t="s">
        <v>1327</v>
      </c>
      <c r="H529" s="211" t="s">
        <v>533</v>
      </c>
      <c r="I529" s="60" t="s">
        <v>608</v>
      </c>
      <c r="J529" s="212">
        <v>14.508696794681459</v>
      </c>
      <c r="K529" s="212">
        <v>15.941477239569002</v>
      </c>
      <c r="L529" s="213">
        <v>1229.5999999999999</v>
      </c>
      <c r="M529" s="214"/>
      <c r="N529" s="214"/>
      <c r="O529" s="214"/>
      <c r="P529" s="214"/>
      <c r="Q529" s="214"/>
      <c r="R529" s="214"/>
      <c r="S529" s="214"/>
      <c r="T529" s="214"/>
      <c r="U529" s="214"/>
      <c r="V529" s="214"/>
      <c r="W529" s="214"/>
      <c r="X529" s="214"/>
      <c r="Y529" s="214"/>
      <c r="Z529" s="214"/>
      <c r="AA529" s="214"/>
      <c r="AB529" s="214"/>
      <c r="AC529" s="214">
        <v>26</v>
      </c>
      <c r="AD529" s="214">
        <v>26</v>
      </c>
      <c r="AE529" s="214"/>
      <c r="AF529" s="214"/>
      <c r="AG529" s="215"/>
      <c r="AH529" s="214"/>
      <c r="AI529" s="214">
        <f t="shared" si="27"/>
        <v>26</v>
      </c>
      <c r="AJ529" s="214">
        <f t="shared" si="27"/>
        <v>26</v>
      </c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39">
        <v>306.45</v>
      </c>
      <c r="BB529" s="239">
        <v>306.45</v>
      </c>
      <c r="BC529" s="214"/>
      <c r="BD529" s="214"/>
      <c r="BE529" s="214"/>
      <c r="BF529" s="214"/>
      <c r="BG529" s="216">
        <f t="shared" si="28"/>
        <v>306.45</v>
      </c>
      <c r="BH529" s="72">
        <f t="shared" si="28"/>
        <v>306.45</v>
      </c>
      <c r="BI529" s="217">
        <f t="shared" si="26"/>
        <v>2.9494706448508181E-2</v>
      </c>
      <c r="BJ529" s="218">
        <v>0</v>
      </c>
      <c r="BK529" s="218">
        <v>0</v>
      </c>
      <c r="BL529" s="218">
        <v>0</v>
      </c>
      <c r="BM529" s="218">
        <v>0</v>
      </c>
      <c r="BN529" s="218">
        <v>0</v>
      </c>
      <c r="BO529" s="218">
        <v>0</v>
      </c>
      <c r="BP529" s="218">
        <v>0</v>
      </c>
      <c r="BQ529" s="218">
        <v>0</v>
      </c>
      <c r="BR529" s="218">
        <v>0</v>
      </c>
      <c r="BS529" s="218">
        <v>0</v>
      </c>
      <c r="BT529" s="218">
        <v>0</v>
      </c>
      <c r="BU529" s="218">
        <v>0</v>
      </c>
      <c r="BV529" s="218">
        <v>0</v>
      </c>
      <c r="BW529" s="218">
        <v>0</v>
      </c>
      <c r="BX529" s="218">
        <v>0</v>
      </c>
      <c r="BY529" s="218">
        <v>0</v>
      </c>
      <c r="BZ529" s="218">
        <v>359723.26800000004</v>
      </c>
      <c r="CA529" s="218">
        <v>359723.26800000004</v>
      </c>
      <c r="CB529" s="218">
        <v>0</v>
      </c>
      <c r="CC529" s="218">
        <v>0</v>
      </c>
      <c r="CD529" s="218">
        <v>0</v>
      </c>
      <c r="CE529" s="218">
        <v>0</v>
      </c>
      <c r="CF529" s="218">
        <v>359723.26800000004</v>
      </c>
      <c r="CG529" s="219">
        <v>359723.26800000004</v>
      </c>
      <c r="CH529" s="220">
        <v>30905280.000000004</v>
      </c>
      <c r="CI529" s="220">
        <v>30905280.000000004</v>
      </c>
      <c r="CJ529" s="220">
        <v>36406560.000000007</v>
      </c>
      <c r="CK529" s="221" t="s">
        <v>530</v>
      </c>
      <c r="CL529" s="222">
        <v>8.82</v>
      </c>
      <c r="CM529" s="223">
        <v>8.82</v>
      </c>
      <c r="CN529" s="224">
        <v>10.39</v>
      </c>
      <c r="CO529" s="253"/>
      <c r="CP529" s="253"/>
      <c r="CQ529" s="253"/>
      <c r="CR529" s="225"/>
      <c r="CS529" s="254">
        <v>516.84153628820513</v>
      </c>
      <c r="CT529" s="255">
        <v>92.437306926676044</v>
      </c>
      <c r="CU529" s="256">
        <v>1.16301776207858</v>
      </c>
      <c r="CV529" s="257">
        <v>0.83063332396010348</v>
      </c>
      <c r="CW529" s="245" t="s">
        <v>738</v>
      </c>
      <c r="CX529" s="258"/>
      <c r="CY529" s="253"/>
      <c r="CZ529" s="253"/>
      <c r="DA529" s="259"/>
      <c r="DB529" s="260"/>
      <c r="DC529" s="261">
        <v>0</v>
      </c>
      <c r="DD529" s="262">
        <v>65190</v>
      </c>
      <c r="DE529" s="263">
        <v>62433</v>
      </c>
      <c r="DF529" s="111">
        <v>42541</v>
      </c>
    </row>
    <row r="530" spans="1:110" ht="35.25" customHeight="1" x14ac:dyDescent="0.25">
      <c r="A530" s="237" t="s">
        <v>541</v>
      </c>
      <c r="B530" s="238" t="s">
        <v>18</v>
      </c>
      <c r="C530" s="238" t="s">
        <v>19</v>
      </c>
      <c r="D530" s="60" t="s">
        <v>132</v>
      </c>
      <c r="E530" s="60" t="s">
        <v>133</v>
      </c>
      <c r="F530" s="60" t="s">
        <v>1328</v>
      </c>
      <c r="G530" s="61" t="s">
        <v>133</v>
      </c>
      <c r="H530" s="211" t="s">
        <v>543</v>
      </c>
      <c r="I530" s="60" t="s">
        <v>608</v>
      </c>
      <c r="J530" s="212">
        <v>7.7443455708019648</v>
      </c>
      <c r="K530" s="212">
        <v>10.97916664383</v>
      </c>
      <c r="L530" s="213">
        <v>1261.8</v>
      </c>
      <c r="M530" s="214"/>
      <c r="N530" s="214"/>
      <c r="O530" s="214"/>
      <c r="P530" s="214"/>
      <c r="Q530" s="214"/>
      <c r="R530" s="214"/>
      <c r="S530" s="214"/>
      <c r="T530" s="214"/>
      <c r="U530" s="214"/>
      <c r="V530" s="214"/>
      <c r="W530" s="214"/>
      <c r="X530" s="214"/>
      <c r="Y530" s="214"/>
      <c r="Z530" s="214"/>
      <c r="AA530" s="214"/>
      <c r="AB530" s="214"/>
      <c r="AC530" s="214">
        <v>37</v>
      </c>
      <c r="AD530" s="214">
        <v>37</v>
      </c>
      <c r="AE530" s="214"/>
      <c r="AF530" s="214"/>
      <c r="AG530" s="215"/>
      <c r="AH530" s="214"/>
      <c r="AI530" s="214">
        <f t="shared" si="27"/>
        <v>37</v>
      </c>
      <c r="AJ530" s="214">
        <f t="shared" si="27"/>
        <v>37</v>
      </c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39">
        <v>219.22</v>
      </c>
      <c r="BB530" s="239">
        <v>219.22</v>
      </c>
      <c r="BC530" s="214"/>
      <c r="BD530" s="214"/>
      <c r="BE530" s="214"/>
      <c r="BF530" s="214"/>
      <c r="BG530" s="216">
        <f t="shared" si="28"/>
        <v>219.22</v>
      </c>
      <c r="BH530" s="72">
        <f t="shared" si="28"/>
        <v>219.22</v>
      </c>
      <c r="BI530" s="217">
        <f t="shared" si="26"/>
        <v>3.8325174825174828E-2</v>
      </c>
      <c r="BJ530" s="218">
        <v>0</v>
      </c>
      <c r="BK530" s="218">
        <v>0</v>
      </c>
      <c r="BL530" s="218">
        <v>0</v>
      </c>
      <c r="BM530" s="218">
        <v>0</v>
      </c>
      <c r="BN530" s="218">
        <v>0</v>
      </c>
      <c r="BO530" s="218">
        <v>0</v>
      </c>
      <c r="BP530" s="218">
        <v>0</v>
      </c>
      <c r="BQ530" s="218">
        <v>0</v>
      </c>
      <c r="BR530" s="218">
        <v>0</v>
      </c>
      <c r="BS530" s="218">
        <v>0</v>
      </c>
      <c r="BT530" s="218">
        <v>0</v>
      </c>
      <c r="BU530" s="218">
        <v>0</v>
      </c>
      <c r="BV530" s="218">
        <v>0</v>
      </c>
      <c r="BW530" s="218">
        <v>0</v>
      </c>
      <c r="BX530" s="218">
        <v>0</v>
      </c>
      <c r="BY530" s="218">
        <v>0</v>
      </c>
      <c r="BZ530" s="218">
        <v>257329.20480000001</v>
      </c>
      <c r="CA530" s="218">
        <v>257329.20480000001</v>
      </c>
      <c r="CB530" s="218">
        <v>0</v>
      </c>
      <c r="CC530" s="218">
        <v>0</v>
      </c>
      <c r="CD530" s="218">
        <v>0</v>
      </c>
      <c r="CE530" s="218">
        <v>0</v>
      </c>
      <c r="CF530" s="218">
        <v>257329.20480000001</v>
      </c>
      <c r="CG530" s="219">
        <v>257329.20480000001</v>
      </c>
      <c r="CH530" s="220">
        <v>16083360</v>
      </c>
      <c r="CI530" s="220">
        <v>16083360</v>
      </c>
      <c r="CJ530" s="220">
        <v>20042879.999999996</v>
      </c>
      <c r="CK530" s="221" t="s">
        <v>530</v>
      </c>
      <c r="CL530" s="222">
        <v>4.59</v>
      </c>
      <c r="CM530" s="223">
        <v>4.59</v>
      </c>
      <c r="CN530" s="224">
        <v>5.72</v>
      </c>
      <c r="CO530" s="253"/>
      <c r="CP530" s="253"/>
      <c r="CQ530" s="253"/>
      <c r="CR530" s="225"/>
      <c r="CS530" s="254">
        <v>73.097917717987741</v>
      </c>
      <c r="CT530" s="255">
        <v>73.044292041062633</v>
      </c>
      <c r="CU530" s="256">
        <v>0.67902309660266835</v>
      </c>
      <c r="CV530" s="257">
        <v>0.67875893070648552</v>
      </c>
      <c r="CW530" s="245" t="s">
        <v>628</v>
      </c>
      <c r="CX530" s="258"/>
      <c r="CY530" s="253"/>
      <c r="CZ530" s="253"/>
      <c r="DA530" s="259"/>
      <c r="DB530" s="260"/>
      <c r="DC530" s="261">
        <v>10422</v>
      </c>
      <c r="DD530" s="262">
        <v>65260</v>
      </c>
      <c r="DE530" s="263">
        <v>98967</v>
      </c>
      <c r="DF530" s="111">
        <v>58216.333333333336</v>
      </c>
    </row>
    <row r="531" spans="1:110" ht="35.25" customHeight="1" x14ac:dyDescent="0.25">
      <c r="A531" s="237" t="s">
        <v>541</v>
      </c>
      <c r="B531" s="238" t="s">
        <v>18</v>
      </c>
      <c r="C531" s="238" t="s">
        <v>19</v>
      </c>
      <c r="D531" s="60" t="s">
        <v>132</v>
      </c>
      <c r="E531" s="60" t="s">
        <v>133</v>
      </c>
      <c r="F531" s="60" t="s">
        <v>1329</v>
      </c>
      <c r="G531" s="61" t="s">
        <v>1129</v>
      </c>
      <c r="H531" s="211" t="s">
        <v>543</v>
      </c>
      <c r="I531" s="60" t="s">
        <v>608</v>
      </c>
      <c r="J531" s="212">
        <v>7.0511788376129001</v>
      </c>
      <c r="K531" s="212">
        <v>13.039772700149999</v>
      </c>
      <c r="L531" s="213">
        <v>2034.8</v>
      </c>
      <c r="M531" s="214"/>
      <c r="N531" s="214"/>
      <c r="O531" s="214"/>
      <c r="P531" s="214"/>
      <c r="Q531" s="214"/>
      <c r="R531" s="214"/>
      <c r="S531" s="214"/>
      <c r="T531" s="214"/>
      <c r="U531" s="214"/>
      <c r="V531" s="214"/>
      <c r="W531" s="214"/>
      <c r="X531" s="214"/>
      <c r="Y531" s="214"/>
      <c r="Z531" s="214"/>
      <c r="AA531" s="214"/>
      <c r="AB531" s="214"/>
      <c r="AC531" s="214">
        <v>42</v>
      </c>
      <c r="AD531" s="214">
        <v>42</v>
      </c>
      <c r="AE531" s="214"/>
      <c r="AF531" s="214"/>
      <c r="AG531" s="215"/>
      <c r="AH531" s="214"/>
      <c r="AI531" s="214">
        <f t="shared" si="27"/>
        <v>42</v>
      </c>
      <c r="AJ531" s="214">
        <f t="shared" si="27"/>
        <v>42</v>
      </c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39">
        <v>223.62</v>
      </c>
      <c r="BB531" s="239">
        <v>223.62</v>
      </c>
      <c r="BC531" s="214"/>
      <c r="BD531" s="214"/>
      <c r="BE531" s="214"/>
      <c r="BF531" s="214"/>
      <c r="BG531" s="216">
        <f t="shared" si="28"/>
        <v>223.62</v>
      </c>
      <c r="BH531" s="72">
        <f t="shared" si="28"/>
        <v>223.62</v>
      </c>
      <c r="BI531" s="217">
        <f t="shared" si="26"/>
        <v>4.0147217235188513E-2</v>
      </c>
      <c r="BJ531" s="218">
        <v>0</v>
      </c>
      <c r="BK531" s="218">
        <v>0</v>
      </c>
      <c r="BL531" s="218">
        <v>0</v>
      </c>
      <c r="BM531" s="218">
        <v>0</v>
      </c>
      <c r="BN531" s="218">
        <v>0</v>
      </c>
      <c r="BO531" s="218">
        <v>0</v>
      </c>
      <c r="BP531" s="218">
        <v>0</v>
      </c>
      <c r="BQ531" s="218">
        <v>0</v>
      </c>
      <c r="BR531" s="218">
        <v>0</v>
      </c>
      <c r="BS531" s="218">
        <v>0</v>
      </c>
      <c r="BT531" s="218">
        <v>0</v>
      </c>
      <c r="BU531" s="218">
        <v>0</v>
      </c>
      <c r="BV531" s="218">
        <v>0</v>
      </c>
      <c r="BW531" s="218">
        <v>0</v>
      </c>
      <c r="BX531" s="218">
        <v>0</v>
      </c>
      <c r="BY531" s="218">
        <v>0</v>
      </c>
      <c r="BZ531" s="218">
        <v>262494.10080000001</v>
      </c>
      <c r="CA531" s="218">
        <v>262494.10080000001</v>
      </c>
      <c r="CB531" s="218">
        <v>0</v>
      </c>
      <c r="CC531" s="218">
        <v>0</v>
      </c>
      <c r="CD531" s="218">
        <v>0</v>
      </c>
      <c r="CE531" s="218">
        <v>0</v>
      </c>
      <c r="CF531" s="218">
        <v>262494.10080000001</v>
      </c>
      <c r="CG531" s="219">
        <v>262494.10080000001</v>
      </c>
      <c r="CH531" s="220">
        <v>19447200</v>
      </c>
      <c r="CI531" s="220">
        <v>19447200</v>
      </c>
      <c r="CJ531" s="220">
        <v>19517280.000000004</v>
      </c>
      <c r="CK531" s="221" t="s">
        <v>530</v>
      </c>
      <c r="CL531" s="222">
        <v>5.55</v>
      </c>
      <c r="CM531" s="223">
        <v>5.55</v>
      </c>
      <c r="CN531" s="224">
        <v>5.57</v>
      </c>
      <c r="CO531" s="253"/>
      <c r="CP531" s="253"/>
      <c r="CQ531" s="253"/>
      <c r="CR531" s="225"/>
      <c r="CS531" s="254">
        <v>34.636151792182481</v>
      </c>
      <c r="CT531" s="255">
        <v>34.636151792182481</v>
      </c>
      <c r="CU531" s="256">
        <v>0.51814578027107072</v>
      </c>
      <c r="CV531" s="257">
        <v>0.51814578027107072</v>
      </c>
      <c r="CW531" s="245" t="s">
        <v>900</v>
      </c>
      <c r="CX531" s="258"/>
      <c r="CY531" s="253"/>
      <c r="CZ531" s="253"/>
      <c r="DA531" s="259"/>
      <c r="DB531" s="260"/>
      <c r="DC531" s="261">
        <v>0</v>
      </c>
      <c r="DD531" s="262">
        <v>107537</v>
      </c>
      <c r="DE531" s="263">
        <v>39514</v>
      </c>
      <c r="DF531" s="111">
        <v>49017</v>
      </c>
    </row>
    <row r="532" spans="1:110" ht="35.25" customHeight="1" x14ac:dyDescent="0.25">
      <c r="A532" s="237" t="s">
        <v>541</v>
      </c>
      <c r="B532" s="238" t="s">
        <v>14</v>
      </c>
      <c r="C532" s="238" t="s">
        <v>15</v>
      </c>
      <c r="D532" s="60" t="s">
        <v>259</v>
      </c>
      <c r="E532" s="60" t="s">
        <v>260</v>
      </c>
      <c r="F532" s="60" t="s">
        <v>1330</v>
      </c>
      <c r="G532" s="61" t="s">
        <v>1331</v>
      </c>
      <c r="H532" s="211" t="s">
        <v>543</v>
      </c>
      <c r="I532" s="60" t="s">
        <v>544</v>
      </c>
      <c r="J532" s="212" t="s">
        <v>834</v>
      </c>
      <c r="K532" s="212">
        <v>7.2227272577040003</v>
      </c>
      <c r="L532" s="213">
        <v>10.9</v>
      </c>
      <c r="M532" s="214"/>
      <c r="N532" s="214"/>
      <c r="O532" s="214"/>
      <c r="P532" s="214"/>
      <c r="Q532" s="214"/>
      <c r="R532" s="214"/>
      <c r="S532" s="214">
        <v>1</v>
      </c>
      <c r="T532" s="214">
        <v>1</v>
      </c>
      <c r="U532" s="214"/>
      <c r="V532" s="214"/>
      <c r="W532" s="214"/>
      <c r="X532" s="214"/>
      <c r="Y532" s="214"/>
      <c r="Z532" s="214"/>
      <c r="AA532" s="214"/>
      <c r="AB532" s="214"/>
      <c r="AC532" s="214">
        <v>1</v>
      </c>
      <c r="AD532" s="214">
        <v>1</v>
      </c>
      <c r="AE532" s="214"/>
      <c r="AF532" s="214"/>
      <c r="AG532" s="215"/>
      <c r="AH532" s="214"/>
      <c r="AI532" s="214">
        <f t="shared" si="27"/>
        <v>2</v>
      </c>
      <c r="AJ532" s="214">
        <f t="shared" si="27"/>
        <v>2</v>
      </c>
      <c r="AK532" s="214"/>
      <c r="AL532" s="214"/>
      <c r="AM532" s="214"/>
      <c r="AN532" s="214"/>
      <c r="AO532" s="214"/>
      <c r="AP532" s="214"/>
      <c r="AQ532" s="214">
        <v>1597</v>
      </c>
      <c r="AR532" s="214">
        <v>1597</v>
      </c>
      <c r="AS532" s="214"/>
      <c r="AT532" s="214"/>
      <c r="AU532" s="214"/>
      <c r="AV532" s="214"/>
      <c r="AW532" s="214"/>
      <c r="AX532" s="214"/>
      <c r="AY532" s="214"/>
      <c r="AZ532" s="214"/>
      <c r="BA532" s="239">
        <v>3800</v>
      </c>
      <c r="BB532" s="239">
        <v>3800</v>
      </c>
      <c r="BC532" s="214"/>
      <c r="BD532" s="214"/>
      <c r="BE532" s="214"/>
      <c r="BF532" s="214"/>
      <c r="BG532" s="216">
        <f t="shared" si="28"/>
        <v>5397</v>
      </c>
      <c r="BH532" s="72">
        <f t="shared" si="28"/>
        <v>5397</v>
      </c>
      <c r="BI532" s="217">
        <f t="shared" si="26"/>
        <v>1.1732608695652176</v>
      </c>
      <c r="BJ532" s="218">
        <v>0</v>
      </c>
      <c r="BK532" s="218">
        <v>0</v>
      </c>
      <c r="BL532" s="218">
        <v>0</v>
      </c>
      <c r="BM532" s="218">
        <v>0</v>
      </c>
      <c r="BN532" s="218">
        <v>0</v>
      </c>
      <c r="BO532" s="218">
        <v>0</v>
      </c>
      <c r="BP532" s="218">
        <v>5232155.28</v>
      </c>
      <c r="BQ532" s="218">
        <v>5232155.28</v>
      </c>
      <c r="BR532" s="218">
        <v>0</v>
      </c>
      <c r="BS532" s="218">
        <v>0</v>
      </c>
      <c r="BT532" s="218">
        <v>0</v>
      </c>
      <c r="BU532" s="218">
        <v>0</v>
      </c>
      <c r="BV532" s="218">
        <v>0</v>
      </c>
      <c r="BW532" s="218">
        <v>0</v>
      </c>
      <c r="BX532" s="218">
        <v>0</v>
      </c>
      <c r="BY532" s="218">
        <v>0</v>
      </c>
      <c r="BZ532" s="218">
        <v>4460592</v>
      </c>
      <c r="CA532" s="218">
        <v>4460592</v>
      </c>
      <c r="CB532" s="218">
        <v>0</v>
      </c>
      <c r="CC532" s="218">
        <v>0</v>
      </c>
      <c r="CD532" s="218">
        <v>0</v>
      </c>
      <c r="CE532" s="218">
        <v>0</v>
      </c>
      <c r="CF532" s="218">
        <v>9692747.2800000012</v>
      </c>
      <c r="CG532" s="219">
        <v>9692747.2800000012</v>
      </c>
      <c r="CH532" s="220">
        <v>16819200</v>
      </c>
      <c r="CI532" s="220">
        <v>16118400</v>
      </c>
      <c r="CJ532" s="220">
        <v>16118400</v>
      </c>
      <c r="CK532" s="221" t="s">
        <v>530</v>
      </c>
      <c r="CL532" s="222">
        <v>4.8</v>
      </c>
      <c r="CM532" s="223">
        <v>4.5999999999999996</v>
      </c>
      <c r="CN532" s="224">
        <v>4.5999999999999996</v>
      </c>
      <c r="CO532" s="253"/>
      <c r="CP532" s="253"/>
      <c r="CQ532" s="253"/>
      <c r="CR532" s="225"/>
      <c r="CS532" s="254">
        <v>66.899905537542523</v>
      </c>
      <c r="CT532" s="255">
        <v>66.899905537542523</v>
      </c>
      <c r="CU532" s="256">
        <v>0.98738287931782798</v>
      </c>
      <c r="CV532" s="257">
        <v>0.98738287931782798</v>
      </c>
      <c r="CW532" s="245" t="s">
        <v>605</v>
      </c>
      <c r="CX532" s="258"/>
      <c r="CY532" s="253"/>
      <c r="CZ532" s="253"/>
      <c r="DA532" s="259"/>
      <c r="DB532" s="260"/>
      <c r="DC532" s="261">
        <v>441</v>
      </c>
      <c r="DD532" s="262">
        <v>0</v>
      </c>
      <c r="DE532" s="263">
        <v>0</v>
      </c>
      <c r="DF532" s="111">
        <v>147</v>
      </c>
    </row>
    <row r="533" spans="1:110" ht="35.25" customHeight="1" x14ac:dyDescent="0.25">
      <c r="A533" s="237" t="s">
        <v>541</v>
      </c>
      <c r="B533" s="238" t="s">
        <v>14</v>
      </c>
      <c r="C533" s="238" t="s">
        <v>15</v>
      </c>
      <c r="D533" s="60" t="s">
        <v>65</v>
      </c>
      <c r="E533" s="60" t="s">
        <v>66</v>
      </c>
      <c r="F533" s="60" t="s">
        <v>1332</v>
      </c>
      <c r="G533" s="61" t="s">
        <v>1333</v>
      </c>
      <c r="H533" s="211" t="s">
        <v>543</v>
      </c>
      <c r="I533" s="60" t="s">
        <v>608</v>
      </c>
      <c r="J533" s="212">
        <v>11.951150572225254</v>
      </c>
      <c r="K533" s="212">
        <v>38.214204465969004</v>
      </c>
      <c r="L533" s="213">
        <v>3483.5</v>
      </c>
      <c r="M533" s="214"/>
      <c r="N533" s="214"/>
      <c r="O533" s="214"/>
      <c r="P533" s="214"/>
      <c r="Q533" s="214"/>
      <c r="R533" s="214"/>
      <c r="S533" s="214"/>
      <c r="T533" s="214"/>
      <c r="U533" s="214"/>
      <c r="V533" s="214"/>
      <c r="W533" s="214"/>
      <c r="X533" s="214"/>
      <c r="Y533" s="214">
        <v>1</v>
      </c>
      <c r="Z533" s="214">
        <v>1</v>
      </c>
      <c r="AA533" s="214"/>
      <c r="AB533" s="214"/>
      <c r="AC533" s="214">
        <v>85</v>
      </c>
      <c r="AD533" s="214">
        <v>85</v>
      </c>
      <c r="AE533" s="214"/>
      <c r="AF533" s="214"/>
      <c r="AG533" s="215">
        <v>1</v>
      </c>
      <c r="AH533" s="214">
        <v>1</v>
      </c>
      <c r="AI533" s="214">
        <f t="shared" si="27"/>
        <v>87</v>
      </c>
      <c r="AJ533" s="214">
        <f t="shared" si="27"/>
        <v>87</v>
      </c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>
        <v>3500</v>
      </c>
      <c r="AX533" s="214">
        <v>3500</v>
      </c>
      <c r="AY533" s="214"/>
      <c r="AZ533" s="214"/>
      <c r="BA533" s="239">
        <v>1016.47</v>
      </c>
      <c r="BB533" s="239">
        <v>1016.47</v>
      </c>
      <c r="BC533" s="214"/>
      <c r="BD533" s="214"/>
      <c r="BE533" s="214">
        <v>6</v>
      </c>
      <c r="BF533" s="214">
        <v>6</v>
      </c>
      <c r="BG533" s="216">
        <f t="shared" si="28"/>
        <v>4522.47</v>
      </c>
      <c r="BH533" s="72">
        <f t="shared" si="28"/>
        <v>4522.47</v>
      </c>
      <c r="BI533" s="217">
        <f t="shared" si="26"/>
        <v>0.58581217616580317</v>
      </c>
      <c r="BJ533" s="218">
        <v>0</v>
      </c>
      <c r="BK533" s="218">
        <v>0</v>
      </c>
      <c r="BL533" s="218">
        <v>0</v>
      </c>
      <c r="BM533" s="218">
        <v>0</v>
      </c>
      <c r="BN533" s="218">
        <v>0</v>
      </c>
      <c r="BO533" s="218">
        <v>0</v>
      </c>
      <c r="BP533" s="218">
        <v>0</v>
      </c>
      <c r="BQ533" s="218">
        <v>0</v>
      </c>
      <c r="BR533" s="218">
        <v>0</v>
      </c>
      <c r="BS533" s="218">
        <v>0</v>
      </c>
      <c r="BT533" s="218">
        <v>0</v>
      </c>
      <c r="BU533" s="218">
        <v>0</v>
      </c>
      <c r="BV533" s="218">
        <v>17660160</v>
      </c>
      <c r="BW533" s="218">
        <v>17660160</v>
      </c>
      <c r="BX533" s="218">
        <v>0</v>
      </c>
      <c r="BY533" s="218">
        <v>0</v>
      </c>
      <c r="BZ533" s="218">
        <v>1193173.1448000001</v>
      </c>
      <c r="CA533" s="218">
        <v>1193173.1448000001</v>
      </c>
      <c r="CB533" s="218">
        <v>0</v>
      </c>
      <c r="CC533" s="218">
        <v>0</v>
      </c>
      <c r="CD533" s="218">
        <v>19657.439999999999</v>
      </c>
      <c r="CE533" s="218">
        <v>19657.439999999999</v>
      </c>
      <c r="CF533" s="218">
        <v>18872990.584800001</v>
      </c>
      <c r="CG533" s="219">
        <v>18872990.584800001</v>
      </c>
      <c r="CH533" s="220">
        <v>26805600.000000007</v>
      </c>
      <c r="CI533" s="220">
        <v>26805600.000000007</v>
      </c>
      <c r="CJ533" s="220">
        <v>27050880</v>
      </c>
      <c r="CK533" s="221" t="s">
        <v>530</v>
      </c>
      <c r="CL533" s="222">
        <v>7.65</v>
      </c>
      <c r="CM533" s="223">
        <v>7.65</v>
      </c>
      <c r="CN533" s="224">
        <v>7.72</v>
      </c>
      <c r="CO533" s="253"/>
      <c r="CP533" s="253"/>
      <c r="CQ533" s="253"/>
      <c r="CR533" s="225"/>
      <c r="CS533" s="254">
        <v>64.133030862517998</v>
      </c>
      <c r="CT533" s="255">
        <v>62.556995935943462</v>
      </c>
      <c r="CU533" s="256">
        <v>0.74983827797610447</v>
      </c>
      <c r="CV533" s="257">
        <v>0.74562831410775166</v>
      </c>
      <c r="CW533" s="245" t="s">
        <v>616</v>
      </c>
      <c r="CX533" s="258"/>
      <c r="CY533" s="253"/>
      <c r="CZ533" s="253"/>
      <c r="DA533" s="259"/>
      <c r="DB533" s="260"/>
      <c r="DC533" s="261">
        <v>0</v>
      </c>
      <c r="DD533" s="262">
        <v>18282</v>
      </c>
      <c r="DE533" s="263">
        <v>0</v>
      </c>
      <c r="DF533" s="111">
        <v>6094</v>
      </c>
    </row>
    <row r="534" spans="1:110" ht="35.25" customHeight="1" x14ac:dyDescent="0.25">
      <c r="A534" s="237" t="s">
        <v>541</v>
      </c>
      <c r="B534" s="238" t="s">
        <v>14</v>
      </c>
      <c r="C534" s="238" t="s">
        <v>15</v>
      </c>
      <c r="D534" s="60" t="s">
        <v>13</v>
      </c>
      <c r="E534" s="60" t="s">
        <v>16</v>
      </c>
      <c r="F534" s="60" t="s">
        <v>1334</v>
      </c>
      <c r="G534" s="61" t="s">
        <v>16</v>
      </c>
      <c r="H534" s="211" t="s">
        <v>543</v>
      </c>
      <c r="I534" s="60" t="s">
        <v>544</v>
      </c>
      <c r="J534" s="212">
        <v>25.694973730000001</v>
      </c>
      <c r="K534" s="212">
        <v>1.3469696941680001</v>
      </c>
      <c r="L534" s="213">
        <v>4</v>
      </c>
      <c r="M534" s="214"/>
      <c r="N534" s="214"/>
      <c r="O534" s="214"/>
      <c r="P534" s="214"/>
      <c r="Q534" s="214"/>
      <c r="R534" s="214"/>
      <c r="S534" s="214"/>
      <c r="T534" s="214"/>
      <c r="U534" s="214"/>
      <c r="V534" s="214"/>
      <c r="W534" s="214"/>
      <c r="X534" s="214"/>
      <c r="Y534" s="214"/>
      <c r="Z534" s="214"/>
      <c r="AA534" s="214"/>
      <c r="AB534" s="214"/>
      <c r="AC534" s="214">
        <v>1</v>
      </c>
      <c r="AD534" s="214">
        <v>1</v>
      </c>
      <c r="AE534" s="214"/>
      <c r="AF534" s="214"/>
      <c r="AG534" s="215"/>
      <c r="AH534" s="214"/>
      <c r="AI534" s="214">
        <f t="shared" si="27"/>
        <v>1</v>
      </c>
      <c r="AJ534" s="214">
        <f t="shared" si="27"/>
        <v>1</v>
      </c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39">
        <v>9</v>
      </c>
      <c r="BB534" s="239">
        <v>9</v>
      </c>
      <c r="BC534" s="214"/>
      <c r="BD534" s="214"/>
      <c r="BE534" s="214"/>
      <c r="BF534" s="214"/>
      <c r="BG534" s="216">
        <f t="shared" si="28"/>
        <v>9</v>
      </c>
      <c r="BH534" s="72">
        <f t="shared" si="28"/>
        <v>9</v>
      </c>
      <c r="BI534" s="217">
        <f t="shared" si="26"/>
        <v>1.0112359550561796E-3</v>
      </c>
      <c r="BJ534" s="218">
        <v>0</v>
      </c>
      <c r="BK534" s="218">
        <v>0</v>
      </c>
      <c r="BL534" s="218">
        <v>0</v>
      </c>
      <c r="BM534" s="218">
        <v>0</v>
      </c>
      <c r="BN534" s="218">
        <v>0</v>
      </c>
      <c r="BO534" s="218">
        <v>0</v>
      </c>
      <c r="BP534" s="218">
        <v>0</v>
      </c>
      <c r="BQ534" s="218">
        <v>0</v>
      </c>
      <c r="BR534" s="218">
        <v>0</v>
      </c>
      <c r="BS534" s="218">
        <v>0</v>
      </c>
      <c r="BT534" s="218">
        <v>0</v>
      </c>
      <c r="BU534" s="218">
        <v>0</v>
      </c>
      <c r="BV534" s="218">
        <v>0</v>
      </c>
      <c r="BW534" s="218">
        <v>0</v>
      </c>
      <c r="BX534" s="218">
        <v>0</v>
      </c>
      <c r="BY534" s="218">
        <v>0</v>
      </c>
      <c r="BZ534" s="218">
        <v>10564.560000000001</v>
      </c>
      <c r="CA534" s="218">
        <v>10564.560000000001</v>
      </c>
      <c r="CB534" s="218">
        <v>0</v>
      </c>
      <c r="CC534" s="218">
        <v>0</v>
      </c>
      <c r="CD534" s="218">
        <v>0</v>
      </c>
      <c r="CE534" s="218">
        <v>0</v>
      </c>
      <c r="CF534" s="218">
        <v>10564.560000000001</v>
      </c>
      <c r="CG534" s="219">
        <v>10564.560000000001</v>
      </c>
      <c r="CH534" s="220">
        <v>31185600.000000007</v>
      </c>
      <c r="CI534" s="220">
        <v>31185600.000000007</v>
      </c>
      <c r="CJ534" s="220">
        <v>31185600.000000007</v>
      </c>
      <c r="CK534" s="221" t="s">
        <v>530</v>
      </c>
      <c r="CL534" s="222">
        <v>8.9</v>
      </c>
      <c r="CM534" s="223">
        <v>8.9</v>
      </c>
      <c r="CN534" s="224">
        <v>8.9</v>
      </c>
      <c r="CO534" s="253"/>
      <c r="CP534" s="253"/>
      <c r="CQ534" s="253"/>
      <c r="CR534" s="225"/>
      <c r="CS534" s="254">
        <v>48.25</v>
      </c>
      <c r="CT534" s="255">
        <v>48.25</v>
      </c>
      <c r="CU534" s="256">
        <v>0.41666666666666669</v>
      </c>
      <c r="CV534" s="257">
        <v>0.41666666666666669</v>
      </c>
      <c r="CW534" s="245" t="s">
        <v>1160</v>
      </c>
      <c r="CX534" s="258"/>
      <c r="CY534" s="253"/>
      <c r="CZ534" s="253"/>
      <c r="DA534" s="259"/>
      <c r="DB534" s="260"/>
      <c r="DC534" s="261">
        <v>0</v>
      </c>
      <c r="DD534" s="262">
        <v>0</v>
      </c>
      <c r="DE534" s="263">
        <v>0</v>
      </c>
      <c r="DF534" s="111">
        <v>0</v>
      </c>
    </row>
    <row r="535" spans="1:110" ht="35.25" customHeight="1" x14ac:dyDescent="0.25">
      <c r="A535" s="237" t="s">
        <v>541</v>
      </c>
      <c r="B535" s="238" t="s">
        <v>14</v>
      </c>
      <c r="C535" s="238" t="s">
        <v>15</v>
      </c>
      <c r="D535" s="60" t="s">
        <v>395</v>
      </c>
      <c r="E535" s="60" t="s">
        <v>396</v>
      </c>
      <c r="F535" s="60" t="s">
        <v>1335</v>
      </c>
      <c r="G535" s="61" t="s">
        <v>396</v>
      </c>
      <c r="H535" s="211" t="s">
        <v>543</v>
      </c>
      <c r="I535" s="60" t="s">
        <v>608</v>
      </c>
      <c r="J535" s="212">
        <v>8.0072708833909196</v>
      </c>
      <c r="K535" s="212">
        <v>26.904166610706</v>
      </c>
      <c r="L535" s="213">
        <v>1499.3</v>
      </c>
      <c r="M535" s="214"/>
      <c r="N535" s="214"/>
      <c r="O535" s="214"/>
      <c r="P535" s="214"/>
      <c r="Q535" s="214"/>
      <c r="R535" s="214"/>
      <c r="S535" s="214"/>
      <c r="T535" s="214"/>
      <c r="U535" s="214"/>
      <c r="V535" s="214"/>
      <c r="W535" s="214"/>
      <c r="X535" s="214"/>
      <c r="Y535" s="214">
        <v>1</v>
      </c>
      <c r="Z535" s="214">
        <v>1</v>
      </c>
      <c r="AA535" s="214"/>
      <c r="AB535" s="214"/>
      <c r="AC535" s="214">
        <v>72</v>
      </c>
      <c r="AD535" s="214">
        <v>72</v>
      </c>
      <c r="AE535" s="214"/>
      <c r="AF535" s="214"/>
      <c r="AG535" s="215"/>
      <c r="AH535" s="214"/>
      <c r="AI535" s="214">
        <f t="shared" si="27"/>
        <v>73</v>
      </c>
      <c r="AJ535" s="214">
        <f t="shared" si="27"/>
        <v>73</v>
      </c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>
        <v>3000</v>
      </c>
      <c r="AX535" s="214">
        <v>3000</v>
      </c>
      <c r="AY535" s="214"/>
      <c r="AZ535" s="214"/>
      <c r="BA535" s="239">
        <v>2712.74</v>
      </c>
      <c r="BB535" s="239">
        <v>2712.74</v>
      </c>
      <c r="BC535" s="214"/>
      <c r="BD535" s="214"/>
      <c r="BE535" s="214"/>
      <c r="BF535" s="214"/>
      <c r="BG535" s="216">
        <f t="shared" si="28"/>
        <v>5712.74</v>
      </c>
      <c r="BH535" s="72">
        <f t="shared" si="28"/>
        <v>5712.74</v>
      </c>
      <c r="BI535" s="217">
        <f t="shared" si="26"/>
        <v>1.3042785388127855</v>
      </c>
      <c r="BJ535" s="218">
        <v>0</v>
      </c>
      <c r="BK535" s="218">
        <v>0</v>
      </c>
      <c r="BL535" s="218">
        <v>0</v>
      </c>
      <c r="BM535" s="218">
        <v>0</v>
      </c>
      <c r="BN535" s="218">
        <v>0</v>
      </c>
      <c r="BO535" s="218">
        <v>0</v>
      </c>
      <c r="BP535" s="218">
        <v>0</v>
      </c>
      <c r="BQ535" s="218">
        <v>0</v>
      </c>
      <c r="BR535" s="218">
        <v>0</v>
      </c>
      <c r="BS535" s="218">
        <v>0</v>
      </c>
      <c r="BT535" s="218">
        <v>0</v>
      </c>
      <c r="BU535" s="218">
        <v>0</v>
      </c>
      <c r="BV535" s="218">
        <v>15137279.999999998</v>
      </c>
      <c r="BW535" s="218">
        <v>15137279.999999998</v>
      </c>
      <c r="BX535" s="218">
        <v>0</v>
      </c>
      <c r="BY535" s="218">
        <v>0</v>
      </c>
      <c r="BZ535" s="218">
        <v>3184322.7215999998</v>
      </c>
      <c r="CA535" s="218">
        <v>3184322.7215999998</v>
      </c>
      <c r="CB535" s="218">
        <v>0</v>
      </c>
      <c r="CC535" s="218">
        <v>0</v>
      </c>
      <c r="CD535" s="218">
        <v>0</v>
      </c>
      <c r="CE535" s="218">
        <v>0</v>
      </c>
      <c r="CF535" s="218">
        <v>18321602.721599996</v>
      </c>
      <c r="CG535" s="219">
        <v>18321602.721599996</v>
      </c>
      <c r="CH535" s="220">
        <v>13455360</v>
      </c>
      <c r="CI535" s="220">
        <v>13455360</v>
      </c>
      <c r="CJ535" s="220">
        <v>15347520</v>
      </c>
      <c r="CK535" s="221" t="s">
        <v>530</v>
      </c>
      <c r="CL535" s="222">
        <v>3.84</v>
      </c>
      <c r="CM535" s="223">
        <v>3.84</v>
      </c>
      <c r="CN535" s="224">
        <v>4.38</v>
      </c>
      <c r="CO535" s="253"/>
      <c r="CP535" s="253"/>
      <c r="CQ535" s="253"/>
      <c r="CR535" s="225"/>
      <c r="CS535" s="254">
        <v>136.0254575313478</v>
      </c>
      <c r="CT535" s="255">
        <v>134.57295350155513</v>
      </c>
      <c r="CU535" s="256">
        <v>1.4617340547836564</v>
      </c>
      <c r="CV535" s="257">
        <v>1.4595107208944895</v>
      </c>
      <c r="CW535" s="245" t="s">
        <v>639</v>
      </c>
      <c r="CX535" s="258"/>
      <c r="CY535" s="253"/>
      <c r="CZ535" s="253"/>
      <c r="DA535" s="259"/>
      <c r="DB535" s="260"/>
      <c r="DC535" s="261">
        <v>48152</v>
      </c>
      <c r="DD535" s="262">
        <v>5708</v>
      </c>
      <c r="DE535" s="263">
        <v>0</v>
      </c>
      <c r="DF535" s="111">
        <v>17953.333333333332</v>
      </c>
    </row>
    <row r="536" spans="1:110" ht="35.25" customHeight="1" x14ac:dyDescent="0.25">
      <c r="A536" s="237" t="s">
        <v>541</v>
      </c>
      <c r="B536" s="238" t="s">
        <v>14</v>
      </c>
      <c r="C536" s="238" t="s">
        <v>15</v>
      </c>
      <c r="D536" s="60" t="s">
        <v>395</v>
      </c>
      <c r="E536" s="60" t="s">
        <v>396</v>
      </c>
      <c r="F536" s="60" t="s">
        <v>1336</v>
      </c>
      <c r="G536" s="61" t="s">
        <v>1337</v>
      </c>
      <c r="H536" s="211" t="s">
        <v>543</v>
      </c>
      <c r="I536" s="60" t="s">
        <v>608</v>
      </c>
      <c r="J536" s="212">
        <v>11.234081537891738</v>
      </c>
      <c r="K536" s="212">
        <v>77.019128627679009</v>
      </c>
      <c r="L536" s="213">
        <v>1624.8</v>
      </c>
      <c r="M536" s="214"/>
      <c r="N536" s="214"/>
      <c r="O536" s="214"/>
      <c r="P536" s="214"/>
      <c r="Q536" s="214"/>
      <c r="R536" s="214"/>
      <c r="S536" s="214">
        <v>1</v>
      </c>
      <c r="T536" s="214">
        <v>1</v>
      </c>
      <c r="U536" s="214"/>
      <c r="V536" s="214"/>
      <c r="W536" s="214"/>
      <c r="X536" s="214"/>
      <c r="Y536" s="214"/>
      <c r="Z536" s="214"/>
      <c r="AA536" s="214"/>
      <c r="AB536" s="214"/>
      <c r="AC536" s="214">
        <v>78</v>
      </c>
      <c r="AD536" s="214">
        <v>78</v>
      </c>
      <c r="AE536" s="214"/>
      <c r="AF536" s="214"/>
      <c r="AG536" s="215"/>
      <c r="AH536" s="214"/>
      <c r="AI536" s="214">
        <f t="shared" si="27"/>
        <v>79</v>
      </c>
      <c r="AJ536" s="214">
        <f t="shared" si="27"/>
        <v>79</v>
      </c>
      <c r="AK536" s="214"/>
      <c r="AL536" s="214"/>
      <c r="AM536" s="214"/>
      <c r="AN536" s="214"/>
      <c r="AO536" s="214"/>
      <c r="AP536" s="214"/>
      <c r="AQ536" s="214">
        <v>7</v>
      </c>
      <c r="AR536" s="214">
        <v>7</v>
      </c>
      <c r="AS536" s="214"/>
      <c r="AT536" s="214"/>
      <c r="AU536" s="214"/>
      <c r="AV536" s="214"/>
      <c r="AW536" s="214"/>
      <c r="AX536" s="214"/>
      <c r="AY536" s="214"/>
      <c r="AZ536" s="214"/>
      <c r="BA536" s="239">
        <v>570.09500000000003</v>
      </c>
      <c r="BB536" s="239">
        <v>570.09500000000003</v>
      </c>
      <c r="BC536" s="214"/>
      <c r="BD536" s="214"/>
      <c r="BE536" s="214"/>
      <c r="BF536" s="214"/>
      <c r="BG536" s="216">
        <f t="shared" si="28"/>
        <v>577.09500000000003</v>
      </c>
      <c r="BH536" s="72">
        <f t="shared" si="28"/>
        <v>577.09500000000003</v>
      </c>
      <c r="BI536" s="217">
        <f t="shared" si="26"/>
        <v>6.4552013422818799E-2</v>
      </c>
      <c r="BJ536" s="218">
        <v>0</v>
      </c>
      <c r="BK536" s="218">
        <v>0</v>
      </c>
      <c r="BL536" s="218">
        <v>0</v>
      </c>
      <c r="BM536" s="218">
        <v>0</v>
      </c>
      <c r="BN536" s="218">
        <v>0</v>
      </c>
      <c r="BO536" s="218">
        <v>0</v>
      </c>
      <c r="BP536" s="218">
        <v>22933.68</v>
      </c>
      <c r="BQ536" s="218">
        <v>22933.68</v>
      </c>
      <c r="BR536" s="218">
        <v>0</v>
      </c>
      <c r="BS536" s="218">
        <v>0</v>
      </c>
      <c r="BT536" s="218">
        <v>0</v>
      </c>
      <c r="BU536" s="218">
        <v>0</v>
      </c>
      <c r="BV536" s="218">
        <v>0</v>
      </c>
      <c r="BW536" s="218">
        <v>0</v>
      </c>
      <c r="BX536" s="218">
        <v>0</v>
      </c>
      <c r="BY536" s="218">
        <v>0</v>
      </c>
      <c r="BZ536" s="218">
        <v>669200.31480000005</v>
      </c>
      <c r="CA536" s="218">
        <v>669200.31480000005</v>
      </c>
      <c r="CB536" s="218">
        <v>0</v>
      </c>
      <c r="CC536" s="218">
        <v>0</v>
      </c>
      <c r="CD536" s="218">
        <v>0</v>
      </c>
      <c r="CE536" s="218">
        <v>0</v>
      </c>
      <c r="CF536" s="218">
        <v>692133.9948000001</v>
      </c>
      <c r="CG536" s="219">
        <v>692133.9948000001</v>
      </c>
      <c r="CH536" s="220">
        <v>28242240</v>
      </c>
      <c r="CI536" s="220">
        <v>28242240</v>
      </c>
      <c r="CJ536" s="220">
        <v>31325760.000000004</v>
      </c>
      <c r="CK536" s="221" t="s">
        <v>530</v>
      </c>
      <c r="CL536" s="222">
        <v>8.06</v>
      </c>
      <c r="CM536" s="223">
        <v>8.06</v>
      </c>
      <c r="CN536" s="224">
        <v>8.94</v>
      </c>
      <c r="CO536" s="253"/>
      <c r="CP536" s="253"/>
      <c r="CQ536" s="253"/>
      <c r="CR536" s="225"/>
      <c r="CS536" s="254">
        <v>254.61413163243324</v>
      </c>
      <c r="CT536" s="255">
        <v>241.96261003886437</v>
      </c>
      <c r="CU536" s="256">
        <v>1.7645921582472912</v>
      </c>
      <c r="CV536" s="257">
        <v>1.5597544578739342</v>
      </c>
      <c r="CW536" s="245" t="s">
        <v>588</v>
      </c>
      <c r="CX536" s="258"/>
      <c r="CY536" s="253"/>
      <c r="CZ536" s="253"/>
      <c r="DA536" s="259"/>
      <c r="DB536" s="260"/>
      <c r="DC536" s="261">
        <v>0</v>
      </c>
      <c r="DD536" s="262">
        <v>0</v>
      </c>
      <c r="DE536" s="263">
        <v>0</v>
      </c>
      <c r="DF536" s="111">
        <v>0</v>
      </c>
    </row>
    <row r="537" spans="1:110" ht="35.25" customHeight="1" x14ac:dyDescent="0.25">
      <c r="A537" s="237" t="s">
        <v>541</v>
      </c>
      <c r="B537" s="238" t="s">
        <v>14</v>
      </c>
      <c r="C537" s="238" t="s">
        <v>15</v>
      </c>
      <c r="D537" s="60" t="s">
        <v>13</v>
      </c>
      <c r="E537" s="60" t="s">
        <v>16</v>
      </c>
      <c r="F537" s="60" t="s">
        <v>1338</v>
      </c>
      <c r="G537" s="61" t="s">
        <v>1339</v>
      </c>
      <c r="H537" s="211" t="s">
        <v>543</v>
      </c>
      <c r="I537" s="60" t="s">
        <v>544</v>
      </c>
      <c r="J537" s="212">
        <v>25.894159569999999</v>
      </c>
      <c r="K537" s="212">
        <v>3.9768939311220004</v>
      </c>
      <c r="L537" s="213">
        <v>1</v>
      </c>
      <c r="M537" s="214"/>
      <c r="N537" s="214"/>
      <c r="O537" s="214"/>
      <c r="P537" s="214"/>
      <c r="Q537" s="214"/>
      <c r="R537" s="214"/>
      <c r="S537" s="214"/>
      <c r="T537" s="214"/>
      <c r="U537" s="214"/>
      <c r="V537" s="214"/>
      <c r="W537" s="214"/>
      <c r="X537" s="214"/>
      <c r="Y537" s="214"/>
      <c r="Z537" s="214"/>
      <c r="AA537" s="214"/>
      <c r="AB537" s="214"/>
      <c r="AC537" s="214"/>
      <c r="AD537" s="214"/>
      <c r="AE537" s="214"/>
      <c r="AF537" s="214"/>
      <c r="AG537" s="215"/>
      <c r="AH537" s="214"/>
      <c r="AI537" s="214">
        <f t="shared" si="27"/>
        <v>0</v>
      </c>
      <c r="AJ537" s="214">
        <f t="shared" si="27"/>
        <v>0</v>
      </c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39"/>
      <c r="BB537" s="214"/>
      <c r="BC537" s="214"/>
      <c r="BD537" s="214"/>
      <c r="BE537" s="214"/>
      <c r="BF537" s="214"/>
      <c r="BG537" s="216">
        <f t="shared" si="28"/>
        <v>0</v>
      </c>
      <c r="BH537" s="72">
        <f t="shared" si="28"/>
        <v>0</v>
      </c>
      <c r="BI537" s="217">
        <f t="shared" si="26"/>
        <v>0</v>
      </c>
      <c r="BJ537" s="218">
        <v>0</v>
      </c>
      <c r="BK537" s="218">
        <v>0</v>
      </c>
      <c r="BL537" s="218">
        <v>0</v>
      </c>
      <c r="BM537" s="218">
        <v>0</v>
      </c>
      <c r="BN537" s="218">
        <v>0</v>
      </c>
      <c r="BO537" s="218">
        <v>0</v>
      </c>
      <c r="BP537" s="218">
        <v>0</v>
      </c>
      <c r="BQ537" s="218">
        <v>0</v>
      </c>
      <c r="BR537" s="218">
        <v>0</v>
      </c>
      <c r="BS537" s="218">
        <v>0</v>
      </c>
      <c r="BT537" s="218">
        <v>0</v>
      </c>
      <c r="BU537" s="218">
        <v>0</v>
      </c>
      <c r="BV537" s="218">
        <v>0</v>
      </c>
      <c r="BW537" s="218">
        <v>0</v>
      </c>
      <c r="BX537" s="218">
        <v>0</v>
      </c>
      <c r="BY537" s="218">
        <v>0</v>
      </c>
      <c r="BZ537" s="218">
        <v>0</v>
      </c>
      <c r="CA537" s="218">
        <v>0</v>
      </c>
      <c r="CB537" s="218">
        <v>0</v>
      </c>
      <c r="CC537" s="218">
        <v>0</v>
      </c>
      <c r="CD537" s="218">
        <v>0</v>
      </c>
      <c r="CE537" s="218">
        <v>0</v>
      </c>
      <c r="CF537" s="218">
        <v>0</v>
      </c>
      <c r="CG537" s="219">
        <v>0</v>
      </c>
      <c r="CH537" s="220">
        <v>41697600.000000007</v>
      </c>
      <c r="CI537" s="220">
        <v>41697600.000000007</v>
      </c>
      <c r="CJ537" s="220">
        <v>41977920.000000007</v>
      </c>
      <c r="CK537" s="221" t="s">
        <v>530</v>
      </c>
      <c r="CL537" s="222">
        <v>11.9</v>
      </c>
      <c r="CM537" s="223">
        <v>11.9</v>
      </c>
      <c r="CN537" s="224">
        <v>11.98</v>
      </c>
      <c r="CO537" s="253"/>
      <c r="CP537" s="253"/>
      <c r="CQ537" s="253"/>
      <c r="CR537" s="225"/>
      <c r="CS537" s="254">
        <v>252.66666666666666</v>
      </c>
      <c r="CT537" s="255">
        <v>252.66666666666666</v>
      </c>
      <c r="CU537" s="256">
        <v>1</v>
      </c>
      <c r="CV537" s="257">
        <v>1</v>
      </c>
      <c r="CW537" s="245" t="s">
        <v>616</v>
      </c>
      <c r="CX537" s="258"/>
      <c r="CY537" s="253"/>
      <c r="CZ537" s="253"/>
      <c r="DA537" s="259"/>
      <c r="DB537" s="260"/>
      <c r="DC537" s="261">
        <v>0</v>
      </c>
      <c r="DD537" s="262">
        <v>645</v>
      </c>
      <c r="DE537" s="263">
        <v>0</v>
      </c>
      <c r="DF537" s="111">
        <v>215</v>
      </c>
    </row>
    <row r="538" spans="1:110" ht="35.25" customHeight="1" x14ac:dyDescent="0.25">
      <c r="A538" s="237" t="s">
        <v>541</v>
      </c>
      <c r="B538" s="238" t="s">
        <v>14</v>
      </c>
      <c r="C538" s="238" t="s">
        <v>15</v>
      </c>
      <c r="D538" s="60" t="s">
        <v>79</v>
      </c>
      <c r="E538" s="60" t="s">
        <v>80</v>
      </c>
      <c r="F538" s="60" t="s">
        <v>1340</v>
      </c>
      <c r="G538" s="61" t="s">
        <v>1341</v>
      </c>
      <c r="H538" s="211" t="s">
        <v>543</v>
      </c>
      <c r="I538" s="60" t="s">
        <v>1342</v>
      </c>
      <c r="J538" s="212">
        <v>1.9838909949893919</v>
      </c>
      <c r="K538" s="212">
        <v>22.829545407059999</v>
      </c>
      <c r="L538" s="213">
        <v>289.60000000000002</v>
      </c>
      <c r="M538" s="214"/>
      <c r="N538" s="214"/>
      <c r="O538" s="214"/>
      <c r="P538" s="214"/>
      <c r="Q538" s="214"/>
      <c r="R538" s="214"/>
      <c r="S538" s="214"/>
      <c r="T538" s="214"/>
      <c r="U538" s="214"/>
      <c r="V538" s="214"/>
      <c r="W538" s="214"/>
      <c r="X538" s="214"/>
      <c r="Y538" s="214"/>
      <c r="Z538" s="214"/>
      <c r="AA538" s="214"/>
      <c r="AB538" s="214"/>
      <c r="AC538" s="214">
        <v>21</v>
      </c>
      <c r="AD538" s="214">
        <v>21</v>
      </c>
      <c r="AE538" s="214"/>
      <c r="AF538" s="214"/>
      <c r="AG538" s="215"/>
      <c r="AH538" s="214"/>
      <c r="AI538" s="214">
        <f t="shared" si="27"/>
        <v>21</v>
      </c>
      <c r="AJ538" s="214">
        <f t="shared" si="27"/>
        <v>21</v>
      </c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39">
        <v>134.56</v>
      </c>
      <c r="BB538" s="239">
        <v>134.56</v>
      </c>
      <c r="BC538" s="214"/>
      <c r="BD538" s="214"/>
      <c r="BE538" s="214"/>
      <c r="BF538" s="214"/>
      <c r="BG538" s="216">
        <f t="shared" si="28"/>
        <v>134.56</v>
      </c>
      <c r="BH538" s="72">
        <f t="shared" si="28"/>
        <v>134.56</v>
      </c>
      <c r="BI538" s="217">
        <f t="shared" si="26"/>
        <v>0.11307563025210085</v>
      </c>
      <c r="BJ538" s="218">
        <v>0</v>
      </c>
      <c r="BK538" s="218">
        <v>0</v>
      </c>
      <c r="BL538" s="218">
        <v>0</v>
      </c>
      <c r="BM538" s="218">
        <v>0</v>
      </c>
      <c r="BN538" s="218">
        <v>0</v>
      </c>
      <c r="BO538" s="218">
        <v>0</v>
      </c>
      <c r="BP538" s="218">
        <v>0</v>
      </c>
      <c r="BQ538" s="218">
        <v>0</v>
      </c>
      <c r="BR538" s="218">
        <v>0</v>
      </c>
      <c r="BS538" s="218">
        <v>0</v>
      </c>
      <c r="BT538" s="218">
        <v>0</v>
      </c>
      <c r="BU538" s="218">
        <v>0</v>
      </c>
      <c r="BV538" s="218">
        <v>0</v>
      </c>
      <c r="BW538" s="218">
        <v>0</v>
      </c>
      <c r="BX538" s="218">
        <v>0</v>
      </c>
      <c r="BY538" s="218">
        <v>0</v>
      </c>
      <c r="BZ538" s="218">
        <v>157951.91040000002</v>
      </c>
      <c r="CA538" s="218">
        <v>157951.91040000002</v>
      </c>
      <c r="CB538" s="218">
        <v>0</v>
      </c>
      <c r="CC538" s="218">
        <v>0</v>
      </c>
      <c r="CD538" s="218">
        <v>0</v>
      </c>
      <c r="CE538" s="218">
        <v>0</v>
      </c>
      <c r="CF538" s="218">
        <v>157951.91040000002</v>
      </c>
      <c r="CG538" s="219">
        <v>157951.91040000002</v>
      </c>
      <c r="CH538" s="220">
        <v>0</v>
      </c>
      <c r="CI538" s="220">
        <v>0</v>
      </c>
      <c r="CJ538" s="220">
        <v>4169760</v>
      </c>
      <c r="CK538" s="221" t="s">
        <v>530</v>
      </c>
      <c r="CL538" s="222">
        <v>0</v>
      </c>
      <c r="CM538" s="223">
        <v>0</v>
      </c>
      <c r="CN538" s="224">
        <v>1.19</v>
      </c>
      <c r="CO538" s="253"/>
      <c r="CP538" s="253"/>
      <c r="CQ538" s="253"/>
      <c r="CR538" s="225"/>
      <c r="CS538" s="254">
        <v>370.84082696187556</v>
      </c>
      <c r="CT538" s="255">
        <v>368.59886677034228</v>
      </c>
      <c r="CU538" s="256">
        <v>1.7221777229402091</v>
      </c>
      <c r="CV538" s="257">
        <v>1.7110811372937587</v>
      </c>
      <c r="CW538" s="245" t="s">
        <v>1343</v>
      </c>
      <c r="CX538" s="258"/>
      <c r="CY538" s="253"/>
      <c r="CZ538" s="253"/>
      <c r="DA538" s="259"/>
      <c r="DB538" s="260"/>
      <c r="DC538" s="261">
        <v>33872</v>
      </c>
      <c r="DD538" s="262">
        <v>0</v>
      </c>
      <c r="DE538" s="263">
        <v>82683</v>
      </c>
      <c r="DF538" s="111">
        <v>38851.666666666664</v>
      </c>
    </row>
    <row r="539" spans="1:110" ht="35.25" customHeight="1" x14ac:dyDescent="0.25">
      <c r="A539" s="237" t="s">
        <v>541</v>
      </c>
      <c r="B539" s="238" t="s">
        <v>14</v>
      </c>
      <c r="C539" s="238" t="s">
        <v>15</v>
      </c>
      <c r="D539" s="60" t="s">
        <v>359</v>
      </c>
      <c r="E539" s="60" t="s">
        <v>66</v>
      </c>
      <c r="F539" s="60" t="s">
        <v>1344</v>
      </c>
      <c r="G539" s="61" t="s">
        <v>1345</v>
      </c>
      <c r="H539" s="211" t="s">
        <v>543</v>
      </c>
      <c r="I539" s="60" t="s">
        <v>608</v>
      </c>
      <c r="J539" s="212">
        <v>7.8877593776686679</v>
      </c>
      <c r="K539" s="212">
        <v>56.715340791123005</v>
      </c>
      <c r="L539" s="213">
        <v>1874.8</v>
      </c>
      <c r="M539" s="214"/>
      <c r="N539" s="214"/>
      <c r="O539" s="214"/>
      <c r="P539" s="214"/>
      <c r="Q539" s="214"/>
      <c r="R539" s="214"/>
      <c r="S539" s="214"/>
      <c r="T539" s="214"/>
      <c r="U539" s="214"/>
      <c r="V539" s="214"/>
      <c r="W539" s="214"/>
      <c r="X539" s="214"/>
      <c r="Y539" s="214"/>
      <c r="Z539" s="214"/>
      <c r="AA539" s="214"/>
      <c r="AB539" s="214"/>
      <c r="AC539" s="214">
        <v>43</v>
      </c>
      <c r="AD539" s="214">
        <v>43</v>
      </c>
      <c r="AE539" s="214"/>
      <c r="AF539" s="214"/>
      <c r="AG539" s="215"/>
      <c r="AH539" s="214"/>
      <c r="AI539" s="214">
        <f t="shared" si="27"/>
        <v>43</v>
      </c>
      <c r="AJ539" s="214">
        <f t="shared" si="27"/>
        <v>43</v>
      </c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39">
        <v>3537.33</v>
      </c>
      <c r="BB539" s="239">
        <v>3537.33</v>
      </c>
      <c r="BC539" s="214"/>
      <c r="BD539" s="214"/>
      <c r="BE539" s="214"/>
      <c r="BF539" s="214"/>
      <c r="BG539" s="216">
        <f t="shared" si="28"/>
        <v>3537.33</v>
      </c>
      <c r="BH539" s="72">
        <f t="shared" si="28"/>
        <v>3537.33</v>
      </c>
      <c r="BI539" s="217">
        <f t="shared" si="26"/>
        <v>0.67122011385199243</v>
      </c>
      <c r="BJ539" s="218">
        <v>0</v>
      </c>
      <c r="BK539" s="218">
        <v>0</v>
      </c>
      <c r="BL539" s="218">
        <v>0</v>
      </c>
      <c r="BM539" s="218">
        <v>0</v>
      </c>
      <c r="BN539" s="218">
        <v>0</v>
      </c>
      <c r="BO539" s="218">
        <v>0</v>
      </c>
      <c r="BP539" s="218">
        <v>0</v>
      </c>
      <c r="BQ539" s="218">
        <v>0</v>
      </c>
      <c r="BR539" s="218">
        <v>0</v>
      </c>
      <c r="BS539" s="218">
        <v>0</v>
      </c>
      <c r="BT539" s="218">
        <v>0</v>
      </c>
      <c r="BU539" s="218">
        <v>0</v>
      </c>
      <c r="BV539" s="218">
        <v>0</v>
      </c>
      <c r="BW539" s="218">
        <v>0</v>
      </c>
      <c r="BX539" s="218">
        <v>0</v>
      </c>
      <c r="BY539" s="218">
        <v>0</v>
      </c>
      <c r="BZ539" s="218">
        <v>4152259.4472000003</v>
      </c>
      <c r="CA539" s="218">
        <v>4152259.4472000003</v>
      </c>
      <c r="CB539" s="218">
        <v>0</v>
      </c>
      <c r="CC539" s="218">
        <v>0</v>
      </c>
      <c r="CD539" s="218">
        <v>0</v>
      </c>
      <c r="CE539" s="218">
        <v>0</v>
      </c>
      <c r="CF539" s="218">
        <v>4152259.4472000003</v>
      </c>
      <c r="CG539" s="219">
        <v>4152259.4472000003</v>
      </c>
      <c r="CH539" s="220">
        <v>16118400</v>
      </c>
      <c r="CI539" s="220">
        <v>16118400</v>
      </c>
      <c r="CJ539" s="220">
        <v>18466080</v>
      </c>
      <c r="CK539" s="221" t="s">
        <v>530</v>
      </c>
      <c r="CL539" s="222">
        <v>4.5999999999999996</v>
      </c>
      <c r="CM539" s="223">
        <v>4.5999999999999996</v>
      </c>
      <c r="CN539" s="224">
        <v>5.27</v>
      </c>
      <c r="CO539" s="253"/>
      <c r="CP539" s="253"/>
      <c r="CQ539" s="253"/>
      <c r="CR539" s="225"/>
      <c r="CS539" s="254">
        <v>204.8955530880952</v>
      </c>
      <c r="CT539" s="255">
        <v>204.46662172568008</v>
      </c>
      <c r="CU539" s="256">
        <v>1.7858561243858251</v>
      </c>
      <c r="CV539" s="257">
        <v>1.7794344140622862</v>
      </c>
      <c r="CW539" s="245" t="s">
        <v>588</v>
      </c>
      <c r="CX539" s="258"/>
      <c r="CY539" s="253"/>
      <c r="CZ539" s="253"/>
      <c r="DA539" s="259"/>
      <c r="DB539" s="260"/>
      <c r="DC539" s="261">
        <v>0</v>
      </c>
      <c r="DD539" s="262">
        <v>18026</v>
      </c>
      <c r="DE539" s="263">
        <v>256864</v>
      </c>
      <c r="DF539" s="111">
        <v>91630</v>
      </c>
    </row>
    <row r="540" spans="1:110" ht="35.25" customHeight="1" x14ac:dyDescent="0.25">
      <c r="A540" s="237" t="s">
        <v>541</v>
      </c>
      <c r="B540" s="238" t="s">
        <v>14</v>
      </c>
      <c r="C540" s="238" t="s">
        <v>15</v>
      </c>
      <c r="D540" s="60" t="s">
        <v>359</v>
      </c>
      <c r="E540" s="60" t="s">
        <v>66</v>
      </c>
      <c r="F540" s="60" t="s">
        <v>1346</v>
      </c>
      <c r="G540" s="61" t="s">
        <v>1347</v>
      </c>
      <c r="H540" s="211" t="s">
        <v>543</v>
      </c>
      <c r="I540" s="60" t="s">
        <v>608</v>
      </c>
      <c r="J540" s="212">
        <v>11.234081537891738</v>
      </c>
      <c r="K540" s="212">
        <v>33.500757506075999</v>
      </c>
      <c r="L540" s="213">
        <v>2654.3</v>
      </c>
      <c r="M540" s="214"/>
      <c r="N540" s="214"/>
      <c r="O540" s="214"/>
      <c r="P540" s="214"/>
      <c r="Q540" s="214"/>
      <c r="R540" s="214"/>
      <c r="S540" s="214"/>
      <c r="T540" s="214"/>
      <c r="U540" s="214"/>
      <c r="V540" s="214"/>
      <c r="W540" s="214"/>
      <c r="X540" s="214"/>
      <c r="Y540" s="214"/>
      <c r="Z540" s="214"/>
      <c r="AA540" s="214"/>
      <c r="AB540" s="214"/>
      <c r="AC540" s="214">
        <v>40</v>
      </c>
      <c r="AD540" s="214">
        <v>40</v>
      </c>
      <c r="AE540" s="214"/>
      <c r="AF540" s="214"/>
      <c r="AG540" s="215"/>
      <c r="AH540" s="214"/>
      <c r="AI540" s="214">
        <f t="shared" si="27"/>
        <v>40</v>
      </c>
      <c r="AJ540" s="214">
        <f t="shared" si="27"/>
        <v>40</v>
      </c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39">
        <v>1736.01</v>
      </c>
      <c r="BB540" s="239">
        <v>1736.01</v>
      </c>
      <c r="BC540" s="214"/>
      <c r="BD540" s="214"/>
      <c r="BE540" s="214"/>
      <c r="BF540" s="214"/>
      <c r="BG540" s="216">
        <f t="shared" si="28"/>
        <v>1736.01</v>
      </c>
      <c r="BH540" s="72">
        <f t="shared" si="28"/>
        <v>1736.01</v>
      </c>
      <c r="BI540" s="217">
        <f t="shared" si="26"/>
        <v>0.30086828422876954</v>
      </c>
      <c r="BJ540" s="218">
        <v>0</v>
      </c>
      <c r="BK540" s="218">
        <v>0</v>
      </c>
      <c r="BL540" s="218">
        <v>0</v>
      </c>
      <c r="BM540" s="218">
        <v>0</v>
      </c>
      <c r="BN540" s="218">
        <v>0</v>
      </c>
      <c r="BO540" s="218">
        <v>0</v>
      </c>
      <c r="BP540" s="218">
        <v>0</v>
      </c>
      <c r="BQ540" s="218">
        <v>0</v>
      </c>
      <c r="BR540" s="218">
        <v>0</v>
      </c>
      <c r="BS540" s="218">
        <v>0</v>
      </c>
      <c r="BT540" s="218">
        <v>0</v>
      </c>
      <c r="BU540" s="218">
        <v>0</v>
      </c>
      <c r="BV540" s="218">
        <v>0</v>
      </c>
      <c r="BW540" s="218">
        <v>0</v>
      </c>
      <c r="BX540" s="218">
        <v>0</v>
      </c>
      <c r="BY540" s="218">
        <v>0</v>
      </c>
      <c r="BZ540" s="218">
        <v>2037797.9784000001</v>
      </c>
      <c r="CA540" s="218">
        <v>2037797.9784000001</v>
      </c>
      <c r="CB540" s="218">
        <v>0</v>
      </c>
      <c r="CC540" s="218">
        <v>0</v>
      </c>
      <c r="CD540" s="218">
        <v>0</v>
      </c>
      <c r="CE540" s="218">
        <v>0</v>
      </c>
      <c r="CF540" s="218">
        <v>2037797.9784000001</v>
      </c>
      <c r="CG540" s="219">
        <v>2037797.9784000001</v>
      </c>
      <c r="CH540" s="220">
        <v>19131840</v>
      </c>
      <c r="CI540" s="220">
        <v>19131840</v>
      </c>
      <c r="CJ540" s="220">
        <v>20218079.999999996</v>
      </c>
      <c r="CK540" s="221" t="s">
        <v>530</v>
      </c>
      <c r="CL540" s="222">
        <v>5.46</v>
      </c>
      <c r="CM540" s="223">
        <v>5.46</v>
      </c>
      <c r="CN540" s="224">
        <v>5.77</v>
      </c>
      <c r="CO540" s="253"/>
      <c r="CP540" s="253"/>
      <c r="CQ540" s="253"/>
      <c r="CR540" s="225"/>
      <c r="CS540" s="254">
        <v>136.72558823776399</v>
      </c>
      <c r="CT540" s="255">
        <v>135.78696778628679</v>
      </c>
      <c r="CU540" s="256">
        <v>1.2547689759166329</v>
      </c>
      <c r="CV540" s="257">
        <v>1.2454757041198292</v>
      </c>
      <c r="CW540" s="245" t="s">
        <v>1004</v>
      </c>
      <c r="CX540" s="258"/>
      <c r="CY540" s="253"/>
      <c r="CZ540" s="253"/>
      <c r="DA540" s="259"/>
      <c r="DB540" s="260"/>
      <c r="DC540" s="261">
        <v>26679</v>
      </c>
      <c r="DD540" s="262">
        <v>0</v>
      </c>
      <c r="DE540" s="263">
        <v>0</v>
      </c>
      <c r="DF540" s="111">
        <v>8893</v>
      </c>
    </row>
    <row r="541" spans="1:110" ht="35.25" customHeight="1" x14ac:dyDescent="0.25">
      <c r="A541" s="237" t="s">
        <v>541</v>
      </c>
      <c r="B541" s="238" t="s">
        <v>14</v>
      </c>
      <c r="C541" s="238" t="s">
        <v>15</v>
      </c>
      <c r="D541" s="60" t="s">
        <v>46</v>
      </c>
      <c r="E541" s="60" t="s">
        <v>47</v>
      </c>
      <c r="F541" s="60" t="s">
        <v>1348</v>
      </c>
      <c r="G541" s="61" t="s">
        <v>1349</v>
      </c>
      <c r="H541" s="211" t="s">
        <v>543</v>
      </c>
      <c r="I541" s="60" t="s">
        <v>608</v>
      </c>
      <c r="J541" s="212">
        <v>5.8799660815348247</v>
      </c>
      <c r="K541" s="212">
        <v>128.91079518641101</v>
      </c>
      <c r="L541" s="213">
        <v>1596.1</v>
      </c>
      <c r="M541" s="214"/>
      <c r="N541" s="214"/>
      <c r="O541" s="214"/>
      <c r="P541" s="214"/>
      <c r="Q541" s="214"/>
      <c r="R541" s="214"/>
      <c r="S541" s="214"/>
      <c r="T541" s="214"/>
      <c r="U541" s="214"/>
      <c r="V541" s="214"/>
      <c r="W541" s="214"/>
      <c r="X541" s="214"/>
      <c r="Y541" s="214"/>
      <c r="Z541" s="214"/>
      <c r="AA541" s="214"/>
      <c r="AB541" s="214"/>
      <c r="AC541" s="214">
        <v>93</v>
      </c>
      <c r="AD541" s="214">
        <v>93</v>
      </c>
      <c r="AE541" s="214"/>
      <c r="AF541" s="214"/>
      <c r="AG541" s="215">
        <v>2</v>
      </c>
      <c r="AH541" s="214">
        <v>2</v>
      </c>
      <c r="AI541" s="214">
        <f t="shared" si="27"/>
        <v>95</v>
      </c>
      <c r="AJ541" s="214">
        <f t="shared" si="27"/>
        <v>95</v>
      </c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39">
        <v>1210.07</v>
      </c>
      <c r="BB541" s="239">
        <v>1210.07</v>
      </c>
      <c r="BC541" s="214"/>
      <c r="BD541" s="214"/>
      <c r="BE541" s="214">
        <v>901.8</v>
      </c>
      <c r="BF541" s="214">
        <v>901.8</v>
      </c>
      <c r="BG541" s="216">
        <f t="shared" si="28"/>
        <v>2111.87</v>
      </c>
      <c r="BH541" s="72">
        <f t="shared" si="28"/>
        <v>2111.87</v>
      </c>
      <c r="BI541" s="217">
        <f t="shared" si="26"/>
        <v>0.73075086505190301</v>
      </c>
      <c r="BJ541" s="218">
        <v>0</v>
      </c>
      <c r="BK541" s="218">
        <v>0</v>
      </c>
      <c r="BL541" s="218">
        <v>0</v>
      </c>
      <c r="BM541" s="218">
        <v>0</v>
      </c>
      <c r="BN541" s="218">
        <v>0</v>
      </c>
      <c r="BO541" s="218">
        <v>0</v>
      </c>
      <c r="BP541" s="218">
        <v>0</v>
      </c>
      <c r="BQ541" s="218">
        <v>0</v>
      </c>
      <c r="BR541" s="218">
        <v>0</v>
      </c>
      <c r="BS541" s="218">
        <v>0</v>
      </c>
      <c r="BT541" s="218">
        <v>0</v>
      </c>
      <c r="BU541" s="218">
        <v>0</v>
      </c>
      <c r="BV541" s="218">
        <v>0</v>
      </c>
      <c r="BW541" s="218">
        <v>0</v>
      </c>
      <c r="BX541" s="218">
        <v>0</v>
      </c>
      <c r="BY541" s="218">
        <v>0</v>
      </c>
      <c r="BZ541" s="218">
        <v>1420428.5688</v>
      </c>
      <c r="CA541" s="218">
        <v>1420428.5688</v>
      </c>
      <c r="CB541" s="218">
        <v>0</v>
      </c>
      <c r="CC541" s="218">
        <v>0</v>
      </c>
      <c r="CD541" s="218">
        <v>2954513.2319999998</v>
      </c>
      <c r="CE541" s="218">
        <v>2954513.2319999998</v>
      </c>
      <c r="CF541" s="218">
        <v>4374941.8007999994</v>
      </c>
      <c r="CG541" s="219">
        <v>4374941.8007999994</v>
      </c>
      <c r="CH541" s="220">
        <v>10196640.000000002</v>
      </c>
      <c r="CI541" s="220">
        <v>10196640.000000002</v>
      </c>
      <c r="CJ541" s="220">
        <v>10126560.000000002</v>
      </c>
      <c r="CK541" s="221" t="s">
        <v>530</v>
      </c>
      <c r="CL541" s="222">
        <v>2.91</v>
      </c>
      <c r="CM541" s="223">
        <v>2.91</v>
      </c>
      <c r="CN541" s="224">
        <v>2.89</v>
      </c>
      <c r="CO541" s="253"/>
      <c r="CP541" s="253"/>
      <c r="CQ541" s="253"/>
      <c r="CR541" s="225"/>
      <c r="CS541" s="254">
        <v>317.99286441737627</v>
      </c>
      <c r="CT541" s="255">
        <v>316.98699140850135</v>
      </c>
      <c r="CU541" s="256">
        <v>2.1854714891979641</v>
      </c>
      <c r="CV541" s="257">
        <v>2.1692313646962771</v>
      </c>
      <c r="CW541" s="245" t="s">
        <v>588</v>
      </c>
      <c r="CX541" s="258"/>
      <c r="CY541" s="253"/>
      <c r="CZ541" s="253"/>
      <c r="DA541" s="259"/>
      <c r="DB541" s="260"/>
      <c r="DC541" s="261">
        <v>81146</v>
      </c>
      <c r="DD541" s="262">
        <v>693082</v>
      </c>
      <c r="DE541" s="263">
        <v>308340</v>
      </c>
      <c r="DF541" s="111">
        <v>360856</v>
      </c>
    </row>
    <row r="542" spans="1:110" ht="35.25" customHeight="1" x14ac:dyDescent="0.25">
      <c r="A542" s="237" t="s">
        <v>541</v>
      </c>
      <c r="B542" s="238" t="s">
        <v>14</v>
      </c>
      <c r="C542" s="238" t="s">
        <v>15</v>
      </c>
      <c r="D542" s="60" t="s">
        <v>13</v>
      </c>
      <c r="E542" s="60" t="s">
        <v>16</v>
      </c>
      <c r="F542" s="60" t="s">
        <v>1350</v>
      </c>
      <c r="G542" s="61" t="s">
        <v>1351</v>
      </c>
      <c r="H542" s="211" t="s">
        <v>543</v>
      </c>
      <c r="I542" s="60" t="s">
        <v>608</v>
      </c>
      <c r="J542" s="212">
        <v>13.982846169503546</v>
      </c>
      <c r="K542" s="212">
        <v>51.278977166067001</v>
      </c>
      <c r="L542" s="213">
        <v>2788.3</v>
      </c>
      <c r="M542" s="214"/>
      <c r="N542" s="214"/>
      <c r="O542" s="214"/>
      <c r="P542" s="214"/>
      <c r="Q542" s="214"/>
      <c r="R542" s="214"/>
      <c r="S542" s="214"/>
      <c r="T542" s="214"/>
      <c r="U542" s="214"/>
      <c r="V542" s="214"/>
      <c r="W542" s="214"/>
      <c r="X542" s="214"/>
      <c r="Y542" s="214"/>
      <c r="Z542" s="214"/>
      <c r="AA542" s="214"/>
      <c r="AB542" s="214"/>
      <c r="AC542" s="214">
        <v>84</v>
      </c>
      <c r="AD542" s="214">
        <v>84</v>
      </c>
      <c r="AE542" s="214"/>
      <c r="AF542" s="214"/>
      <c r="AG542" s="215"/>
      <c r="AH542" s="214"/>
      <c r="AI542" s="214">
        <f t="shared" si="27"/>
        <v>84</v>
      </c>
      <c r="AJ542" s="214">
        <f t="shared" si="27"/>
        <v>84</v>
      </c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39">
        <v>3181.64</v>
      </c>
      <c r="BB542" s="239">
        <v>3181.64</v>
      </c>
      <c r="BC542" s="214"/>
      <c r="BD542" s="214"/>
      <c r="BE542" s="214"/>
      <c r="BF542" s="214"/>
      <c r="BG542" s="216">
        <f t="shared" si="28"/>
        <v>3181.64</v>
      </c>
      <c r="BH542" s="72">
        <f t="shared" si="28"/>
        <v>3181.64</v>
      </c>
      <c r="BI542" s="217">
        <f t="shared" si="26"/>
        <v>0.58486029411764695</v>
      </c>
      <c r="BJ542" s="218">
        <v>0</v>
      </c>
      <c r="BK542" s="218">
        <v>0</v>
      </c>
      <c r="BL542" s="218">
        <v>0</v>
      </c>
      <c r="BM542" s="218">
        <v>0</v>
      </c>
      <c r="BN542" s="218">
        <v>0</v>
      </c>
      <c r="BO542" s="218">
        <v>0</v>
      </c>
      <c r="BP542" s="218">
        <v>0</v>
      </c>
      <c r="BQ542" s="218">
        <v>0</v>
      </c>
      <c r="BR542" s="218">
        <v>0</v>
      </c>
      <c r="BS542" s="218">
        <v>0</v>
      </c>
      <c r="BT542" s="218">
        <v>0</v>
      </c>
      <c r="BU542" s="218">
        <v>0</v>
      </c>
      <c r="BV542" s="218">
        <v>0</v>
      </c>
      <c r="BW542" s="218">
        <v>0</v>
      </c>
      <c r="BX542" s="218">
        <v>0</v>
      </c>
      <c r="BY542" s="218">
        <v>0</v>
      </c>
      <c r="BZ542" s="218">
        <v>3734736.2976000002</v>
      </c>
      <c r="CA542" s="218">
        <v>3734736.2976000002</v>
      </c>
      <c r="CB542" s="218">
        <v>0</v>
      </c>
      <c r="CC542" s="218">
        <v>0</v>
      </c>
      <c r="CD542" s="218">
        <v>0</v>
      </c>
      <c r="CE542" s="218">
        <v>0</v>
      </c>
      <c r="CF542" s="218">
        <v>3734736.2976000002</v>
      </c>
      <c r="CG542" s="219">
        <v>3734736.2976000002</v>
      </c>
      <c r="CH542" s="220">
        <v>29560402.624454401</v>
      </c>
      <c r="CI542" s="220">
        <v>29560402.624454401</v>
      </c>
      <c r="CJ542" s="220">
        <v>25688273.207193606</v>
      </c>
      <c r="CK542" s="221" t="s">
        <v>530</v>
      </c>
      <c r="CL542" s="222">
        <v>6.26</v>
      </c>
      <c r="CM542" s="223">
        <v>6.26</v>
      </c>
      <c r="CN542" s="224">
        <v>5.44</v>
      </c>
      <c r="CO542" s="253"/>
      <c r="CP542" s="253"/>
      <c r="CQ542" s="253"/>
      <c r="CR542" s="225"/>
      <c r="CS542" s="254">
        <v>63.800276607382294</v>
      </c>
      <c r="CT542" s="255">
        <v>62.888832750721896</v>
      </c>
      <c r="CU542" s="256">
        <v>0.4915965623589007</v>
      </c>
      <c r="CV542" s="257">
        <v>0.49004242147005167</v>
      </c>
      <c r="CW542" s="245" t="s">
        <v>626</v>
      </c>
      <c r="CX542" s="258"/>
      <c r="CY542" s="253"/>
      <c r="CZ542" s="253"/>
      <c r="DA542" s="259"/>
      <c r="DB542" s="260"/>
      <c r="DC542" s="261">
        <v>12749</v>
      </c>
      <c r="DD542" s="262">
        <v>70578</v>
      </c>
      <c r="DE542" s="263">
        <v>415</v>
      </c>
      <c r="DF542" s="111">
        <v>27914</v>
      </c>
    </row>
    <row r="543" spans="1:110" ht="35.25" customHeight="1" x14ac:dyDescent="0.25">
      <c r="A543" s="237" t="s">
        <v>541</v>
      </c>
      <c r="B543" s="238" t="s">
        <v>14</v>
      </c>
      <c r="C543" s="238" t="s">
        <v>15</v>
      </c>
      <c r="D543" s="60" t="s">
        <v>13</v>
      </c>
      <c r="E543" s="60" t="s">
        <v>16</v>
      </c>
      <c r="F543" s="60" t="s">
        <v>1352</v>
      </c>
      <c r="G543" s="61" t="s">
        <v>1353</v>
      </c>
      <c r="H543" s="211" t="s">
        <v>543</v>
      </c>
      <c r="I543" s="60" t="s">
        <v>608</v>
      </c>
      <c r="J543" s="212">
        <v>13.982846169503546</v>
      </c>
      <c r="K543" s="212">
        <v>72.05037863801401</v>
      </c>
      <c r="L543" s="213">
        <v>4377.7</v>
      </c>
      <c r="M543" s="214"/>
      <c r="N543" s="214"/>
      <c r="O543" s="214"/>
      <c r="P543" s="214"/>
      <c r="Q543" s="214"/>
      <c r="R543" s="214"/>
      <c r="S543" s="214"/>
      <c r="T543" s="214"/>
      <c r="U543" s="214"/>
      <c r="V543" s="214"/>
      <c r="W543" s="214"/>
      <c r="X543" s="214"/>
      <c r="Y543" s="214"/>
      <c r="Z543" s="214"/>
      <c r="AA543" s="214"/>
      <c r="AB543" s="214"/>
      <c r="AC543" s="214">
        <v>115</v>
      </c>
      <c r="AD543" s="214">
        <v>115</v>
      </c>
      <c r="AE543" s="214"/>
      <c r="AF543" s="214"/>
      <c r="AG543" s="215"/>
      <c r="AH543" s="214"/>
      <c r="AI543" s="214">
        <f t="shared" si="27"/>
        <v>115</v>
      </c>
      <c r="AJ543" s="214">
        <f t="shared" si="27"/>
        <v>115</v>
      </c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39">
        <v>3825.14</v>
      </c>
      <c r="BB543" s="239">
        <v>3825.14</v>
      </c>
      <c r="BC543" s="214"/>
      <c r="BD543" s="214"/>
      <c r="BE543" s="214"/>
      <c r="BF543" s="214"/>
      <c r="BG543" s="216">
        <f t="shared" si="28"/>
        <v>3825.14</v>
      </c>
      <c r="BH543" s="72">
        <f t="shared" si="28"/>
        <v>3825.14</v>
      </c>
      <c r="BI543" s="217">
        <f t="shared" si="26"/>
        <v>0.40222292323869607</v>
      </c>
      <c r="BJ543" s="218">
        <v>0</v>
      </c>
      <c r="BK543" s="218">
        <v>0</v>
      </c>
      <c r="BL543" s="218">
        <v>0</v>
      </c>
      <c r="BM543" s="218">
        <v>0</v>
      </c>
      <c r="BN543" s="218">
        <v>0</v>
      </c>
      <c r="BO543" s="218">
        <v>0</v>
      </c>
      <c r="BP543" s="218">
        <v>0</v>
      </c>
      <c r="BQ543" s="218">
        <v>0</v>
      </c>
      <c r="BR543" s="218">
        <v>0</v>
      </c>
      <c r="BS543" s="218">
        <v>0</v>
      </c>
      <c r="BT543" s="218">
        <v>0</v>
      </c>
      <c r="BU543" s="218">
        <v>0</v>
      </c>
      <c r="BV543" s="218">
        <v>0</v>
      </c>
      <c r="BW543" s="218">
        <v>0</v>
      </c>
      <c r="BX543" s="218">
        <v>0</v>
      </c>
      <c r="BY543" s="218">
        <v>0</v>
      </c>
      <c r="BZ543" s="218">
        <v>4490102.3376000002</v>
      </c>
      <c r="CA543" s="218">
        <v>4490102.3376000002</v>
      </c>
      <c r="CB543" s="218">
        <v>0</v>
      </c>
      <c r="CC543" s="218">
        <v>0</v>
      </c>
      <c r="CD543" s="218">
        <v>0</v>
      </c>
      <c r="CE543" s="218">
        <v>0</v>
      </c>
      <c r="CF543" s="218">
        <v>4490102.3376000002</v>
      </c>
      <c r="CG543" s="219">
        <v>4490102.3376000002</v>
      </c>
      <c r="CH543" s="220">
        <v>36111000.538804799</v>
      </c>
      <c r="CI543" s="220">
        <v>36111000.538804799</v>
      </c>
      <c r="CJ543" s="220">
        <v>43415374.857652791</v>
      </c>
      <c r="CK543" s="221" t="s">
        <v>530</v>
      </c>
      <c r="CL543" s="222">
        <v>7.91</v>
      </c>
      <c r="CM543" s="223">
        <v>7.91</v>
      </c>
      <c r="CN543" s="224">
        <v>9.51</v>
      </c>
      <c r="CO543" s="253"/>
      <c r="CP543" s="253"/>
      <c r="CQ543" s="253"/>
      <c r="CR543" s="225"/>
      <c r="CS543" s="254">
        <v>81.132820665151343</v>
      </c>
      <c r="CT543" s="255">
        <v>80.993553171052511</v>
      </c>
      <c r="CU543" s="256">
        <v>0.57674852427844348</v>
      </c>
      <c r="CV543" s="257">
        <v>0.57613937176188212</v>
      </c>
      <c r="CW543" s="245" t="s">
        <v>592</v>
      </c>
      <c r="CX543" s="258"/>
      <c r="CY543" s="253"/>
      <c r="CZ543" s="253"/>
      <c r="DA543" s="259"/>
      <c r="DB543" s="260"/>
      <c r="DC543" s="261">
        <v>0</v>
      </c>
      <c r="DD543" s="262">
        <v>315677</v>
      </c>
      <c r="DE543" s="263">
        <v>0</v>
      </c>
      <c r="DF543" s="111">
        <v>105225.66666666667</v>
      </c>
    </row>
    <row r="544" spans="1:110" ht="35.25" customHeight="1" x14ac:dyDescent="0.25">
      <c r="A544" s="237" t="s">
        <v>541</v>
      </c>
      <c r="B544" s="238" t="s">
        <v>14</v>
      </c>
      <c r="C544" s="238" t="s">
        <v>15</v>
      </c>
      <c r="D544" s="60" t="s">
        <v>292</v>
      </c>
      <c r="E544" s="60" t="s">
        <v>293</v>
      </c>
      <c r="F544" s="60" t="s">
        <v>1354</v>
      </c>
      <c r="G544" s="61" t="s">
        <v>1355</v>
      </c>
      <c r="H544" s="211" t="s">
        <v>543</v>
      </c>
      <c r="I544" s="60" t="s">
        <v>608</v>
      </c>
      <c r="J544" s="212">
        <v>0</v>
      </c>
      <c r="K544" s="212">
        <v>7.1909090759519998</v>
      </c>
      <c r="L544" s="213">
        <v>0</v>
      </c>
      <c r="M544" s="214"/>
      <c r="N544" s="214"/>
      <c r="O544" s="214"/>
      <c r="P544" s="214"/>
      <c r="Q544" s="214"/>
      <c r="R544" s="214"/>
      <c r="S544" s="214"/>
      <c r="T544" s="214"/>
      <c r="U544" s="214"/>
      <c r="V544" s="214"/>
      <c r="W544" s="214"/>
      <c r="X544" s="214"/>
      <c r="Y544" s="214"/>
      <c r="Z544" s="214"/>
      <c r="AA544" s="214"/>
      <c r="AB544" s="214"/>
      <c r="AC544" s="214"/>
      <c r="AD544" s="214"/>
      <c r="AE544" s="214"/>
      <c r="AF544" s="214"/>
      <c r="AG544" s="215"/>
      <c r="AH544" s="214"/>
      <c r="AI544" s="214">
        <f t="shared" si="27"/>
        <v>0</v>
      </c>
      <c r="AJ544" s="214">
        <f t="shared" si="27"/>
        <v>0</v>
      </c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39"/>
      <c r="BB544" s="214"/>
      <c r="BC544" s="214"/>
      <c r="BD544" s="214"/>
      <c r="BE544" s="214"/>
      <c r="BF544" s="214"/>
      <c r="BG544" s="216">
        <f t="shared" si="28"/>
        <v>0</v>
      </c>
      <c r="BH544" s="72">
        <f t="shared" si="28"/>
        <v>0</v>
      </c>
      <c r="BI544" s="217">
        <f t="shared" si="26"/>
        <v>0</v>
      </c>
      <c r="BJ544" s="218">
        <v>0</v>
      </c>
      <c r="BK544" s="218">
        <v>0</v>
      </c>
      <c r="BL544" s="218">
        <v>0</v>
      </c>
      <c r="BM544" s="218">
        <v>0</v>
      </c>
      <c r="BN544" s="218">
        <v>0</v>
      </c>
      <c r="BO544" s="218">
        <v>0</v>
      </c>
      <c r="BP544" s="218">
        <v>0</v>
      </c>
      <c r="BQ544" s="218">
        <v>0</v>
      </c>
      <c r="BR544" s="218">
        <v>0</v>
      </c>
      <c r="BS544" s="218">
        <v>0</v>
      </c>
      <c r="BT544" s="218">
        <v>0</v>
      </c>
      <c r="BU544" s="218">
        <v>0</v>
      </c>
      <c r="BV544" s="218">
        <v>0</v>
      </c>
      <c r="BW544" s="218">
        <v>0</v>
      </c>
      <c r="BX544" s="218">
        <v>0</v>
      </c>
      <c r="BY544" s="218">
        <v>0</v>
      </c>
      <c r="BZ544" s="218">
        <v>0</v>
      </c>
      <c r="CA544" s="218">
        <v>0</v>
      </c>
      <c r="CB544" s="218">
        <v>0</v>
      </c>
      <c r="CC544" s="218">
        <v>0</v>
      </c>
      <c r="CD544" s="218">
        <v>0</v>
      </c>
      <c r="CE544" s="218">
        <v>0</v>
      </c>
      <c r="CF544" s="218">
        <v>0</v>
      </c>
      <c r="CG544" s="219">
        <v>0</v>
      </c>
      <c r="CH544" s="220">
        <v>0</v>
      </c>
      <c r="CI544" s="220">
        <v>0</v>
      </c>
      <c r="CJ544" s="220">
        <v>0</v>
      </c>
      <c r="CK544" s="221" t="s">
        <v>530</v>
      </c>
      <c r="CL544" s="222">
        <v>0</v>
      </c>
      <c r="CM544" s="223">
        <v>0</v>
      </c>
      <c r="CN544" s="224">
        <v>0</v>
      </c>
      <c r="CO544" s="253"/>
      <c r="CP544" s="253"/>
      <c r="CQ544" s="253"/>
      <c r="CR544" s="225"/>
      <c r="CS544" s="254">
        <v>0</v>
      </c>
      <c r="CT544" s="255">
        <v>0</v>
      </c>
      <c r="CU544" s="256">
        <v>0</v>
      </c>
      <c r="CV544" s="257">
        <v>0</v>
      </c>
      <c r="CW544" s="245" t="s">
        <v>564</v>
      </c>
      <c r="CX544" s="258"/>
      <c r="CY544" s="253"/>
      <c r="CZ544" s="253"/>
      <c r="DA544" s="259"/>
      <c r="DB544" s="260"/>
      <c r="DC544" s="261">
        <v>0</v>
      </c>
      <c r="DD544" s="262">
        <v>0</v>
      </c>
      <c r="DE544" s="263">
        <v>0</v>
      </c>
      <c r="DF544" s="111">
        <v>0</v>
      </c>
    </row>
    <row r="545" spans="1:110" ht="35.25" customHeight="1" x14ac:dyDescent="0.25">
      <c r="A545" s="237" t="s">
        <v>541</v>
      </c>
      <c r="B545" s="238" t="s">
        <v>14</v>
      </c>
      <c r="C545" s="238" t="s">
        <v>15</v>
      </c>
      <c r="D545" s="60" t="s">
        <v>333</v>
      </c>
      <c r="E545" s="60" t="s">
        <v>334</v>
      </c>
      <c r="F545" s="60" t="s">
        <v>1356</v>
      </c>
      <c r="G545" s="61" t="s">
        <v>1357</v>
      </c>
      <c r="H545" s="211" t="s">
        <v>533</v>
      </c>
      <c r="I545" s="60" t="s">
        <v>608</v>
      </c>
      <c r="J545" s="212">
        <v>5.9038683826792751</v>
      </c>
      <c r="K545" s="212">
        <v>69.341477128497004</v>
      </c>
      <c r="L545" s="213">
        <v>1801.3</v>
      </c>
      <c r="M545" s="214"/>
      <c r="N545" s="214"/>
      <c r="O545" s="214"/>
      <c r="P545" s="214"/>
      <c r="Q545" s="214"/>
      <c r="R545" s="214"/>
      <c r="S545" s="214"/>
      <c r="T545" s="214"/>
      <c r="U545" s="214"/>
      <c r="V545" s="214"/>
      <c r="W545" s="214"/>
      <c r="X545" s="214"/>
      <c r="Y545" s="214"/>
      <c r="Z545" s="214"/>
      <c r="AA545" s="214"/>
      <c r="AB545" s="214"/>
      <c r="AC545" s="214">
        <v>28</v>
      </c>
      <c r="AD545" s="214">
        <v>28</v>
      </c>
      <c r="AE545" s="214"/>
      <c r="AF545" s="214"/>
      <c r="AG545" s="215"/>
      <c r="AH545" s="214"/>
      <c r="AI545" s="214">
        <f t="shared" si="27"/>
        <v>28</v>
      </c>
      <c r="AJ545" s="214">
        <f t="shared" si="27"/>
        <v>28</v>
      </c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39">
        <v>727.82</v>
      </c>
      <c r="BB545" s="239">
        <v>727.82</v>
      </c>
      <c r="BC545" s="214"/>
      <c r="BD545" s="214"/>
      <c r="BE545" s="214"/>
      <c r="BF545" s="214"/>
      <c r="BG545" s="216">
        <f t="shared" si="28"/>
        <v>727.82</v>
      </c>
      <c r="BH545" s="72">
        <f t="shared" si="28"/>
        <v>727.82</v>
      </c>
      <c r="BI545" s="217">
        <f t="shared" si="26"/>
        <v>0.13655159474671669</v>
      </c>
      <c r="BJ545" s="218">
        <v>0</v>
      </c>
      <c r="BK545" s="218">
        <v>0</v>
      </c>
      <c r="BL545" s="218">
        <v>0</v>
      </c>
      <c r="BM545" s="218">
        <v>0</v>
      </c>
      <c r="BN545" s="218">
        <v>0</v>
      </c>
      <c r="BO545" s="218">
        <v>0</v>
      </c>
      <c r="BP545" s="218">
        <v>0</v>
      </c>
      <c r="BQ545" s="218">
        <v>0</v>
      </c>
      <c r="BR545" s="218">
        <v>0</v>
      </c>
      <c r="BS545" s="218">
        <v>0</v>
      </c>
      <c r="BT545" s="218">
        <v>0</v>
      </c>
      <c r="BU545" s="218">
        <v>0</v>
      </c>
      <c r="BV545" s="218">
        <v>0</v>
      </c>
      <c r="BW545" s="218">
        <v>0</v>
      </c>
      <c r="BX545" s="218">
        <v>0</v>
      </c>
      <c r="BY545" s="218">
        <v>0</v>
      </c>
      <c r="BZ545" s="218">
        <v>854344.22880000004</v>
      </c>
      <c r="CA545" s="218">
        <v>854344.22880000004</v>
      </c>
      <c r="CB545" s="218">
        <v>0</v>
      </c>
      <c r="CC545" s="218">
        <v>0</v>
      </c>
      <c r="CD545" s="218">
        <v>0</v>
      </c>
      <c r="CE545" s="218">
        <v>0</v>
      </c>
      <c r="CF545" s="218">
        <v>854344.22880000004</v>
      </c>
      <c r="CG545" s="219">
        <v>854344.22880000004</v>
      </c>
      <c r="CH545" s="220">
        <v>15557760.000000002</v>
      </c>
      <c r="CI545" s="220">
        <v>15557760.000000002</v>
      </c>
      <c r="CJ545" s="220">
        <v>18676320</v>
      </c>
      <c r="CK545" s="221" t="s">
        <v>530</v>
      </c>
      <c r="CL545" s="222">
        <v>4.4400000000000004</v>
      </c>
      <c r="CM545" s="223">
        <v>4.4400000000000004</v>
      </c>
      <c r="CN545" s="224">
        <v>5.33</v>
      </c>
      <c r="CO545" s="253"/>
      <c r="CP545" s="253"/>
      <c r="CQ545" s="253"/>
      <c r="CR545" s="225"/>
      <c r="CS545" s="254">
        <v>155.46152613595498</v>
      </c>
      <c r="CT545" s="255">
        <v>146.16723976075261</v>
      </c>
      <c r="CU545" s="256">
        <v>1.2242347418455404</v>
      </c>
      <c r="CV545" s="257">
        <v>1.2112807746930998</v>
      </c>
      <c r="CW545" s="245" t="s">
        <v>592</v>
      </c>
      <c r="CX545" s="258"/>
      <c r="CY545" s="253"/>
      <c r="CZ545" s="253"/>
      <c r="DA545" s="259"/>
      <c r="DB545" s="260"/>
      <c r="DC545" s="261">
        <v>113029</v>
      </c>
      <c r="DD545" s="262">
        <v>274926</v>
      </c>
      <c r="DE545" s="263">
        <v>39265</v>
      </c>
      <c r="DF545" s="111">
        <v>142406.66666666666</v>
      </c>
    </row>
    <row r="546" spans="1:110" ht="35.25" customHeight="1" x14ac:dyDescent="0.25">
      <c r="A546" s="237" t="s">
        <v>541</v>
      </c>
      <c r="B546" s="238" t="s">
        <v>14</v>
      </c>
      <c r="C546" s="238" t="s">
        <v>15</v>
      </c>
      <c r="D546" s="60" t="s">
        <v>189</v>
      </c>
      <c r="E546" s="60" t="s">
        <v>190</v>
      </c>
      <c r="F546" s="60" t="s">
        <v>1358</v>
      </c>
      <c r="G546" s="61" t="s">
        <v>1359</v>
      </c>
      <c r="H546" s="211" t="s">
        <v>533</v>
      </c>
      <c r="I546" s="60" t="s">
        <v>608</v>
      </c>
      <c r="J546" s="212">
        <v>10.158477986391464</v>
      </c>
      <c r="K546" s="212">
        <v>65.076704410095005</v>
      </c>
      <c r="L546" s="213">
        <v>1867.3</v>
      </c>
      <c r="M546" s="214"/>
      <c r="N546" s="214"/>
      <c r="O546" s="214"/>
      <c r="P546" s="214"/>
      <c r="Q546" s="214"/>
      <c r="R546" s="214"/>
      <c r="S546" s="214"/>
      <c r="T546" s="214"/>
      <c r="U546" s="214"/>
      <c r="V546" s="214"/>
      <c r="W546" s="214"/>
      <c r="X546" s="214"/>
      <c r="Y546" s="214">
        <v>1</v>
      </c>
      <c r="Z546" s="214">
        <v>1</v>
      </c>
      <c r="AA546" s="214"/>
      <c r="AB546" s="214"/>
      <c r="AC546" s="214">
        <v>41</v>
      </c>
      <c r="AD546" s="214">
        <v>41</v>
      </c>
      <c r="AE546" s="214"/>
      <c r="AF546" s="214"/>
      <c r="AG546" s="215"/>
      <c r="AH546" s="214"/>
      <c r="AI546" s="214">
        <f t="shared" si="27"/>
        <v>42</v>
      </c>
      <c r="AJ546" s="214">
        <f t="shared" si="27"/>
        <v>42</v>
      </c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>
        <v>75</v>
      </c>
      <c r="AX546" s="214">
        <v>75</v>
      </c>
      <c r="AY546" s="214"/>
      <c r="AZ546" s="214"/>
      <c r="BA546" s="239">
        <v>387.8</v>
      </c>
      <c r="BB546" s="239">
        <v>387.8</v>
      </c>
      <c r="BC546" s="214"/>
      <c r="BD546" s="214"/>
      <c r="BE546" s="214"/>
      <c r="BF546" s="214"/>
      <c r="BG546" s="216">
        <f t="shared" si="28"/>
        <v>462.8</v>
      </c>
      <c r="BH546" s="72">
        <f t="shared" si="28"/>
        <v>462.8</v>
      </c>
      <c r="BI546" s="217">
        <f t="shared" si="26"/>
        <v>5.5160905840286052E-2</v>
      </c>
      <c r="BJ546" s="218">
        <v>0</v>
      </c>
      <c r="BK546" s="218">
        <v>0</v>
      </c>
      <c r="BL546" s="218">
        <v>0</v>
      </c>
      <c r="BM546" s="218">
        <v>0</v>
      </c>
      <c r="BN546" s="218">
        <v>0</v>
      </c>
      <c r="BO546" s="218">
        <v>0</v>
      </c>
      <c r="BP546" s="218">
        <v>0</v>
      </c>
      <c r="BQ546" s="218">
        <v>0</v>
      </c>
      <c r="BR546" s="218">
        <v>0</v>
      </c>
      <c r="BS546" s="218">
        <v>0</v>
      </c>
      <c r="BT546" s="218">
        <v>0</v>
      </c>
      <c r="BU546" s="218">
        <v>0</v>
      </c>
      <c r="BV546" s="218">
        <v>378432</v>
      </c>
      <c r="BW546" s="218">
        <v>378432</v>
      </c>
      <c r="BX546" s="218">
        <v>0</v>
      </c>
      <c r="BY546" s="218">
        <v>0</v>
      </c>
      <c r="BZ546" s="218">
        <v>455215.152</v>
      </c>
      <c r="CA546" s="218">
        <v>455215.152</v>
      </c>
      <c r="CB546" s="218">
        <v>0</v>
      </c>
      <c r="CC546" s="218">
        <v>0</v>
      </c>
      <c r="CD546" s="218">
        <v>0</v>
      </c>
      <c r="CE546" s="218">
        <v>0</v>
      </c>
      <c r="CF546" s="218">
        <v>833647.152</v>
      </c>
      <c r="CG546" s="219">
        <v>833647.152</v>
      </c>
      <c r="CH546" s="220">
        <v>26455200</v>
      </c>
      <c r="CI546" s="220">
        <v>26455200</v>
      </c>
      <c r="CJ546" s="220">
        <v>29398560</v>
      </c>
      <c r="CK546" s="221" t="s">
        <v>530</v>
      </c>
      <c r="CL546" s="222">
        <v>7.55</v>
      </c>
      <c r="CM546" s="223">
        <v>7.55</v>
      </c>
      <c r="CN546" s="224">
        <v>8.39</v>
      </c>
      <c r="CO546" s="253"/>
      <c r="CP546" s="253"/>
      <c r="CQ546" s="253"/>
      <c r="CR546" s="225"/>
      <c r="CS546" s="254">
        <v>163.68030398665155</v>
      </c>
      <c r="CT546" s="255">
        <v>142.2027300142322</v>
      </c>
      <c r="CU546" s="256">
        <v>1.8113272648686261</v>
      </c>
      <c r="CV546" s="257">
        <v>1.7961534352618067</v>
      </c>
      <c r="CW546" s="245" t="s">
        <v>609</v>
      </c>
      <c r="CX546" s="258"/>
      <c r="CY546" s="253"/>
      <c r="CZ546" s="253"/>
      <c r="DA546" s="259"/>
      <c r="DB546" s="260"/>
      <c r="DC546" s="261">
        <v>0</v>
      </c>
      <c r="DD546" s="262">
        <v>49488</v>
      </c>
      <c r="DE546" s="263">
        <v>27671</v>
      </c>
      <c r="DF546" s="111">
        <v>25719.666666666668</v>
      </c>
    </row>
    <row r="547" spans="1:110" ht="35.25" customHeight="1" x14ac:dyDescent="0.25">
      <c r="A547" s="237" t="s">
        <v>541</v>
      </c>
      <c r="B547" s="238" t="s">
        <v>14</v>
      </c>
      <c r="C547" s="238" t="s">
        <v>15</v>
      </c>
      <c r="D547" s="60" t="s">
        <v>189</v>
      </c>
      <c r="E547" s="60" t="s">
        <v>190</v>
      </c>
      <c r="F547" s="60" t="s">
        <v>1360</v>
      </c>
      <c r="G547" s="61" t="s">
        <v>190</v>
      </c>
      <c r="H547" s="211" t="s">
        <v>533</v>
      </c>
      <c r="I547" s="60" t="s">
        <v>608</v>
      </c>
      <c r="J547" s="212">
        <v>11.377495344758442</v>
      </c>
      <c r="K547" s="212">
        <v>33.258333264156001</v>
      </c>
      <c r="L547" s="213">
        <v>1401.4</v>
      </c>
      <c r="M547" s="214"/>
      <c r="N547" s="214"/>
      <c r="O547" s="214"/>
      <c r="P547" s="214"/>
      <c r="Q547" s="214"/>
      <c r="R547" s="214"/>
      <c r="S547" s="214"/>
      <c r="T547" s="214"/>
      <c r="U547" s="214"/>
      <c r="V547" s="214"/>
      <c r="W547" s="214"/>
      <c r="X547" s="214"/>
      <c r="Y547" s="214"/>
      <c r="Z547" s="214"/>
      <c r="AA547" s="214"/>
      <c r="AB547" s="214"/>
      <c r="AC547" s="214">
        <v>31</v>
      </c>
      <c r="AD547" s="214">
        <v>31</v>
      </c>
      <c r="AE547" s="214"/>
      <c r="AF547" s="214"/>
      <c r="AG547" s="215"/>
      <c r="AH547" s="214"/>
      <c r="AI547" s="214">
        <f t="shared" si="27"/>
        <v>31</v>
      </c>
      <c r="AJ547" s="214">
        <f t="shared" si="27"/>
        <v>31</v>
      </c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39">
        <v>867.07</v>
      </c>
      <c r="BB547" s="239">
        <v>867.07</v>
      </c>
      <c r="BC547" s="214"/>
      <c r="BD547" s="214"/>
      <c r="BE547" s="214"/>
      <c r="BF547" s="214"/>
      <c r="BG547" s="216">
        <f t="shared" si="28"/>
        <v>867.07</v>
      </c>
      <c r="BH547" s="72">
        <f t="shared" si="28"/>
        <v>867.07</v>
      </c>
      <c r="BI547" s="217">
        <f t="shared" si="26"/>
        <v>0.13697788309636652</v>
      </c>
      <c r="BJ547" s="218">
        <v>0</v>
      </c>
      <c r="BK547" s="218">
        <v>0</v>
      </c>
      <c r="BL547" s="218">
        <v>0</v>
      </c>
      <c r="BM547" s="218">
        <v>0</v>
      </c>
      <c r="BN547" s="218">
        <v>0</v>
      </c>
      <c r="BO547" s="218">
        <v>0</v>
      </c>
      <c r="BP547" s="218">
        <v>0</v>
      </c>
      <c r="BQ547" s="218">
        <v>0</v>
      </c>
      <c r="BR547" s="218">
        <v>0</v>
      </c>
      <c r="BS547" s="218">
        <v>0</v>
      </c>
      <c r="BT547" s="218">
        <v>0</v>
      </c>
      <c r="BU547" s="218">
        <v>0</v>
      </c>
      <c r="BV547" s="218">
        <v>0</v>
      </c>
      <c r="BW547" s="218">
        <v>0</v>
      </c>
      <c r="BX547" s="218">
        <v>0</v>
      </c>
      <c r="BY547" s="218">
        <v>0</v>
      </c>
      <c r="BZ547" s="218">
        <v>1017801.4488000001</v>
      </c>
      <c r="CA547" s="218">
        <v>1017801.4488000001</v>
      </c>
      <c r="CB547" s="218">
        <v>0</v>
      </c>
      <c r="CC547" s="218">
        <v>0</v>
      </c>
      <c r="CD547" s="218">
        <v>0</v>
      </c>
      <c r="CE547" s="218">
        <v>0</v>
      </c>
      <c r="CF547" s="218">
        <v>1017801.4488000001</v>
      </c>
      <c r="CG547" s="219">
        <v>1017801.4488000001</v>
      </c>
      <c r="CH547" s="220">
        <v>15662880.000000002</v>
      </c>
      <c r="CI547" s="220">
        <v>15662880.000000002</v>
      </c>
      <c r="CJ547" s="220">
        <v>22180320</v>
      </c>
      <c r="CK547" s="221" t="s">
        <v>530</v>
      </c>
      <c r="CL547" s="222">
        <v>4.47</v>
      </c>
      <c r="CM547" s="223">
        <v>4.47</v>
      </c>
      <c r="CN547" s="224">
        <v>6.33</v>
      </c>
      <c r="CO547" s="253"/>
      <c r="CP547" s="253"/>
      <c r="CQ547" s="253"/>
      <c r="CR547" s="225"/>
      <c r="CS547" s="254">
        <v>172.93132586685388</v>
      </c>
      <c r="CT547" s="255">
        <v>100.62592062216119</v>
      </c>
      <c r="CU547" s="256">
        <v>1.7338203888860104</v>
      </c>
      <c r="CV547" s="257">
        <v>1.4969172551522891</v>
      </c>
      <c r="CW547" s="245" t="s">
        <v>600</v>
      </c>
      <c r="CX547" s="258"/>
      <c r="CY547" s="253"/>
      <c r="CZ547" s="253"/>
      <c r="DA547" s="259"/>
      <c r="DB547" s="260"/>
      <c r="DC547" s="261">
        <v>112532</v>
      </c>
      <c r="DD547" s="262">
        <v>82646</v>
      </c>
      <c r="DE547" s="263">
        <v>41808</v>
      </c>
      <c r="DF547" s="111">
        <v>78995.333333333328</v>
      </c>
    </row>
    <row r="548" spans="1:110" ht="35.25" customHeight="1" x14ac:dyDescent="0.25">
      <c r="A548" s="237" t="s">
        <v>541</v>
      </c>
      <c r="B548" s="238" t="s">
        <v>14</v>
      </c>
      <c r="C548" s="238" t="s">
        <v>15</v>
      </c>
      <c r="D548" s="60" t="s">
        <v>316</v>
      </c>
      <c r="E548" s="60" t="s">
        <v>317</v>
      </c>
      <c r="F548" s="60" t="s">
        <v>1361</v>
      </c>
      <c r="G548" s="61" t="s">
        <v>1362</v>
      </c>
      <c r="H548" s="211" t="s">
        <v>543</v>
      </c>
      <c r="I548" s="60" t="s">
        <v>608</v>
      </c>
      <c r="J548" s="212">
        <v>8.0072708833909196</v>
      </c>
      <c r="K548" s="212">
        <v>38.318939314235998</v>
      </c>
      <c r="L548" s="213">
        <v>674.5</v>
      </c>
      <c r="M548" s="214"/>
      <c r="N548" s="214"/>
      <c r="O548" s="214"/>
      <c r="P548" s="214"/>
      <c r="Q548" s="214"/>
      <c r="R548" s="214"/>
      <c r="S548" s="214"/>
      <c r="T548" s="214"/>
      <c r="U548" s="214"/>
      <c r="V548" s="214"/>
      <c r="W548" s="214"/>
      <c r="X548" s="214"/>
      <c r="Y548" s="214"/>
      <c r="Z548" s="214"/>
      <c r="AA548" s="214"/>
      <c r="AB548" s="214"/>
      <c r="AC548" s="214">
        <v>30</v>
      </c>
      <c r="AD548" s="214">
        <v>30</v>
      </c>
      <c r="AE548" s="214"/>
      <c r="AF548" s="214"/>
      <c r="AG548" s="215"/>
      <c r="AH548" s="214"/>
      <c r="AI548" s="214">
        <f t="shared" si="27"/>
        <v>30</v>
      </c>
      <c r="AJ548" s="214">
        <f t="shared" si="27"/>
        <v>30</v>
      </c>
      <c r="AK548" s="214"/>
      <c r="AL548" s="214"/>
      <c r="AM548" s="214"/>
      <c r="AN548" s="214"/>
      <c r="AO548" s="214"/>
      <c r="AP548" s="214"/>
      <c r="AQ548" s="214"/>
      <c r="AR548" s="214"/>
      <c r="AS548" s="214"/>
      <c r="AT548" s="214"/>
      <c r="AU548" s="214"/>
      <c r="AV548" s="214"/>
      <c r="AW548" s="214"/>
      <c r="AX548" s="214"/>
      <c r="AY548" s="214"/>
      <c r="AZ548" s="214"/>
      <c r="BA548" s="239">
        <v>1939.31</v>
      </c>
      <c r="BB548" s="239">
        <v>1939.31</v>
      </c>
      <c r="BC548" s="214"/>
      <c r="BD548" s="214"/>
      <c r="BE548" s="214"/>
      <c r="BF548" s="214"/>
      <c r="BG548" s="216">
        <f t="shared" si="28"/>
        <v>1939.31</v>
      </c>
      <c r="BH548" s="72">
        <f t="shared" si="28"/>
        <v>1939.31</v>
      </c>
      <c r="BI548" s="217">
        <f t="shared" si="26"/>
        <v>0.50634725848563966</v>
      </c>
      <c r="BJ548" s="218">
        <v>0</v>
      </c>
      <c r="BK548" s="218">
        <v>0</v>
      </c>
      <c r="BL548" s="218">
        <v>0</v>
      </c>
      <c r="BM548" s="218">
        <v>0</v>
      </c>
      <c r="BN548" s="218">
        <v>0</v>
      </c>
      <c r="BO548" s="218">
        <v>0</v>
      </c>
      <c r="BP548" s="218">
        <v>0</v>
      </c>
      <c r="BQ548" s="218">
        <v>0</v>
      </c>
      <c r="BR548" s="218">
        <v>0</v>
      </c>
      <c r="BS548" s="218">
        <v>0</v>
      </c>
      <c r="BT548" s="218">
        <v>0</v>
      </c>
      <c r="BU548" s="218">
        <v>0</v>
      </c>
      <c r="BV548" s="218">
        <v>0</v>
      </c>
      <c r="BW548" s="218">
        <v>0</v>
      </c>
      <c r="BX548" s="218">
        <v>0</v>
      </c>
      <c r="BY548" s="218">
        <v>0</v>
      </c>
      <c r="BZ548" s="218">
        <v>2276439.6503999997</v>
      </c>
      <c r="CA548" s="218">
        <v>2276439.6503999997</v>
      </c>
      <c r="CB548" s="218">
        <v>0</v>
      </c>
      <c r="CC548" s="218">
        <v>0</v>
      </c>
      <c r="CD548" s="218">
        <v>0</v>
      </c>
      <c r="CE548" s="218">
        <v>0</v>
      </c>
      <c r="CF548" s="218">
        <v>2276439.6503999997</v>
      </c>
      <c r="CG548" s="219">
        <v>2276439.6503999997</v>
      </c>
      <c r="CH548" s="220">
        <v>12894720.000000002</v>
      </c>
      <c r="CI548" s="220">
        <v>12894720.000000002</v>
      </c>
      <c r="CJ548" s="220">
        <v>13420320</v>
      </c>
      <c r="CK548" s="221" t="s">
        <v>530</v>
      </c>
      <c r="CL548" s="222">
        <v>3.68</v>
      </c>
      <c r="CM548" s="223">
        <v>3.68</v>
      </c>
      <c r="CN548" s="224">
        <v>3.83</v>
      </c>
      <c r="CO548" s="253"/>
      <c r="CP548" s="253"/>
      <c r="CQ548" s="253"/>
      <c r="CR548" s="225"/>
      <c r="CS548" s="254">
        <v>206.41041479381269</v>
      </c>
      <c r="CT548" s="255">
        <v>206.23998129992606</v>
      </c>
      <c r="CU548" s="256">
        <v>1.5803883728609713</v>
      </c>
      <c r="CV548" s="257">
        <v>1.5779183222249333</v>
      </c>
      <c r="CW548" s="245" t="s">
        <v>900</v>
      </c>
      <c r="CX548" s="258"/>
      <c r="CY548" s="253"/>
      <c r="CZ548" s="253"/>
      <c r="DA548" s="259"/>
      <c r="DB548" s="260"/>
      <c r="DC548" s="261">
        <v>0</v>
      </c>
      <c r="DD548" s="262">
        <v>0</v>
      </c>
      <c r="DE548" s="263">
        <v>0</v>
      </c>
      <c r="DF548" s="111">
        <v>0</v>
      </c>
    </row>
    <row r="549" spans="1:110" ht="35.25" customHeight="1" x14ac:dyDescent="0.25">
      <c r="A549" s="237" t="s">
        <v>541</v>
      </c>
      <c r="B549" s="238" t="s">
        <v>14</v>
      </c>
      <c r="C549" s="238" t="s">
        <v>15</v>
      </c>
      <c r="D549" s="60" t="s">
        <v>316</v>
      </c>
      <c r="E549" s="60" t="s">
        <v>317</v>
      </c>
      <c r="F549" s="60" t="s">
        <v>1363</v>
      </c>
      <c r="G549" s="61" t="s">
        <v>1364</v>
      </c>
      <c r="H549" s="211" t="s">
        <v>543</v>
      </c>
      <c r="I549" s="60" t="s">
        <v>608</v>
      </c>
      <c r="J549" s="212">
        <v>8.0072708833909196</v>
      </c>
      <c r="K549" s="212">
        <v>50.295833228718003</v>
      </c>
      <c r="L549" s="213">
        <v>995.2</v>
      </c>
      <c r="M549" s="214"/>
      <c r="N549" s="214"/>
      <c r="O549" s="214"/>
      <c r="P549" s="214"/>
      <c r="Q549" s="214"/>
      <c r="R549" s="214"/>
      <c r="S549" s="214"/>
      <c r="T549" s="214"/>
      <c r="U549" s="214"/>
      <c r="V549" s="214"/>
      <c r="W549" s="214">
        <v>1</v>
      </c>
      <c r="X549" s="214">
        <v>1</v>
      </c>
      <c r="Y549" s="214"/>
      <c r="Z549" s="214"/>
      <c r="AA549" s="214"/>
      <c r="AB549" s="214"/>
      <c r="AC549" s="214">
        <v>44</v>
      </c>
      <c r="AD549" s="214">
        <v>44</v>
      </c>
      <c r="AE549" s="214"/>
      <c r="AF549" s="214"/>
      <c r="AG549" s="215"/>
      <c r="AH549" s="214"/>
      <c r="AI549" s="214">
        <f t="shared" si="27"/>
        <v>45</v>
      </c>
      <c r="AJ549" s="214">
        <f t="shared" si="27"/>
        <v>45</v>
      </c>
      <c r="AK549" s="214"/>
      <c r="AL549" s="214"/>
      <c r="AM549" s="214"/>
      <c r="AN549" s="214"/>
      <c r="AO549" s="214"/>
      <c r="AP549" s="214"/>
      <c r="AQ549" s="214"/>
      <c r="AR549" s="214"/>
      <c r="AS549" s="214"/>
      <c r="AT549" s="214"/>
      <c r="AU549" s="214">
        <v>280</v>
      </c>
      <c r="AV549" s="214">
        <v>280</v>
      </c>
      <c r="AW549" s="214"/>
      <c r="AX549" s="214"/>
      <c r="AY549" s="214"/>
      <c r="AZ549" s="214"/>
      <c r="BA549" s="239">
        <v>1275.8399999999999</v>
      </c>
      <c r="BB549" s="239">
        <v>1275.8399999999999</v>
      </c>
      <c r="BC549" s="214"/>
      <c r="BD549" s="214"/>
      <c r="BE549" s="214"/>
      <c r="BF549" s="214"/>
      <c r="BG549" s="216">
        <f t="shared" si="28"/>
        <v>1555.84</v>
      </c>
      <c r="BH549" s="72">
        <f t="shared" si="28"/>
        <v>1555.84</v>
      </c>
      <c r="BI549" s="217">
        <f t="shared" si="26"/>
        <v>0.28758595194085024</v>
      </c>
      <c r="BJ549" s="218">
        <v>0</v>
      </c>
      <c r="BK549" s="218">
        <v>0</v>
      </c>
      <c r="BL549" s="218">
        <v>0</v>
      </c>
      <c r="BM549" s="218">
        <v>0</v>
      </c>
      <c r="BN549" s="218">
        <v>0</v>
      </c>
      <c r="BO549" s="218">
        <v>0</v>
      </c>
      <c r="BP549" s="218">
        <v>0</v>
      </c>
      <c r="BQ549" s="218">
        <v>0</v>
      </c>
      <c r="BR549" s="218">
        <v>0</v>
      </c>
      <c r="BS549" s="218">
        <v>0</v>
      </c>
      <c r="BT549" s="218">
        <v>1412812.7999999998</v>
      </c>
      <c r="BU549" s="218">
        <v>1412812.7999999998</v>
      </c>
      <c r="BV549" s="218">
        <v>0</v>
      </c>
      <c r="BW549" s="218">
        <v>0</v>
      </c>
      <c r="BX549" s="218">
        <v>0</v>
      </c>
      <c r="BY549" s="218">
        <v>0</v>
      </c>
      <c r="BZ549" s="218">
        <v>1497632.0255999998</v>
      </c>
      <c r="CA549" s="218">
        <v>1497632.0255999998</v>
      </c>
      <c r="CB549" s="218">
        <v>0</v>
      </c>
      <c r="CC549" s="218">
        <v>0</v>
      </c>
      <c r="CD549" s="218">
        <v>0</v>
      </c>
      <c r="CE549" s="218">
        <v>0</v>
      </c>
      <c r="CF549" s="218">
        <v>2910444.8255999996</v>
      </c>
      <c r="CG549" s="219">
        <v>2910444.8255999996</v>
      </c>
      <c r="CH549" s="220">
        <v>17520000</v>
      </c>
      <c r="CI549" s="220">
        <v>17520000</v>
      </c>
      <c r="CJ549" s="220">
        <v>18956640.000000004</v>
      </c>
      <c r="CK549" s="221" t="s">
        <v>530</v>
      </c>
      <c r="CL549" s="222">
        <v>5</v>
      </c>
      <c r="CM549" s="223">
        <v>5</v>
      </c>
      <c r="CN549" s="224">
        <v>5.41</v>
      </c>
      <c r="CO549" s="253"/>
      <c r="CP549" s="253"/>
      <c r="CQ549" s="253"/>
      <c r="CR549" s="225"/>
      <c r="CS549" s="254">
        <v>126.12666238814182</v>
      </c>
      <c r="CT549" s="255">
        <v>95.538151250978885</v>
      </c>
      <c r="CU549" s="256">
        <v>1.3094521851445011</v>
      </c>
      <c r="CV549" s="257">
        <v>1.2719375309827192</v>
      </c>
      <c r="CW549" s="245" t="s">
        <v>588</v>
      </c>
      <c r="CX549" s="258"/>
      <c r="CY549" s="253"/>
      <c r="CZ549" s="253"/>
      <c r="DA549" s="259"/>
      <c r="DB549" s="260"/>
      <c r="DC549" s="261">
        <v>88610</v>
      </c>
      <c r="DD549" s="262">
        <v>0</v>
      </c>
      <c r="DE549" s="263">
        <v>0</v>
      </c>
      <c r="DF549" s="111">
        <v>29536.666666666668</v>
      </c>
    </row>
    <row r="550" spans="1:110" ht="35.25" customHeight="1" x14ac:dyDescent="0.25">
      <c r="A550" s="237" t="s">
        <v>541</v>
      </c>
      <c r="B550" s="238" t="s">
        <v>14</v>
      </c>
      <c r="C550" s="238" t="s">
        <v>15</v>
      </c>
      <c r="D550" s="60" t="s">
        <v>294</v>
      </c>
      <c r="E550" s="60" t="s">
        <v>293</v>
      </c>
      <c r="F550" s="60" t="s">
        <v>1365</v>
      </c>
      <c r="G550" s="61" t="s">
        <v>1366</v>
      </c>
      <c r="H550" s="211" t="s">
        <v>543</v>
      </c>
      <c r="I550" s="60" t="s">
        <v>608</v>
      </c>
      <c r="J550" s="212">
        <v>12.190173583669758</v>
      </c>
      <c r="K550" s="212">
        <v>196.16799201621299</v>
      </c>
      <c r="L550" s="213">
        <v>3092.1</v>
      </c>
      <c r="M550" s="214"/>
      <c r="N550" s="214"/>
      <c r="O550" s="214"/>
      <c r="P550" s="214"/>
      <c r="Q550" s="214"/>
      <c r="R550" s="214"/>
      <c r="S550" s="214"/>
      <c r="T550" s="214"/>
      <c r="U550" s="214"/>
      <c r="V550" s="214"/>
      <c r="W550" s="214"/>
      <c r="X550" s="214"/>
      <c r="Y550" s="214"/>
      <c r="Z550" s="214"/>
      <c r="AA550" s="214"/>
      <c r="AB550" s="214"/>
      <c r="AC550" s="214">
        <v>79</v>
      </c>
      <c r="AD550" s="214">
        <v>79</v>
      </c>
      <c r="AE550" s="214"/>
      <c r="AF550" s="214"/>
      <c r="AG550" s="215"/>
      <c r="AH550" s="214"/>
      <c r="AI550" s="214">
        <f t="shared" si="27"/>
        <v>79</v>
      </c>
      <c r="AJ550" s="214">
        <f t="shared" si="27"/>
        <v>79</v>
      </c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39">
        <v>3154.4549999999999</v>
      </c>
      <c r="BB550" s="239">
        <v>3154.4549999999999</v>
      </c>
      <c r="BC550" s="214"/>
      <c r="BD550" s="214"/>
      <c r="BE550" s="214"/>
      <c r="BF550" s="214"/>
      <c r="BG550" s="216">
        <f t="shared" si="28"/>
        <v>3154.4549999999999</v>
      </c>
      <c r="BH550" s="72">
        <f t="shared" si="28"/>
        <v>3154.4549999999999</v>
      </c>
      <c r="BI550" s="217">
        <f t="shared" si="26"/>
        <v>0.43933913649025069</v>
      </c>
      <c r="BJ550" s="218">
        <v>0</v>
      </c>
      <c r="BK550" s="218">
        <v>0</v>
      </c>
      <c r="BL550" s="218">
        <v>0</v>
      </c>
      <c r="BM550" s="218">
        <v>0</v>
      </c>
      <c r="BN550" s="218">
        <v>0</v>
      </c>
      <c r="BO550" s="218">
        <v>0</v>
      </c>
      <c r="BP550" s="218">
        <v>0</v>
      </c>
      <c r="BQ550" s="218">
        <v>0</v>
      </c>
      <c r="BR550" s="218">
        <v>0</v>
      </c>
      <c r="BS550" s="218">
        <v>0</v>
      </c>
      <c r="BT550" s="218">
        <v>0</v>
      </c>
      <c r="BU550" s="218">
        <v>0</v>
      </c>
      <c r="BV550" s="218">
        <v>0</v>
      </c>
      <c r="BW550" s="218">
        <v>0</v>
      </c>
      <c r="BX550" s="218">
        <v>0</v>
      </c>
      <c r="BY550" s="218">
        <v>0</v>
      </c>
      <c r="BZ550" s="218">
        <v>3702825.4572000005</v>
      </c>
      <c r="CA550" s="218">
        <v>3702825.4572000005</v>
      </c>
      <c r="CB550" s="218">
        <v>0</v>
      </c>
      <c r="CC550" s="218">
        <v>0</v>
      </c>
      <c r="CD550" s="218">
        <v>0</v>
      </c>
      <c r="CE550" s="218">
        <v>0</v>
      </c>
      <c r="CF550" s="218">
        <v>3702825.4572000005</v>
      </c>
      <c r="CG550" s="219">
        <v>3702825.4572000005</v>
      </c>
      <c r="CH550" s="220">
        <v>23091360</v>
      </c>
      <c r="CI550" s="220">
        <v>23091360</v>
      </c>
      <c r="CJ550" s="220">
        <v>25158719.999999996</v>
      </c>
      <c r="CK550" s="221" t="s">
        <v>530</v>
      </c>
      <c r="CL550" s="222">
        <v>6.59</v>
      </c>
      <c r="CM550" s="223">
        <v>6.59</v>
      </c>
      <c r="CN550" s="224">
        <v>7.18</v>
      </c>
      <c r="CO550" s="253"/>
      <c r="CP550" s="253"/>
      <c r="CQ550" s="253"/>
      <c r="CR550" s="225"/>
      <c r="CS550" s="254">
        <v>195.45644592166934</v>
      </c>
      <c r="CT550" s="255">
        <v>167.24456193543875</v>
      </c>
      <c r="CU550" s="256">
        <v>1.4803734411506457</v>
      </c>
      <c r="CV550" s="257">
        <v>1.3797369793890821</v>
      </c>
      <c r="CW550" s="245" t="s">
        <v>566</v>
      </c>
      <c r="CX550" s="258"/>
      <c r="CY550" s="253"/>
      <c r="CZ550" s="253"/>
      <c r="DA550" s="259"/>
      <c r="DB550" s="260"/>
      <c r="DC550" s="261">
        <v>149756</v>
      </c>
      <c r="DD550" s="262">
        <v>540</v>
      </c>
      <c r="DE550" s="263">
        <v>52916</v>
      </c>
      <c r="DF550" s="111">
        <v>67737.333333333328</v>
      </c>
    </row>
    <row r="551" spans="1:110" ht="35.25" customHeight="1" x14ac:dyDescent="0.25">
      <c r="A551" s="237" t="s">
        <v>541</v>
      </c>
      <c r="B551" s="238" t="s">
        <v>14</v>
      </c>
      <c r="C551" s="238" t="s">
        <v>15</v>
      </c>
      <c r="D551" s="60" t="s">
        <v>294</v>
      </c>
      <c r="E551" s="60" t="s">
        <v>293</v>
      </c>
      <c r="F551" s="60" t="s">
        <v>1367</v>
      </c>
      <c r="G551" s="61" t="s">
        <v>1368</v>
      </c>
      <c r="H551" s="211" t="s">
        <v>543</v>
      </c>
      <c r="I551" s="60" t="s">
        <v>608</v>
      </c>
      <c r="J551" s="212">
        <v>9.8238457703691591</v>
      </c>
      <c r="K551" s="212">
        <v>103.572348269418</v>
      </c>
      <c r="L551" s="213">
        <v>2969.2</v>
      </c>
      <c r="M551" s="214"/>
      <c r="N551" s="214"/>
      <c r="O551" s="214"/>
      <c r="P551" s="214"/>
      <c r="Q551" s="214"/>
      <c r="R551" s="214"/>
      <c r="S551" s="214"/>
      <c r="T551" s="214"/>
      <c r="U551" s="214"/>
      <c r="V551" s="214"/>
      <c r="W551" s="214"/>
      <c r="X551" s="214"/>
      <c r="Y551" s="214"/>
      <c r="Z551" s="214"/>
      <c r="AA551" s="214"/>
      <c r="AB551" s="214"/>
      <c r="AC551" s="214">
        <v>74</v>
      </c>
      <c r="AD551" s="214">
        <v>74</v>
      </c>
      <c r="AE551" s="214"/>
      <c r="AF551" s="214"/>
      <c r="AG551" s="215"/>
      <c r="AH551" s="214"/>
      <c r="AI551" s="214">
        <f t="shared" si="27"/>
        <v>74</v>
      </c>
      <c r="AJ551" s="214">
        <f t="shared" si="27"/>
        <v>74</v>
      </c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39">
        <v>1981.98</v>
      </c>
      <c r="BB551" s="239">
        <v>1981.98</v>
      </c>
      <c r="BC551" s="214"/>
      <c r="BD551" s="214"/>
      <c r="BE551" s="214"/>
      <c r="BF551" s="214"/>
      <c r="BG551" s="216">
        <f t="shared" si="28"/>
        <v>1981.98</v>
      </c>
      <c r="BH551" s="72">
        <f t="shared" si="28"/>
        <v>1981.98</v>
      </c>
      <c r="BI551" s="217">
        <f t="shared" si="26"/>
        <v>0.25345012787723786</v>
      </c>
      <c r="BJ551" s="218">
        <v>0</v>
      </c>
      <c r="BK551" s="218">
        <v>0</v>
      </c>
      <c r="BL551" s="218">
        <v>0</v>
      </c>
      <c r="BM551" s="218">
        <v>0</v>
      </c>
      <c r="BN551" s="218">
        <v>0</v>
      </c>
      <c r="BO551" s="218">
        <v>0</v>
      </c>
      <c r="BP551" s="218">
        <v>0</v>
      </c>
      <c r="BQ551" s="218">
        <v>0</v>
      </c>
      <c r="BR551" s="218">
        <v>0</v>
      </c>
      <c r="BS551" s="218">
        <v>0</v>
      </c>
      <c r="BT551" s="218">
        <v>0</v>
      </c>
      <c r="BU551" s="218">
        <v>0</v>
      </c>
      <c r="BV551" s="218">
        <v>0</v>
      </c>
      <c r="BW551" s="218">
        <v>0</v>
      </c>
      <c r="BX551" s="218">
        <v>0</v>
      </c>
      <c r="BY551" s="218">
        <v>0</v>
      </c>
      <c r="BZ551" s="218">
        <v>2326527.4032000001</v>
      </c>
      <c r="CA551" s="218">
        <v>2326527.4032000001</v>
      </c>
      <c r="CB551" s="218">
        <v>0</v>
      </c>
      <c r="CC551" s="218">
        <v>0</v>
      </c>
      <c r="CD551" s="218">
        <v>0</v>
      </c>
      <c r="CE551" s="218">
        <v>0</v>
      </c>
      <c r="CF551" s="218">
        <v>2326527.4032000001</v>
      </c>
      <c r="CG551" s="219">
        <v>2326527.4032000001</v>
      </c>
      <c r="CH551" s="220">
        <v>25859520</v>
      </c>
      <c r="CI551" s="220">
        <v>25859520</v>
      </c>
      <c r="CJ551" s="220">
        <v>27401280.000000004</v>
      </c>
      <c r="CK551" s="221" t="s">
        <v>530</v>
      </c>
      <c r="CL551" s="222">
        <v>7.38</v>
      </c>
      <c r="CM551" s="223">
        <v>7.38</v>
      </c>
      <c r="CN551" s="224">
        <v>7.82</v>
      </c>
      <c r="CO551" s="253"/>
      <c r="CP551" s="253"/>
      <c r="CQ551" s="253"/>
      <c r="CR551" s="225"/>
      <c r="CS551" s="254">
        <v>209.06861309506874</v>
      </c>
      <c r="CT551" s="255">
        <v>190.9249139651221</v>
      </c>
      <c r="CU551" s="256">
        <v>2.3217009673508753</v>
      </c>
      <c r="CV551" s="257">
        <v>2.2153860641793908</v>
      </c>
      <c r="CW551" s="245" t="s">
        <v>609</v>
      </c>
      <c r="CX551" s="258"/>
      <c r="CY551" s="253"/>
      <c r="CZ551" s="253"/>
      <c r="DA551" s="259"/>
      <c r="DB551" s="260"/>
      <c r="DC551" s="261">
        <v>288330</v>
      </c>
      <c r="DD551" s="262">
        <v>98611</v>
      </c>
      <c r="DE551" s="263">
        <v>556359</v>
      </c>
      <c r="DF551" s="111">
        <v>314433.33333333331</v>
      </c>
    </row>
    <row r="552" spans="1:110" ht="35.25" customHeight="1" x14ac:dyDescent="0.25">
      <c r="A552" s="237" t="s">
        <v>541</v>
      </c>
      <c r="B552" s="238" t="s">
        <v>14</v>
      </c>
      <c r="C552" s="238" t="s">
        <v>15</v>
      </c>
      <c r="D552" s="60" t="s">
        <v>294</v>
      </c>
      <c r="E552" s="60" t="s">
        <v>293</v>
      </c>
      <c r="F552" s="60" t="s">
        <v>1369</v>
      </c>
      <c r="G552" s="61" t="s">
        <v>1370</v>
      </c>
      <c r="H552" s="211" t="s">
        <v>543</v>
      </c>
      <c r="I552" s="60" t="s">
        <v>608</v>
      </c>
      <c r="J552" s="212">
        <v>12.190173583669758</v>
      </c>
      <c r="K552" s="212">
        <v>144.51685576001103</v>
      </c>
      <c r="L552" s="213">
        <v>3415.6</v>
      </c>
      <c r="M552" s="214"/>
      <c r="N552" s="214"/>
      <c r="O552" s="214"/>
      <c r="P552" s="214"/>
      <c r="Q552" s="214"/>
      <c r="R552" s="214"/>
      <c r="S552" s="214"/>
      <c r="T552" s="214"/>
      <c r="U552" s="214"/>
      <c r="V552" s="214"/>
      <c r="W552" s="214"/>
      <c r="X552" s="214"/>
      <c r="Y552" s="214">
        <v>1</v>
      </c>
      <c r="Z552" s="214">
        <v>1</v>
      </c>
      <c r="AA552" s="214"/>
      <c r="AB552" s="214"/>
      <c r="AC552" s="214">
        <v>151</v>
      </c>
      <c r="AD552" s="214">
        <v>151</v>
      </c>
      <c r="AE552" s="214"/>
      <c r="AF552" s="214"/>
      <c r="AG552" s="215"/>
      <c r="AH552" s="214"/>
      <c r="AI552" s="214">
        <f t="shared" si="27"/>
        <v>152</v>
      </c>
      <c r="AJ552" s="214">
        <f t="shared" si="27"/>
        <v>152</v>
      </c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>
        <v>75</v>
      </c>
      <c r="AX552" s="214">
        <v>75</v>
      </c>
      <c r="AY552" s="214"/>
      <c r="AZ552" s="214"/>
      <c r="BA552" s="239">
        <v>6126.89</v>
      </c>
      <c r="BB552" s="239">
        <v>6126.89</v>
      </c>
      <c r="BC552" s="214"/>
      <c r="BD552" s="214"/>
      <c r="BE552" s="214"/>
      <c r="BF552" s="214"/>
      <c r="BG552" s="216">
        <f t="shared" si="28"/>
        <v>6201.89</v>
      </c>
      <c r="BH552" s="72">
        <f t="shared" si="28"/>
        <v>6201.89</v>
      </c>
      <c r="BI552" s="217">
        <f t="shared" si="26"/>
        <v>0.79004968152866251</v>
      </c>
      <c r="BJ552" s="218">
        <v>0</v>
      </c>
      <c r="BK552" s="218">
        <v>0</v>
      </c>
      <c r="BL552" s="218">
        <v>0</v>
      </c>
      <c r="BM552" s="218">
        <v>0</v>
      </c>
      <c r="BN552" s="218">
        <v>0</v>
      </c>
      <c r="BO552" s="218">
        <v>0</v>
      </c>
      <c r="BP552" s="218">
        <v>0</v>
      </c>
      <c r="BQ552" s="218">
        <v>0</v>
      </c>
      <c r="BR552" s="218">
        <v>0</v>
      </c>
      <c r="BS552" s="218">
        <v>0</v>
      </c>
      <c r="BT552" s="218">
        <v>0</v>
      </c>
      <c r="BU552" s="218">
        <v>0</v>
      </c>
      <c r="BV552" s="218">
        <v>378432</v>
      </c>
      <c r="BW552" s="218">
        <v>378432</v>
      </c>
      <c r="BX552" s="218">
        <v>0</v>
      </c>
      <c r="BY552" s="218">
        <v>0</v>
      </c>
      <c r="BZ552" s="218">
        <v>7191988.5576000009</v>
      </c>
      <c r="CA552" s="218">
        <v>7191988.5576000009</v>
      </c>
      <c r="CB552" s="218">
        <v>0</v>
      </c>
      <c r="CC552" s="218">
        <v>0</v>
      </c>
      <c r="CD552" s="218">
        <v>0</v>
      </c>
      <c r="CE552" s="218">
        <v>0</v>
      </c>
      <c r="CF552" s="218">
        <v>7570420.5576000009</v>
      </c>
      <c r="CG552" s="219">
        <v>7570420.5576000009</v>
      </c>
      <c r="CH552" s="220">
        <v>25474079.999999996</v>
      </c>
      <c r="CI552" s="220">
        <v>25474079.999999996</v>
      </c>
      <c r="CJ552" s="220">
        <v>27506400</v>
      </c>
      <c r="CK552" s="221" t="s">
        <v>530</v>
      </c>
      <c r="CL552" s="222">
        <v>7.27</v>
      </c>
      <c r="CM552" s="223">
        <v>7.27</v>
      </c>
      <c r="CN552" s="224">
        <v>7.85</v>
      </c>
      <c r="CO552" s="253"/>
      <c r="CP552" s="253"/>
      <c r="CQ552" s="253"/>
      <c r="CR552" s="225"/>
      <c r="CS552" s="254">
        <v>148.86012871093104</v>
      </c>
      <c r="CT552" s="255">
        <v>114.34650695317002</v>
      </c>
      <c r="CU552" s="256">
        <v>1.3666084735563446</v>
      </c>
      <c r="CV552" s="257">
        <v>1.3016050655497036</v>
      </c>
      <c r="CW552" s="245" t="s">
        <v>588</v>
      </c>
      <c r="CX552" s="258"/>
      <c r="CY552" s="253"/>
      <c r="CZ552" s="253"/>
      <c r="DA552" s="259"/>
      <c r="DB552" s="260"/>
      <c r="DC552" s="261">
        <v>230643</v>
      </c>
      <c r="DD552" s="262">
        <v>189200</v>
      </c>
      <c r="DE552" s="263">
        <v>190018</v>
      </c>
      <c r="DF552" s="111">
        <v>203287</v>
      </c>
    </row>
    <row r="553" spans="1:110" ht="35.25" customHeight="1" x14ac:dyDescent="0.25">
      <c r="A553" s="237" t="s">
        <v>541</v>
      </c>
      <c r="B553" s="238" t="s">
        <v>14</v>
      </c>
      <c r="C553" s="238" t="s">
        <v>15</v>
      </c>
      <c r="D553" s="60" t="s">
        <v>376</v>
      </c>
      <c r="E553" s="60" t="s">
        <v>377</v>
      </c>
      <c r="F553" s="60" t="s">
        <v>1371</v>
      </c>
      <c r="G553" s="61" t="s">
        <v>1372</v>
      </c>
      <c r="H553" s="211" t="s">
        <v>543</v>
      </c>
      <c r="I553" s="60" t="s">
        <v>529</v>
      </c>
      <c r="J553" s="212">
        <v>11.68302910721359</v>
      </c>
      <c r="K553" s="212">
        <v>87.320643757767002</v>
      </c>
      <c r="L553" s="213">
        <v>2641.8</v>
      </c>
      <c r="M553" s="214"/>
      <c r="N553" s="214"/>
      <c r="O553" s="214"/>
      <c r="P553" s="214"/>
      <c r="Q553" s="214"/>
      <c r="R553" s="214"/>
      <c r="S553" s="214"/>
      <c r="T553" s="214"/>
      <c r="U553" s="214"/>
      <c r="V553" s="214"/>
      <c r="W553" s="214"/>
      <c r="X553" s="214"/>
      <c r="Y553" s="214"/>
      <c r="Z553" s="214"/>
      <c r="AA553" s="214"/>
      <c r="AB553" s="214"/>
      <c r="AC553" s="214">
        <v>112</v>
      </c>
      <c r="AD553" s="214">
        <v>112</v>
      </c>
      <c r="AE553" s="214"/>
      <c r="AF553" s="214"/>
      <c r="AG553" s="215"/>
      <c r="AH553" s="214"/>
      <c r="AI553" s="214">
        <f t="shared" si="27"/>
        <v>112</v>
      </c>
      <c r="AJ553" s="214">
        <f t="shared" si="27"/>
        <v>112</v>
      </c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39">
        <v>4321.88</v>
      </c>
      <c r="BB553" s="239">
        <v>4321.88</v>
      </c>
      <c r="BC553" s="214"/>
      <c r="BD553" s="214"/>
      <c r="BE553" s="214"/>
      <c r="BF553" s="214"/>
      <c r="BG553" s="216">
        <f t="shared" si="28"/>
        <v>4321.88</v>
      </c>
      <c r="BH553" s="72">
        <f t="shared" si="28"/>
        <v>4321.88</v>
      </c>
      <c r="BI553" s="217">
        <f t="shared" si="26"/>
        <v>0.48235267857142855</v>
      </c>
      <c r="BJ553" s="218">
        <v>0</v>
      </c>
      <c r="BK553" s="218">
        <v>0</v>
      </c>
      <c r="BL553" s="218">
        <v>0</v>
      </c>
      <c r="BM553" s="218">
        <v>0</v>
      </c>
      <c r="BN553" s="218">
        <v>0</v>
      </c>
      <c r="BO553" s="218">
        <v>0</v>
      </c>
      <c r="BP553" s="218">
        <v>0</v>
      </c>
      <c r="BQ553" s="218">
        <v>0</v>
      </c>
      <c r="BR553" s="218">
        <v>0</v>
      </c>
      <c r="BS553" s="218">
        <v>0</v>
      </c>
      <c r="BT553" s="218">
        <v>0</v>
      </c>
      <c r="BU553" s="218">
        <v>0</v>
      </c>
      <c r="BV553" s="218">
        <v>0</v>
      </c>
      <c r="BW553" s="218">
        <v>0</v>
      </c>
      <c r="BX553" s="218">
        <v>0</v>
      </c>
      <c r="BY553" s="218">
        <v>0</v>
      </c>
      <c r="BZ553" s="218">
        <v>5073195.6192000005</v>
      </c>
      <c r="CA553" s="218">
        <v>5073195.6192000005</v>
      </c>
      <c r="CB553" s="218">
        <v>0</v>
      </c>
      <c r="CC553" s="218">
        <v>0</v>
      </c>
      <c r="CD553" s="218">
        <v>0</v>
      </c>
      <c r="CE553" s="218">
        <v>0</v>
      </c>
      <c r="CF553" s="218">
        <v>5073195.6192000005</v>
      </c>
      <c r="CG553" s="219">
        <v>5073195.6192000005</v>
      </c>
      <c r="CH553" s="220">
        <v>26069760.000000004</v>
      </c>
      <c r="CI553" s="220">
        <v>26069760.000000004</v>
      </c>
      <c r="CJ553" s="220">
        <v>31395840.000000004</v>
      </c>
      <c r="CK553" s="221" t="s">
        <v>530</v>
      </c>
      <c r="CL553" s="222">
        <v>7.44</v>
      </c>
      <c r="CM553" s="223">
        <v>7.44</v>
      </c>
      <c r="CN553" s="224">
        <v>8.9600000000000009</v>
      </c>
      <c r="CO553" s="253"/>
      <c r="CP553" s="253"/>
      <c r="CQ553" s="253"/>
      <c r="CR553" s="225"/>
      <c r="CS553" s="254">
        <v>579.82396725201613</v>
      </c>
      <c r="CT553" s="255">
        <v>142.85743622775826</v>
      </c>
      <c r="CU553" s="256">
        <v>1.5397835505009825</v>
      </c>
      <c r="CV553" s="257">
        <v>1.2041474506934053</v>
      </c>
      <c r="CW553" s="245" t="s">
        <v>639</v>
      </c>
      <c r="CX553" s="258"/>
      <c r="CY553" s="253"/>
      <c r="CZ553" s="253"/>
      <c r="DA553" s="259"/>
      <c r="DB553" s="260"/>
      <c r="DC553" s="261">
        <v>68089</v>
      </c>
      <c r="DD553" s="262">
        <v>140136</v>
      </c>
      <c r="DE553" s="263">
        <v>31284</v>
      </c>
      <c r="DF553" s="111">
        <v>79836.333333333328</v>
      </c>
    </row>
    <row r="554" spans="1:110" ht="35.25" customHeight="1" x14ac:dyDescent="0.25">
      <c r="A554" s="237" t="s">
        <v>541</v>
      </c>
      <c r="B554" s="238" t="s">
        <v>14</v>
      </c>
      <c r="C554" s="238" t="s">
        <v>15</v>
      </c>
      <c r="D554" s="60" t="s">
        <v>376</v>
      </c>
      <c r="E554" s="60" t="s">
        <v>377</v>
      </c>
      <c r="F554" s="60" t="s">
        <v>1373</v>
      </c>
      <c r="G554" s="61" t="s">
        <v>1374</v>
      </c>
      <c r="H554" s="211" t="s">
        <v>533</v>
      </c>
      <c r="I554" s="60" t="s">
        <v>529</v>
      </c>
      <c r="J554" s="212">
        <v>11.68302910721359</v>
      </c>
      <c r="K554" s="212">
        <v>17.239962085353003</v>
      </c>
      <c r="L554" s="213">
        <v>694</v>
      </c>
      <c r="M554" s="214"/>
      <c r="N554" s="214"/>
      <c r="O554" s="214"/>
      <c r="P554" s="214"/>
      <c r="Q554" s="214"/>
      <c r="R554" s="214"/>
      <c r="S554" s="214"/>
      <c r="T554" s="214"/>
      <c r="U554" s="214"/>
      <c r="V554" s="214"/>
      <c r="W554" s="214"/>
      <c r="X554" s="214"/>
      <c r="Y554" s="214"/>
      <c r="Z554" s="214"/>
      <c r="AA554" s="214"/>
      <c r="AB554" s="214"/>
      <c r="AC554" s="214">
        <v>22</v>
      </c>
      <c r="AD554" s="214">
        <v>22</v>
      </c>
      <c r="AE554" s="214"/>
      <c r="AF554" s="214"/>
      <c r="AG554" s="215"/>
      <c r="AH554" s="214"/>
      <c r="AI554" s="214">
        <f t="shared" si="27"/>
        <v>22</v>
      </c>
      <c r="AJ554" s="214">
        <f t="shared" si="27"/>
        <v>22</v>
      </c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39">
        <v>1129.25</v>
      </c>
      <c r="BB554" s="239">
        <v>1129.25</v>
      </c>
      <c r="BC554" s="214"/>
      <c r="BD554" s="214"/>
      <c r="BE554" s="214"/>
      <c r="BF554" s="214"/>
      <c r="BG554" s="216">
        <f t="shared" si="28"/>
        <v>1129.25</v>
      </c>
      <c r="BH554" s="72">
        <f t="shared" si="28"/>
        <v>1129.25</v>
      </c>
      <c r="BI554" s="217">
        <f t="shared" si="26"/>
        <v>0.40914855072463774</v>
      </c>
      <c r="BJ554" s="218">
        <v>0</v>
      </c>
      <c r="BK554" s="218">
        <v>0</v>
      </c>
      <c r="BL554" s="218">
        <v>0</v>
      </c>
      <c r="BM554" s="218">
        <v>0</v>
      </c>
      <c r="BN554" s="218">
        <v>0</v>
      </c>
      <c r="BO554" s="218">
        <v>0</v>
      </c>
      <c r="BP554" s="218">
        <v>0</v>
      </c>
      <c r="BQ554" s="218">
        <v>0</v>
      </c>
      <c r="BR554" s="218">
        <v>0</v>
      </c>
      <c r="BS554" s="218">
        <v>0</v>
      </c>
      <c r="BT554" s="218">
        <v>0</v>
      </c>
      <c r="BU554" s="218">
        <v>0</v>
      </c>
      <c r="BV554" s="218">
        <v>0</v>
      </c>
      <c r="BW554" s="218">
        <v>0</v>
      </c>
      <c r="BX554" s="218">
        <v>0</v>
      </c>
      <c r="BY554" s="218">
        <v>0</v>
      </c>
      <c r="BZ554" s="218">
        <v>1325558.82</v>
      </c>
      <c r="CA554" s="218">
        <v>1325558.82</v>
      </c>
      <c r="CB554" s="218">
        <v>0</v>
      </c>
      <c r="CC554" s="218">
        <v>0</v>
      </c>
      <c r="CD554" s="218">
        <v>0</v>
      </c>
      <c r="CE554" s="218">
        <v>0</v>
      </c>
      <c r="CF554" s="218">
        <v>1325558.82</v>
      </c>
      <c r="CG554" s="219">
        <v>1325558.82</v>
      </c>
      <c r="CH554" s="220">
        <v>8479680</v>
      </c>
      <c r="CI554" s="220">
        <v>8479680</v>
      </c>
      <c r="CJ554" s="220">
        <v>9671039.9999999981</v>
      </c>
      <c r="CK554" s="221" t="s">
        <v>530</v>
      </c>
      <c r="CL554" s="222">
        <v>2.42</v>
      </c>
      <c r="CM554" s="223">
        <v>2.42</v>
      </c>
      <c r="CN554" s="224">
        <v>2.76</v>
      </c>
      <c r="CO554" s="253"/>
      <c r="CP554" s="253"/>
      <c r="CQ554" s="253"/>
      <c r="CR554" s="225"/>
      <c r="CS554" s="254">
        <v>568.73645375315823</v>
      </c>
      <c r="CT554" s="255">
        <v>23.310421092255286</v>
      </c>
      <c r="CU554" s="256">
        <v>0.44173416646290703</v>
      </c>
      <c r="CV554" s="257">
        <v>0.11416452189038057</v>
      </c>
      <c r="CW554" s="245" t="s">
        <v>609</v>
      </c>
      <c r="CX554" s="258"/>
      <c r="CY554" s="253"/>
      <c r="CZ554" s="253"/>
      <c r="DA554" s="259"/>
      <c r="DB554" s="260"/>
      <c r="DC554" s="261">
        <v>0</v>
      </c>
      <c r="DD554" s="262">
        <v>0</v>
      </c>
      <c r="DE554" s="263">
        <v>0</v>
      </c>
      <c r="DF554" s="111">
        <v>0</v>
      </c>
    </row>
    <row r="555" spans="1:110" ht="35.25" customHeight="1" x14ac:dyDescent="0.25">
      <c r="A555" s="237" t="s">
        <v>541</v>
      </c>
      <c r="B555" s="238" t="s">
        <v>14</v>
      </c>
      <c r="C555" s="238" t="s">
        <v>15</v>
      </c>
      <c r="D555" s="60" t="s">
        <v>376</v>
      </c>
      <c r="E555" s="60" t="s">
        <v>377</v>
      </c>
      <c r="F555" s="60" t="s">
        <v>1375</v>
      </c>
      <c r="G555" s="61" t="s">
        <v>1376</v>
      </c>
      <c r="H555" s="211" t="s">
        <v>533</v>
      </c>
      <c r="I555" s="60" t="s">
        <v>529</v>
      </c>
      <c r="J555" s="212">
        <v>11.68302910721359</v>
      </c>
      <c r="K555" s="212">
        <v>48.510795353642997</v>
      </c>
      <c r="L555" s="213">
        <v>2964.2</v>
      </c>
      <c r="M555" s="214"/>
      <c r="N555" s="214"/>
      <c r="O555" s="214"/>
      <c r="P555" s="214"/>
      <c r="Q555" s="214"/>
      <c r="R555" s="214"/>
      <c r="S555" s="214"/>
      <c r="T555" s="214"/>
      <c r="U555" s="214"/>
      <c r="V555" s="214"/>
      <c r="W555" s="214"/>
      <c r="X555" s="214"/>
      <c r="Y555" s="214"/>
      <c r="Z555" s="214"/>
      <c r="AA555" s="214"/>
      <c r="AB555" s="214"/>
      <c r="AC555" s="214">
        <v>127</v>
      </c>
      <c r="AD555" s="214">
        <v>127</v>
      </c>
      <c r="AE555" s="214"/>
      <c r="AF555" s="214"/>
      <c r="AG555" s="215"/>
      <c r="AH555" s="214"/>
      <c r="AI555" s="214">
        <f t="shared" si="27"/>
        <v>127</v>
      </c>
      <c r="AJ555" s="214">
        <f t="shared" si="27"/>
        <v>127</v>
      </c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39">
        <v>873.4</v>
      </c>
      <c r="BB555" s="239">
        <v>873.4</v>
      </c>
      <c r="BC555" s="214"/>
      <c r="BD555" s="214"/>
      <c r="BE555" s="214"/>
      <c r="BF555" s="214"/>
      <c r="BG555" s="216">
        <f t="shared" si="28"/>
        <v>873.4</v>
      </c>
      <c r="BH555" s="72">
        <f t="shared" si="28"/>
        <v>873.4</v>
      </c>
      <c r="BI555" s="217">
        <f t="shared" si="26"/>
        <v>9.597802197802198E-2</v>
      </c>
      <c r="BJ555" s="218">
        <v>0</v>
      </c>
      <c r="BK555" s="218">
        <v>0</v>
      </c>
      <c r="BL555" s="218">
        <v>0</v>
      </c>
      <c r="BM555" s="218">
        <v>0</v>
      </c>
      <c r="BN555" s="218">
        <v>0</v>
      </c>
      <c r="BO555" s="218">
        <v>0</v>
      </c>
      <c r="BP555" s="218">
        <v>0</v>
      </c>
      <c r="BQ555" s="218">
        <v>0</v>
      </c>
      <c r="BR555" s="218">
        <v>0</v>
      </c>
      <c r="BS555" s="218">
        <v>0</v>
      </c>
      <c r="BT555" s="218">
        <v>0</v>
      </c>
      <c r="BU555" s="218">
        <v>0</v>
      </c>
      <c r="BV555" s="218">
        <v>0</v>
      </c>
      <c r="BW555" s="218">
        <v>0</v>
      </c>
      <c r="BX555" s="218">
        <v>0</v>
      </c>
      <c r="BY555" s="218">
        <v>0</v>
      </c>
      <c r="BZ555" s="218">
        <v>1025231.856</v>
      </c>
      <c r="CA555" s="218">
        <v>1025231.856</v>
      </c>
      <c r="CB555" s="218">
        <v>0</v>
      </c>
      <c r="CC555" s="218">
        <v>0</v>
      </c>
      <c r="CD555" s="218">
        <v>0</v>
      </c>
      <c r="CE555" s="218">
        <v>0</v>
      </c>
      <c r="CF555" s="218">
        <v>1025231.856</v>
      </c>
      <c r="CG555" s="219">
        <v>1025231.856</v>
      </c>
      <c r="CH555" s="220">
        <v>31325760.000000004</v>
      </c>
      <c r="CI555" s="220">
        <v>31325760.000000004</v>
      </c>
      <c r="CJ555" s="220">
        <v>31886400</v>
      </c>
      <c r="CK555" s="221" t="s">
        <v>530</v>
      </c>
      <c r="CL555" s="222">
        <v>8.94</v>
      </c>
      <c r="CM555" s="223">
        <v>8.94</v>
      </c>
      <c r="CN555" s="224">
        <v>9.1</v>
      </c>
      <c r="CO555" s="253"/>
      <c r="CP555" s="253"/>
      <c r="CQ555" s="253"/>
      <c r="CR555" s="225"/>
      <c r="CS555" s="254">
        <v>93.688897440315074</v>
      </c>
      <c r="CT555" s="255">
        <v>24.277483327298569</v>
      </c>
      <c r="CU555" s="256">
        <v>0.17992526578453469</v>
      </c>
      <c r="CV555" s="257">
        <v>0.15057468945616811</v>
      </c>
      <c r="CW555" s="245" t="s">
        <v>609</v>
      </c>
      <c r="CX555" s="258"/>
      <c r="CY555" s="253"/>
      <c r="CZ555" s="253"/>
      <c r="DA555" s="259"/>
      <c r="DB555" s="260"/>
      <c r="DC555" s="261">
        <v>0</v>
      </c>
      <c r="DD555" s="262">
        <v>3478</v>
      </c>
      <c r="DE555" s="263">
        <v>0</v>
      </c>
      <c r="DF555" s="111">
        <v>1159.3333333333333</v>
      </c>
    </row>
    <row r="556" spans="1:110" ht="35.25" customHeight="1" x14ac:dyDescent="0.25">
      <c r="A556" s="237" t="s">
        <v>541</v>
      </c>
      <c r="B556" s="238" t="s">
        <v>14</v>
      </c>
      <c r="C556" s="238" t="s">
        <v>15</v>
      </c>
      <c r="D556" s="60" t="s">
        <v>362</v>
      </c>
      <c r="E556" s="60" t="s">
        <v>363</v>
      </c>
      <c r="F556" s="60" t="s">
        <v>1377</v>
      </c>
      <c r="G556" s="61" t="s">
        <v>1378</v>
      </c>
      <c r="H556" s="211" t="s">
        <v>543</v>
      </c>
      <c r="I556" s="60" t="s">
        <v>529</v>
      </c>
      <c r="J556" s="212">
        <v>10.882821634116768</v>
      </c>
      <c r="K556" s="212">
        <v>17.461174206105003</v>
      </c>
      <c r="L556" s="213">
        <v>1365</v>
      </c>
      <c r="M556" s="214"/>
      <c r="N556" s="214"/>
      <c r="O556" s="214"/>
      <c r="P556" s="214"/>
      <c r="Q556" s="214"/>
      <c r="R556" s="214"/>
      <c r="S556" s="214"/>
      <c r="T556" s="214"/>
      <c r="U556" s="214"/>
      <c r="V556" s="214"/>
      <c r="W556" s="214"/>
      <c r="X556" s="214"/>
      <c r="Y556" s="214"/>
      <c r="Z556" s="214"/>
      <c r="AA556" s="214"/>
      <c r="AB556" s="214"/>
      <c r="AC556" s="214">
        <v>21</v>
      </c>
      <c r="AD556" s="214">
        <v>21</v>
      </c>
      <c r="AE556" s="214"/>
      <c r="AF556" s="214"/>
      <c r="AG556" s="215"/>
      <c r="AH556" s="214"/>
      <c r="AI556" s="214">
        <f t="shared" si="27"/>
        <v>21</v>
      </c>
      <c r="AJ556" s="214">
        <f t="shared" si="27"/>
        <v>21</v>
      </c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39">
        <v>474.3</v>
      </c>
      <c r="BB556" s="239">
        <v>474.3</v>
      </c>
      <c r="BC556" s="214"/>
      <c r="BD556" s="214"/>
      <c r="BE556" s="214"/>
      <c r="BF556" s="214"/>
      <c r="BG556" s="216">
        <f t="shared" si="28"/>
        <v>474.3</v>
      </c>
      <c r="BH556" s="72">
        <f t="shared" si="28"/>
        <v>474.3</v>
      </c>
      <c r="BI556" s="217">
        <f t="shared" si="26"/>
        <v>6.2821192052980132E-2</v>
      </c>
      <c r="BJ556" s="218">
        <v>0</v>
      </c>
      <c r="BK556" s="218">
        <v>0</v>
      </c>
      <c r="BL556" s="218">
        <v>0</v>
      </c>
      <c r="BM556" s="218">
        <v>0</v>
      </c>
      <c r="BN556" s="218">
        <v>0</v>
      </c>
      <c r="BO556" s="218">
        <v>0</v>
      </c>
      <c r="BP556" s="218">
        <v>0</v>
      </c>
      <c r="BQ556" s="218">
        <v>0</v>
      </c>
      <c r="BR556" s="218">
        <v>0</v>
      </c>
      <c r="BS556" s="218">
        <v>0</v>
      </c>
      <c r="BT556" s="218">
        <v>0</v>
      </c>
      <c r="BU556" s="218">
        <v>0</v>
      </c>
      <c r="BV556" s="218">
        <v>0</v>
      </c>
      <c r="BW556" s="218">
        <v>0</v>
      </c>
      <c r="BX556" s="218">
        <v>0</v>
      </c>
      <c r="BY556" s="218">
        <v>0</v>
      </c>
      <c r="BZ556" s="218">
        <v>556752.31200000003</v>
      </c>
      <c r="CA556" s="218">
        <v>556752.31200000003</v>
      </c>
      <c r="CB556" s="218">
        <v>0</v>
      </c>
      <c r="CC556" s="218">
        <v>0</v>
      </c>
      <c r="CD556" s="218">
        <v>0</v>
      </c>
      <c r="CE556" s="218">
        <v>0</v>
      </c>
      <c r="CF556" s="218">
        <v>556752.31200000003</v>
      </c>
      <c r="CG556" s="219">
        <v>556752.31200000003</v>
      </c>
      <c r="CH556" s="220">
        <v>24317760.000000004</v>
      </c>
      <c r="CI556" s="220">
        <v>24317760.000000004</v>
      </c>
      <c r="CJ556" s="220">
        <v>26455200</v>
      </c>
      <c r="CK556" s="221" t="s">
        <v>530</v>
      </c>
      <c r="CL556" s="222">
        <v>6.94</v>
      </c>
      <c r="CM556" s="223">
        <v>6.94</v>
      </c>
      <c r="CN556" s="224">
        <v>7.55</v>
      </c>
      <c r="CO556" s="253"/>
      <c r="CP556" s="253"/>
      <c r="CQ556" s="253"/>
      <c r="CR556" s="225"/>
      <c r="CS556" s="254">
        <v>75.82721635884316</v>
      </c>
      <c r="CT556" s="255">
        <v>75.82721635884316</v>
      </c>
      <c r="CU556" s="256">
        <v>0.69465519200159198</v>
      </c>
      <c r="CV556" s="257">
        <v>0.69465519200159198</v>
      </c>
      <c r="CW556" s="245" t="s">
        <v>628</v>
      </c>
      <c r="CX556" s="258"/>
      <c r="CY556" s="253"/>
      <c r="CZ556" s="253"/>
      <c r="DA556" s="259"/>
      <c r="DB556" s="260"/>
      <c r="DC556" s="261">
        <v>0</v>
      </c>
      <c r="DD556" s="262">
        <v>0</v>
      </c>
      <c r="DE556" s="263">
        <v>0</v>
      </c>
      <c r="DF556" s="111">
        <v>0</v>
      </c>
    </row>
    <row r="557" spans="1:110" ht="35.25" customHeight="1" x14ac:dyDescent="0.25">
      <c r="A557" s="237" t="s">
        <v>541</v>
      </c>
      <c r="B557" s="238" t="s">
        <v>14</v>
      </c>
      <c r="C557" s="238" t="s">
        <v>15</v>
      </c>
      <c r="D557" s="60" t="s">
        <v>362</v>
      </c>
      <c r="E557" s="60" t="s">
        <v>363</v>
      </c>
      <c r="F557" s="60" t="s">
        <v>1379</v>
      </c>
      <c r="G557" s="61" t="s">
        <v>1380</v>
      </c>
      <c r="H557" s="211" t="s">
        <v>543</v>
      </c>
      <c r="I557" s="60" t="s">
        <v>529</v>
      </c>
      <c r="J557" s="212">
        <v>11.660166036553681</v>
      </c>
      <c r="K557" s="212">
        <v>131.63560578680401</v>
      </c>
      <c r="L557" s="213">
        <v>4172.6000000000004</v>
      </c>
      <c r="M557" s="214"/>
      <c r="N557" s="214"/>
      <c r="O557" s="214"/>
      <c r="P557" s="214"/>
      <c r="Q557" s="214"/>
      <c r="R557" s="214"/>
      <c r="S557" s="214"/>
      <c r="T557" s="214"/>
      <c r="U557" s="214"/>
      <c r="V557" s="214"/>
      <c r="W557" s="214"/>
      <c r="X557" s="214"/>
      <c r="Y557" s="214"/>
      <c r="Z557" s="214"/>
      <c r="AA557" s="214"/>
      <c r="AB557" s="214"/>
      <c r="AC557" s="214">
        <v>158</v>
      </c>
      <c r="AD557" s="214">
        <v>158</v>
      </c>
      <c r="AE557" s="214"/>
      <c r="AF557" s="214"/>
      <c r="AG557" s="215"/>
      <c r="AH557" s="214"/>
      <c r="AI557" s="214">
        <f t="shared" si="27"/>
        <v>158</v>
      </c>
      <c r="AJ557" s="214">
        <f t="shared" si="27"/>
        <v>158</v>
      </c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39">
        <v>5078.9070000000002</v>
      </c>
      <c r="BB557" s="239">
        <v>5078.9070000000002</v>
      </c>
      <c r="BC557" s="214"/>
      <c r="BD557" s="214"/>
      <c r="BE557" s="214"/>
      <c r="BF557" s="214"/>
      <c r="BG557" s="216">
        <f t="shared" si="28"/>
        <v>5078.9070000000002</v>
      </c>
      <c r="BH557" s="72">
        <f t="shared" si="28"/>
        <v>5078.9070000000002</v>
      </c>
      <c r="BI557" s="217">
        <f t="shared" si="26"/>
        <v>0.70736866295264622</v>
      </c>
      <c r="BJ557" s="218">
        <v>0</v>
      </c>
      <c r="BK557" s="218">
        <v>0</v>
      </c>
      <c r="BL557" s="218">
        <v>0</v>
      </c>
      <c r="BM557" s="218">
        <v>0</v>
      </c>
      <c r="BN557" s="218">
        <v>0</v>
      </c>
      <c r="BO557" s="218">
        <v>0</v>
      </c>
      <c r="BP557" s="218">
        <v>0</v>
      </c>
      <c r="BQ557" s="218">
        <v>0</v>
      </c>
      <c r="BR557" s="218">
        <v>0</v>
      </c>
      <c r="BS557" s="218">
        <v>0</v>
      </c>
      <c r="BT557" s="218">
        <v>0</v>
      </c>
      <c r="BU557" s="218">
        <v>0</v>
      </c>
      <c r="BV557" s="218">
        <v>0</v>
      </c>
      <c r="BW557" s="218">
        <v>0</v>
      </c>
      <c r="BX557" s="218">
        <v>0</v>
      </c>
      <c r="BY557" s="218">
        <v>0</v>
      </c>
      <c r="BZ557" s="218">
        <v>5961824.19288</v>
      </c>
      <c r="CA557" s="218">
        <v>5961824.19288</v>
      </c>
      <c r="CB557" s="218">
        <v>0</v>
      </c>
      <c r="CC557" s="218">
        <v>0</v>
      </c>
      <c r="CD557" s="218">
        <v>0</v>
      </c>
      <c r="CE557" s="218">
        <v>0</v>
      </c>
      <c r="CF557" s="218">
        <v>5961824.19288</v>
      </c>
      <c r="CG557" s="219">
        <v>5961824.19288</v>
      </c>
      <c r="CH557" s="220">
        <v>26910720</v>
      </c>
      <c r="CI557" s="220">
        <v>26910720</v>
      </c>
      <c r="CJ557" s="220">
        <v>25158719.999999996</v>
      </c>
      <c r="CK557" s="221" t="s">
        <v>530</v>
      </c>
      <c r="CL557" s="222">
        <v>7.68</v>
      </c>
      <c r="CM557" s="223">
        <v>7.68</v>
      </c>
      <c r="CN557" s="224">
        <v>7.18</v>
      </c>
      <c r="CO557" s="253"/>
      <c r="CP557" s="253"/>
      <c r="CQ557" s="253"/>
      <c r="CR557" s="225"/>
      <c r="CS557" s="254">
        <v>231.97438188389665</v>
      </c>
      <c r="CT557" s="255">
        <v>191.17225789080146</v>
      </c>
      <c r="CU557" s="256">
        <v>1.1194152336991241</v>
      </c>
      <c r="CV557" s="257">
        <v>1.0728328074618763</v>
      </c>
      <c r="CW557" s="245" t="s">
        <v>609</v>
      </c>
      <c r="CX557" s="258"/>
      <c r="CY557" s="253"/>
      <c r="CZ557" s="253"/>
      <c r="DA557" s="259"/>
      <c r="DB557" s="260"/>
      <c r="DC557" s="261">
        <v>227779</v>
      </c>
      <c r="DD557" s="262">
        <v>52155</v>
      </c>
      <c r="DE557" s="263">
        <v>714157</v>
      </c>
      <c r="DF557" s="111">
        <v>331363.66666666669</v>
      </c>
    </row>
    <row r="558" spans="1:110" ht="35.25" customHeight="1" x14ac:dyDescent="0.25">
      <c r="A558" s="237" t="s">
        <v>541</v>
      </c>
      <c r="B558" s="238" t="s">
        <v>14</v>
      </c>
      <c r="C558" s="238" t="s">
        <v>15</v>
      </c>
      <c r="D558" s="60" t="s">
        <v>362</v>
      </c>
      <c r="E558" s="60" t="s">
        <v>363</v>
      </c>
      <c r="F558" s="60" t="s">
        <v>1381</v>
      </c>
      <c r="G558" s="61" t="s">
        <v>363</v>
      </c>
      <c r="H558" s="211" t="s">
        <v>1070</v>
      </c>
      <c r="I558" s="60" t="s">
        <v>1070</v>
      </c>
      <c r="J558" s="212">
        <v>0</v>
      </c>
      <c r="K558" s="212" t="s">
        <v>1070</v>
      </c>
      <c r="L558" s="213">
        <v>0</v>
      </c>
      <c r="M558" s="214"/>
      <c r="N558" s="214"/>
      <c r="O558" s="214"/>
      <c r="P558" s="214"/>
      <c r="Q558" s="214"/>
      <c r="R558" s="214"/>
      <c r="S558" s="214"/>
      <c r="T558" s="214"/>
      <c r="U558" s="214"/>
      <c r="V558" s="214"/>
      <c r="W558" s="214"/>
      <c r="X558" s="214"/>
      <c r="Y558" s="214"/>
      <c r="Z558" s="214"/>
      <c r="AA558" s="214"/>
      <c r="AB558" s="214"/>
      <c r="AC558" s="214">
        <v>2</v>
      </c>
      <c r="AD558" s="214">
        <v>2</v>
      </c>
      <c r="AE558" s="214"/>
      <c r="AF558" s="214"/>
      <c r="AG558" s="215"/>
      <c r="AH558" s="214"/>
      <c r="AI558" s="214">
        <f t="shared" si="27"/>
        <v>2</v>
      </c>
      <c r="AJ558" s="214">
        <f t="shared" si="27"/>
        <v>2</v>
      </c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39">
        <v>4952</v>
      </c>
      <c r="BB558" s="239">
        <v>4952</v>
      </c>
      <c r="BC558" s="214"/>
      <c r="BD558" s="214"/>
      <c r="BE558" s="214"/>
      <c r="BF558" s="214"/>
      <c r="BG558" s="216">
        <f t="shared" si="28"/>
        <v>4952</v>
      </c>
      <c r="BH558" s="72">
        <f t="shared" si="28"/>
        <v>4952</v>
      </c>
      <c r="BI558" s="217">
        <f t="shared" si="26"/>
        <v>0</v>
      </c>
      <c r="BJ558" s="218">
        <v>0</v>
      </c>
      <c r="BK558" s="218">
        <v>0</v>
      </c>
      <c r="BL558" s="218">
        <v>0</v>
      </c>
      <c r="BM558" s="218">
        <v>0</v>
      </c>
      <c r="BN558" s="218">
        <v>0</v>
      </c>
      <c r="BO558" s="218">
        <v>0</v>
      </c>
      <c r="BP558" s="218">
        <v>0</v>
      </c>
      <c r="BQ558" s="218">
        <v>0</v>
      </c>
      <c r="BR558" s="218">
        <v>0</v>
      </c>
      <c r="BS558" s="218">
        <v>0</v>
      </c>
      <c r="BT558" s="218">
        <v>0</v>
      </c>
      <c r="BU558" s="218">
        <v>0</v>
      </c>
      <c r="BV558" s="218">
        <v>0</v>
      </c>
      <c r="BW558" s="218">
        <v>0</v>
      </c>
      <c r="BX558" s="218">
        <v>0</v>
      </c>
      <c r="BY558" s="218">
        <v>0</v>
      </c>
      <c r="BZ558" s="218">
        <v>5812855.6800000006</v>
      </c>
      <c r="CA558" s="218">
        <v>5812855.6800000006</v>
      </c>
      <c r="CB558" s="218">
        <v>0</v>
      </c>
      <c r="CC558" s="218">
        <v>0</v>
      </c>
      <c r="CD558" s="218">
        <v>0</v>
      </c>
      <c r="CE558" s="218">
        <v>0</v>
      </c>
      <c r="CF558" s="218">
        <v>5812855.6800000006</v>
      </c>
      <c r="CG558" s="219">
        <v>5812855.6800000006</v>
      </c>
      <c r="CH558" s="220">
        <v>0</v>
      </c>
      <c r="CI558" s="220">
        <v>0</v>
      </c>
      <c r="CJ558" s="220">
        <v>0</v>
      </c>
      <c r="CK558" s="221" t="s">
        <v>530</v>
      </c>
      <c r="CL558" s="222">
        <v>0</v>
      </c>
      <c r="CM558" s="223">
        <v>0</v>
      </c>
      <c r="CN558" s="224">
        <v>0</v>
      </c>
      <c r="CO558" s="253"/>
      <c r="CP558" s="253"/>
      <c r="CQ558" s="253"/>
      <c r="CR558" s="225"/>
      <c r="CS558" s="254">
        <v>0</v>
      </c>
      <c r="CT558" s="255">
        <v>0</v>
      </c>
      <c r="CU558" s="256">
        <v>0</v>
      </c>
      <c r="CV558" s="257">
        <v>0</v>
      </c>
      <c r="CW558" s="245" t="s">
        <v>564</v>
      </c>
      <c r="CX558" s="258"/>
      <c r="CY558" s="253"/>
      <c r="CZ558" s="253"/>
      <c r="DA558" s="259"/>
      <c r="DB558" s="260"/>
      <c r="DC558" s="261">
        <v>0</v>
      </c>
      <c r="DD558" s="262">
        <v>0</v>
      </c>
      <c r="DE558" s="263">
        <v>0</v>
      </c>
      <c r="DF558" s="111">
        <v>0</v>
      </c>
    </row>
    <row r="559" spans="1:110" ht="35.25" customHeight="1" x14ac:dyDescent="0.25">
      <c r="A559" s="237" t="s">
        <v>541</v>
      </c>
      <c r="B559" s="238" t="s">
        <v>14</v>
      </c>
      <c r="C559" s="238" t="s">
        <v>15</v>
      </c>
      <c r="D559" s="60" t="s">
        <v>259</v>
      </c>
      <c r="E559" s="60" t="s">
        <v>260</v>
      </c>
      <c r="F559" s="60" t="s">
        <v>1382</v>
      </c>
      <c r="G559" s="61" t="s">
        <v>1331</v>
      </c>
      <c r="H559" s="211" t="s">
        <v>543</v>
      </c>
      <c r="I559" s="60" t="s">
        <v>529</v>
      </c>
      <c r="J559" s="212">
        <v>9.4881743238623102</v>
      </c>
      <c r="K559" s="212">
        <v>35.058522654351002</v>
      </c>
      <c r="L559" s="213">
        <v>2154</v>
      </c>
      <c r="M559" s="214"/>
      <c r="N559" s="214"/>
      <c r="O559" s="214"/>
      <c r="P559" s="214"/>
      <c r="Q559" s="214"/>
      <c r="R559" s="214"/>
      <c r="S559" s="214"/>
      <c r="T559" s="214"/>
      <c r="U559" s="214"/>
      <c r="V559" s="214"/>
      <c r="W559" s="214"/>
      <c r="X559" s="214"/>
      <c r="Y559" s="214"/>
      <c r="Z559" s="214"/>
      <c r="AA559" s="214"/>
      <c r="AB559" s="214"/>
      <c r="AC559" s="214">
        <v>57</v>
      </c>
      <c r="AD559" s="214">
        <v>57</v>
      </c>
      <c r="AE559" s="214"/>
      <c r="AF559" s="214"/>
      <c r="AG559" s="215"/>
      <c r="AH559" s="214"/>
      <c r="AI559" s="214">
        <f t="shared" si="27"/>
        <v>57</v>
      </c>
      <c r="AJ559" s="214">
        <f t="shared" si="27"/>
        <v>57</v>
      </c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39">
        <v>3624.5250000000001</v>
      </c>
      <c r="BB559" s="239">
        <v>3624.5250000000001</v>
      </c>
      <c r="BC559" s="214"/>
      <c r="BD559" s="214"/>
      <c r="BE559" s="214"/>
      <c r="BF559" s="214"/>
      <c r="BG559" s="216">
        <f t="shared" si="28"/>
        <v>3624.5250000000001</v>
      </c>
      <c r="BH559" s="72">
        <f t="shared" si="28"/>
        <v>3624.5250000000001</v>
      </c>
      <c r="BI559" s="217">
        <f t="shared" si="26"/>
        <v>0.49112804878048782</v>
      </c>
      <c r="BJ559" s="218">
        <v>0</v>
      </c>
      <c r="BK559" s="218">
        <v>0</v>
      </c>
      <c r="BL559" s="218">
        <v>0</v>
      </c>
      <c r="BM559" s="218">
        <v>0</v>
      </c>
      <c r="BN559" s="218">
        <v>0</v>
      </c>
      <c r="BO559" s="218">
        <v>0</v>
      </c>
      <c r="BP559" s="218">
        <v>0</v>
      </c>
      <c r="BQ559" s="218">
        <v>0</v>
      </c>
      <c r="BR559" s="218">
        <v>0</v>
      </c>
      <c r="BS559" s="218">
        <v>0</v>
      </c>
      <c r="BT559" s="218">
        <v>0</v>
      </c>
      <c r="BU559" s="218">
        <v>0</v>
      </c>
      <c r="BV559" s="218">
        <v>0</v>
      </c>
      <c r="BW559" s="218">
        <v>0</v>
      </c>
      <c r="BX559" s="218">
        <v>0</v>
      </c>
      <c r="BY559" s="218">
        <v>0</v>
      </c>
      <c r="BZ559" s="218">
        <v>4254612.426</v>
      </c>
      <c r="CA559" s="218">
        <v>4254612.426</v>
      </c>
      <c r="CB559" s="218">
        <v>0</v>
      </c>
      <c r="CC559" s="218">
        <v>0</v>
      </c>
      <c r="CD559" s="218">
        <v>0</v>
      </c>
      <c r="CE559" s="218">
        <v>0</v>
      </c>
      <c r="CF559" s="218">
        <v>4254612.426</v>
      </c>
      <c r="CG559" s="219">
        <v>4254612.426</v>
      </c>
      <c r="CH559" s="220">
        <v>24037440.000000004</v>
      </c>
      <c r="CI559" s="220">
        <v>24037440.000000004</v>
      </c>
      <c r="CJ559" s="220">
        <v>25859520</v>
      </c>
      <c r="CK559" s="221" t="s">
        <v>530</v>
      </c>
      <c r="CL559" s="222">
        <v>6.86</v>
      </c>
      <c r="CM559" s="223">
        <v>6.86</v>
      </c>
      <c r="CN559" s="224">
        <v>7.38</v>
      </c>
      <c r="CO559" s="253"/>
      <c r="CP559" s="253"/>
      <c r="CQ559" s="253"/>
      <c r="CR559" s="225"/>
      <c r="CS559" s="254">
        <v>119.45643572776997</v>
      </c>
      <c r="CT559" s="255">
        <v>118.03748403839477</v>
      </c>
      <c r="CU559" s="256">
        <v>1.4978210147865887</v>
      </c>
      <c r="CV559" s="257">
        <v>1.4940578629043457</v>
      </c>
      <c r="CW559" s="245" t="s">
        <v>616</v>
      </c>
      <c r="CX559" s="258"/>
      <c r="CY559" s="253"/>
      <c r="CZ559" s="253"/>
      <c r="DA559" s="259"/>
      <c r="DB559" s="260"/>
      <c r="DC559" s="261">
        <v>60202</v>
      </c>
      <c r="DD559" s="262">
        <v>105814</v>
      </c>
      <c r="DE559" s="263">
        <v>185471</v>
      </c>
      <c r="DF559" s="111">
        <v>117162.33333333333</v>
      </c>
    </row>
    <row r="560" spans="1:110" ht="35.25" customHeight="1" x14ac:dyDescent="0.25">
      <c r="A560" s="237" t="s">
        <v>541</v>
      </c>
      <c r="B560" s="238" t="s">
        <v>14</v>
      </c>
      <c r="C560" s="238" t="s">
        <v>15</v>
      </c>
      <c r="D560" s="60" t="s">
        <v>259</v>
      </c>
      <c r="E560" s="60" t="s">
        <v>260</v>
      </c>
      <c r="F560" s="60" t="s">
        <v>1383</v>
      </c>
      <c r="G560" s="61" t="s">
        <v>1384</v>
      </c>
      <c r="H560" s="211" t="s">
        <v>543</v>
      </c>
      <c r="I560" s="60" t="s">
        <v>529</v>
      </c>
      <c r="J560" s="212">
        <v>10.882821634116768</v>
      </c>
      <c r="K560" s="212">
        <v>90.253408903182006</v>
      </c>
      <c r="L560" s="213">
        <v>3074.8</v>
      </c>
      <c r="M560" s="214"/>
      <c r="N560" s="214"/>
      <c r="O560" s="214"/>
      <c r="P560" s="214"/>
      <c r="Q560" s="214"/>
      <c r="R560" s="214"/>
      <c r="S560" s="214"/>
      <c r="T560" s="214"/>
      <c r="U560" s="214"/>
      <c r="V560" s="214"/>
      <c r="W560" s="214"/>
      <c r="X560" s="214"/>
      <c r="Y560" s="214">
        <v>1</v>
      </c>
      <c r="Z560" s="214">
        <v>1</v>
      </c>
      <c r="AA560" s="214"/>
      <c r="AB560" s="214"/>
      <c r="AC560" s="214">
        <v>143</v>
      </c>
      <c r="AD560" s="214">
        <v>143</v>
      </c>
      <c r="AE560" s="214"/>
      <c r="AF560" s="214"/>
      <c r="AG560" s="215"/>
      <c r="AH560" s="214"/>
      <c r="AI560" s="214">
        <f t="shared" si="27"/>
        <v>144</v>
      </c>
      <c r="AJ560" s="214">
        <f t="shared" si="27"/>
        <v>144</v>
      </c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>
        <v>1.2</v>
      </c>
      <c r="AX560" s="214">
        <v>1.2</v>
      </c>
      <c r="AY560" s="214"/>
      <c r="AZ560" s="214"/>
      <c r="BA560" s="239">
        <v>5838.28</v>
      </c>
      <c r="BB560" s="239">
        <v>5838.28</v>
      </c>
      <c r="BC560" s="214"/>
      <c r="BD560" s="214"/>
      <c r="BE560" s="214"/>
      <c r="BF560" s="214"/>
      <c r="BG560" s="216">
        <f t="shared" si="28"/>
        <v>5839.48</v>
      </c>
      <c r="BH560" s="72">
        <f t="shared" si="28"/>
        <v>5839.48</v>
      </c>
      <c r="BI560" s="217">
        <f t="shared" si="26"/>
        <v>0.60891345151199172</v>
      </c>
      <c r="BJ560" s="218">
        <v>0</v>
      </c>
      <c r="BK560" s="218">
        <v>0</v>
      </c>
      <c r="BL560" s="218">
        <v>0</v>
      </c>
      <c r="BM560" s="218">
        <v>0</v>
      </c>
      <c r="BN560" s="218">
        <v>0</v>
      </c>
      <c r="BO560" s="218">
        <v>0</v>
      </c>
      <c r="BP560" s="218">
        <v>0</v>
      </c>
      <c r="BQ560" s="218">
        <v>0</v>
      </c>
      <c r="BR560" s="218">
        <v>0</v>
      </c>
      <c r="BS560" s="218">
        <v>0</v>
      </c>
      <c r="BT560" s="218">
        <v>0</v>
      </c>
      <c r="BU560" s="218">
        <v>0</v>
      </c>
      <c r="BV560" s="218">
        <v>6054.9119999999994</v>
      </c>
      <c r="BW560" s="218">
        <v>6054.9119999999994</v>
      </c>
      <c r="BX560" s="218">
        <v>0</v>
      </c>
      <c r="BY560" s="218">
        <v>0</v>
      </c>
      <c r="BZ560" s="218">
        <v>6853206.5952000003</v>
      </c>
      <c r="CA560" s="218">
        <v>6853206.5952000003</v>
      </c>
      <c r="CB560" s="218">
        <v>0</v>
      </c>
      <c r="CC560" s="218">
        <v>0</v>
      </c>
      <c r="CD560" s="218">
        <v>0</v>
      </c>
      <c r="CE560" s="218">
        <v>0</v>
      </c>
      <c r="CF560" s="218">
        <v>6859261.5071999999</v>
      </c>
      <c r="CG560" s="219">
        <v>6859261.5071999999</v>
      </c>
      <c r="CH560" s="220">
        <v>38438880.000000007</v>
      </c>
      <c r="CI560" s="220">
        <v>38438880.000000007</v>
      </c>
      <c r="CJ560" s="220">
        <v>33603360</v>
      </c>
      <c r="CK560" s="221" t="s">
        <v>530</v>
      </c>
      <c r="CL560" s="222">
        <v>10.97</v>
      </c>
      <c r="CM560" s="223">
        <v>10.97</v>
      </c>
      <c r="CN560" s="224">
        <v>9.59</v>
      </c>
      <c r="CO560" s="253"/>
      <c r="CP560" s="253"/>
      <c r="CQ560" s="253"/>
      <c r="CR560" s="225"/>
      <c r="CS560" s="254">
        <v>167.83759779703101</v>
      </c>
      <c r="CT560" s="255">
        <v>97.572438273027856</v>
      </c>
      <c r="CU560" s="256">
        <v>1.3054885820749786</v>
      </c>
      <c r="CV560" s="257">
        <v>1.2497568317835797</v>
      </c>
      <c r="CW560" s="245" t="s">
        <v>626</v>
      </c>
      <c r="CX560" s="258"/>
      <c r="CY560" s="253"/>
      <c r="CZ560" s="253"/>
      <c r="DA560" s="259"/>
      <c r="DB560" s="260"/>
      <c r="DC560" s="261">
        <v>48996</v>
      </c>
      <c r="DD560" s="262">
        <v>39444</v>
      </c>
      <c r="DE560" s="263">
        <v>16960</v>
      </c>
      <c r="DF560" s="111">
        <v>35133.333333333336</v>
      </c>
    </row>
    <row r="561" spans="1:110" ht="35.25" customHeight="1" x14ac:dyDescent="0.25">
      <c r="A561" s="237" t="s">
        <v>541</v>
      </c>
      <c r="B561" s="238" t="s">
        <v>14</v>
      </c>
      <c r="C561" s="238" t="s">
        <v>15</v>
      </c>
      <c r="D561" s="60" t="s">
        <v>259</v>
      </c>
      <c r="E561" s="60" t="s">
        <v>260</v>
      </c>
      <c r="F561" s="60" t="s">
        <v>1385</v>
      </c>
      <c r="G561" s="61" t="s">
        <v>1386</v>
      </c>
      <c r="H561" s="211" t="s">
        <v>543</v>
      </c>
      <c r="I561" s="60" t="s">
        <v>529</v>
      </c>
      <c r="J561" s="212">
        <v>10.974273916756404</v>
      </c>
      <c r="K561" s="212">
        <v>40.717802945610003</v>
      </c>
      <c r="L561" s="213">
        <v>985.7</v>
      </c>
      <c r="M561" s="214"/>
      <c r="N561" s="214"/>
      <c r="O561" s="214"/>
      <c r="P561" s="214"/>
      <c r="Q561" s="214"/>
      <c r="R561" s="214"/>
      <c r="S561" s="214"/>
      <c r="T561" s="214"/>
      <c r="U561" s="214"/>
      <c r="V561" s="214"/>
      <c r="W561" s="214"/>
      <c r="X561" s="214"/>
      <c r="Y561" s="214"/>
      <c r="Z561" s="214"/>
      <c r="AA561" s="214"/>
      <c r="AB561" s="214"/>
      <c r="AC561" s="214">
        <v>53</v>
      </c>
      <c r="AD561" s="214">
        <v>53</v>
      </c>
      <c r="AE561" s="214"/>
      <c r="AF561" s="214"/>
      <c r="AG561" s="215"/>
      <c r="AH561" s="214"/>
      <c r="AI561" s="214">
        <f t="shared" si="27"/>
        <v>53</v>
      </c>
      <c r="AJ561" s="214">
        <f t="shared" si="27"/>
        <v>53</v>
      </c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39">
        <v>2439.46</v>
      </c>
      <c r="BB561" s="239">
        <v>2439.46</v>
      </c>
      <c r="BC561" s="214"/>
      <c r="BD561" s="214"/>
      <c r="BE561" s="214"/>
      <c r="BF561" s="214"/>
      <c r="BG561" s="216">
        <f t="shared" si="28"/>
        <v>2439.46</v>
      </c>
      <c r="BH561" s="72">
        <f t="shared" si="28"/>
        <v>2439.46</v>
      </c>
      <c r="BI561" s="217">
        <f t="shared" si="26"/>
        <v>0.56600000000000006</v>
      </c>
      <c r="BJ561" s="218">
        <v>0</v>
      </c>
      <c r="BK561" s="218">
        <v>0</v>
      </c>
      <c r="BL561" s="218">
        <v>0</v>
      </c>
      <c r="BM561" s="218">
        <v>0</v>
      </c>
      <c r="BN561" s="218">
        <v>0</v>
      </c>
      <c r="BO561" s="218">
        <v>0</v>
      </c>
      <c r="BP561" s="218">
        <v>0</v>
      </c>
      <c r="BQ561" s="218">
        <v>0</v>
      </c>
      <c r="BR561" s="218">
        <v>0</v>
      </c>
      <c r="BS561" s="218">
        <v>0</v>
      </c>
      <c r="BT561" s="218">
        <v>0</v>
      </c>
      <c r="BU561" s="218">
        <v>0</v>
      </c>
      <c r="BV561" s="218">
        <v>0</v>
      </c>
      <c r="BW561" s="218">
        <v>0</v>
      </c>
      <c r="BX561" s="218">
        <v>0</v>
      </c>
      <c r="BY561" s="218">
        <v>0</v>
      </c>
      <c r="BZ561" s="218">
        <v>2863535.7264000005</v>
      </c>
      <c r="CA561" s="218">
        <v>2863535.7264000005</v>
      </c>
      <c r="CB561" s="218">
        <v>0</v>
      </c>
      <c r="CC561" s="218">
        <v>0</v>
      </c>
      <c r="CD561" s="218">
        <v>0</v>
      </c>
      <c r="CE561" s="218">
        <v>0</v>
      </c>
      <c r="CF561" s="218">
        <v>2863535.7264000005</v>
      </c>
      <c r="CG561" s="219">
        <v>2863535.7264000005</v>
      </c>
      <c r="CH561" s="220">
        <v>14541600</v>
      </c>
      <c r="CI561" s="220">
        <v>14541600</v>
      </c>
      <c r="CJ561" s="220">
        <v>15102240</v>
      </c>
      <c r="CK561" s="221" t="s">
        <v>530</v>
      </c>
      <c r="CL561" s="222">
        <v>4.1500000000000004</v>
      </c>
      <c r="CM561" s="223">
        <v>4.1500000000000004</v>
      </c>
      <c r="CN561" s="224">
        <v>4.3099999999999996</v>
      </c>
      <c r="CO561" s="253"/>
      <c r="CP561" s="253"/>
      <c r="CQ561" s="253"/>
      <c r="CR561" s="225"/>
      <c r="CS561" s="254">
        <v>92.106039531119976</v>
      </c>
      <c r="CT561" s="255">
        <v>91.718788398931636</v>
      </c>
      <c r="CU561" s="256">
        <v>1.1953879611668567</v>
      </c>
      <c r="CV561" s="257">
        <v>1.1916282414368728</v>
      </c>
      <c r="CW561" s="245" t="s">
        <v>609</v>
      </c>
      <c r="CX561" s="258"/>
      <c r="CY561" s="253"/>
      <c r="CZ561" s="253"/>
      <c r="DA561" s="259"/>
      <c r="DB561" s="260"/>
      <c r="DC561" s="261">
        <v>0</v>
      </c>
      <c r="DD561" s="262">
        <v>40307</v>
      </c>
      <c r="DE561" s="263">
        <v>0</v>
      </c>
      <c r="DF561" s="111">
        <v>13435.666666666666</v>
      </c>
    </row>
    <row r="562" spans="1:110" ht="35.25" customHeight="1" x14ac:dyDescent="0.25">
      <c r="A562" s="237" t="s">
        <v>541</v>
      </c>
      <c r="B562" s="238" t="s">
        <v>14</v>
      </c>
      <c r="C562" s="238" t="s">
        <v>15</v>
      </c>
      <c r="D562" s="60" t="s">
        <v>393</v>
      </c>
      <c r="E562" s="60" t="s">
        <v>394</v>
      </c>
      <c r="F562" s="60" t="s">
        <v>1387</v>
      </c>
      <c r="G562" s="61" t="s">
        <v>1388</v>
      </c>
      <c r="H562" s="211" t="s">
        <v>533</v>
      </c>
      <c r="I562" s="60" t="s">
        <v>529</v>
      </c>
      <c r="J562" s="212">
        <v>11.362946117974861</v>
      </c>
      <c r="K562" s="212">
        <v>40.383333249335998</v>
      </c>
      <c r="L562" s="213">
        <v>1419.5</v>
      </c>
      <c r="M562" s="214"/>
      <c r="N562" s="214"/>
      <c r="O562" s="214"/>
      <c r="P562" s="214"/>
      <c r="Q562" s="214"/>
      <c r="R562" s="214"/>
      <c r="S562" s="214"/>
      <c r="T562" s="214"/>
      <c r="U562" s="214"/>
      <c r="V562" s="214"/>
      <c r="W562" s="214"/>
      <c r="X562" s="214"/>
      <c r="Y562" s="214"/>
      <c r="Z562" s="214"/>
      <c r="AA562" s="214"/>
      <c r="AB562" s="214"/>
      <c r="AC562" s="214">
        <v>76</v>
      </c>
      <c r="AD562" s="214">
        <v>76</v>
      </c>
      <c r="AE562" s="214"/>
      <c r="AF562" s="214"/>
      <c r="AG562" s="215"/>
      <c r="AH562" s="214"/>
      <c r="AI562" s="214">
        <f t="shared" si="27"/>
        <v>76</v>
      </c>
      <c r="AJ562" s="214">
        <f t="shared" si="27"/>
        <v>76</v>
      </c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39">
        <v>567.41</v>
      </c>
      <c r="BB562" s="239">
        <v>567.41</v>
      </c>
      <c r="BC562" s="214"/>
      <c r="BD562" s="214"/>
      <c r="BE562" s="214"/>
      <c r="BF562" s="214"/>
      <c r="BG562" s="216">
        <f t="shared" si="28"/>
        <v>567.41</v>
      </c>
      <c r="BH562" s="72">
        <f t="shared" si="28"/>
        <v>567.41</v>
      </c>
      <c r="BI562" s="217">
        <f t="shared" si="26"/>
        <v>9.9896126760563378E-2</v>
      </c>
      <c r="BJ562" s="218">
        <v>0</v>
      </c>
      <c r="BK562" s="218">
        <v>0</v>
      </c>
      <c r="BL562" s="218">
        <v>0</v>
      </c>
      <c r="BM562" s="218">
        <v>0</v>
      </c>
      <c r="BN562" s="218">
        <v>0</v>
      </c>
      <c r="BO562" s="218">
        <v>0</v>
      </c>
      <c r="BP562" s="218">
        <v>0</v>
      </c>
      <c r="BQ562" s="218">
        <v>0</v>
      </c>
      <c r="BR562" s="218">
        <v>0</v>
      </c>
      <c r="BS562" s="218">
        <v>0</v>
      </c>
      <c r="BT562" s="218">
        <v>0</v>
      </c>
      <c r="BU562" s="218">
        <v>0</v>
      </c>
      <c r="BV562" s="218">
        <v>0</v>
      </c>
      <c r="BW562" s="218">
        <v>0</v>
      </c>
      <c r="BX562" s="218">
        <v>0</v>
      </c>
      <c r="BY562" s="218">
        <v>0</v>
      </c>
      <c r="BZ562" s="218">
        <v>666048.55440000002</v>
      </c>
      <c r="CA562" s="218">
        <v>666048.55440000002</v>
      </c>
      <c r="CB562" s="218">
        <v>0</v>
      </c>
      <c r="CC562" s="218">
        <v>0</v>
      </c>
      <c r="CD562" s="218">
        <v>0</v>
      </c>
      <c r="CE562" s="218">
        <v>0</v>
      </c>
      <c r="CF562" s="218">
        <v>666048.55440000002</v>
      </c>
      <c r="CG562" s="219">
        <v>666048.55440000002</v>
      </c>
      <c r="CH562" s="220">
        <v>20708640.000000004</v>
      </c>
      <c r="CI562" s="220">
        <v>20708640.000000004</v>
      </c>
      <c r="CJ562" s="220">
        <v>19902719.999999996</v>
      </c>
      <c r="CK562" s="221" t="s">
        <v>530</v>
      </c>
      <c r="CL562" s="222">
        <v>5.91</v>
      </c>
      <c r="CM562" s="223">
        <v>5.91</v>
      </c>
      <c r="CN562" s="224">
        <v>5.68</v>
      </c>
      <c r="CO562" s="253"/>
      <c r="CP562" s="253"/>
      <c r="CQ562" s="253"/>
      <c r="CR562" s="225"/>
      <c r="CS562" s="254">
        <v>79.561755640002502</v>
      </c>
      <c r="CT562" s="255">
        <v>79.422974378995107</v>
      </c>
      <c r="CU562" s="256">
        <v>0.70770630718951677</v>
      </c>
      <c r="CV562" s="257">
        <v>0.70723665825209758</v>
      </c>
      <c r="CW562" s="245" t="s">
        <v>626</v>
      </c>
      <c r="CX562" s="258"/>
      <c r="CY562" s="253"/>
      <c r="CZ562" s="253"/>
      <c r="DA562" s="259"/>
      <c r="DB562" s="260"/>
      <c r="DC562" s="261">
        <v>214919</v>
      </c>
      <c r="DD562" s="262">
        <v>0</v>
      </c>
      <c r="DE562" s="263">
        <v>0</v>
      </c>
      <c r="DF562" s="111">
        <v>71639.666666666672</v>
      </c>
    </row>
    <row r="563" spans="1:110" ht="35.25" customHeight="1" x14ac:dyDescent="0.25">
      <c r="A563" s="237" t="s">
        <v>541</v>
      </c>
      <c r="B563" s="238" t="s">
        <v>14</v>
      </c>
      <c r="C563" s="238" t="s">
        <v>15</v>
      </c>
      <c r="D563" s="60" t="s">
        <v>393</v>
      </c>
      <c r="E563" s="60" t="s">
        <v>394</v>
      </c>
      <c r="F563" s="60" t="s">
        <v>1389</v>
      </c>
      <c r="G563" s="61" t="s">
        <v>1374</v>
      </c>
      <c r="H563" s="211" t="s">
        <v>533</v>
      </c>
      <c r="I563" s="60" t="s">
        <v>529</v>
      </c>
      <c r="J563" s="212">
        <v>11.911659813812681</v>
      </c>
      <c r="K563" s="212">
        <v>25.200946917279001</v>
      </c>
      <c r="L563" s="213">
        <v>1039.0999999999999</v>
      </c>
      <c r="M563" s="214"/>
      <c r="N563" s="214"/>
      <c r="O563" s="214"/>
      <c r="P563" s="214"/>
      <c r="Q563" s="214"/>
      <c r="R563" s="214"/>
      <c r="S563" s="214"/>
      <c r="T563" s="214"/>
      <c r="U563" s="214"/>
      <c r="V563" s="214"/>
      <c r="W563" s="214"/>
      <c r="X563" s="214"/>
      <c r="Y563" s="214"/>
      <c r="Z563" s="214"/>
      <c r="AA563" s="214"/>
      <c r="AB563" s="214"/>
      <c r="AC563" s="214">
        <v>69</v>
      </c>
      <c r="AD563" s="214">
        <v>69</v>
      </c>
      <c r="AE563" s="214"/>
      <c r="AF563" s="214"/>
      <c r="AG563" s="215"/>
      <c r="AH563" s="214"/>
      <c r="AI563" s="214">
        <f t="shared" si="27"/>
        <v>69</v>
      </c>
      <c r="AJ563" s="214">
        <f t="shared" si="27"/>
        <v>69</v>
      </c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39">
        <v>1003.515</v>
      </c>
      <c r="BB563" s="239">
        <v>1003.515</v>
      </c>
      <c r="BC563" s="214"/>
      <c r="BD563" s="214"/>
      <c r="BE563" s="214"/>
      <c r="BF563" s="214"/>
      <c r="BG563" s="216">
        <f t="shared" si="28"/>
        <v>1003.515</v>
      </c>
      <c r="BH563" s="72">
        <f t="shared" si="28"/>
        <v>1003.515</v>
      </c>
      <c r="BI563" s="217">
        <f t="shared" si="26"/>
        <v>0.27493561643835618</v>
      </c>
      <c r="BJ563" s="218">
        <v>0</v>
      </c>
      <c r="BK563" s="218">
        <v>0</v>
      </c>
      <c r="BL563" s="218">
        <v>0</v>
      </c>
      <c r="BM563" s="218">
        <v>0</v>
      </c>
      <c r="BN563" s="218">
        <v>0</v>
      </c>
      <c r="BO563" s="218">
        <v>0</v>
      </c>
      <c r="BP563" s="218">
        <v>0</v>
      </c>
      <c r="BQ563" s="218">
        <v>0</v>
      </c>
      <c r="BR563" s="218">
        <v>0</v>
      </c>
      <c r="BS563" s="218">
        <v>0</v>
      </c>
      <c r="BT563" s="218">
        <v>0</v>
      </c>
      <c r="BU563" s="218">
        <v>0</v>
      </c>
      <c r="BV563" s="218">
        <v>0</v>
      </c>
      <c r="BW563" s="218">
        <v>0</v>
      </c>
      <c r="BX563" s="218">
        <v>0</v>
      </c>
      <c r="BY563" s="218">
        <v>0</v>
      </c>
      <c r="BZ563" s="218">
        <v>1177966.0476000002</v>
      </c>
      <c r="CA563" s="218">
        <v>1177966.0476000002</v>
      </c>
      <c r="CB563" s="218">
        <v>0</v>
      </c>
      <c r="CC563" s="218">
        <v>0</v>
      </c>
      <c r="CD563" s="218">
        <v>0</v>
      </c>
      <c r="CE563" s="218">
        <v>0</v>
      </c>
      <c r="CF563" s="218">
        <v>1177966.0476000002</v>
      </c>
      <c r="CG563" s="219">
        <v>1177966.0476000002</v>
      </c>
      <c r="CH563" s="220">
        <v>16819200</v>
      </c>
      <c r="CI563" s="220">
        <v>16819200</v>
      </c>
      <c r="CJ563" s="220">
        <v>12789600</v>
      </c>
      <c r="CK563" s="221" t="s">
        <v>530</v>
      </c>
      <c r="CL563" s="222">
        <v>4.8</v>
      </c>
      <c r="CM563" s="223">
        <v>4.8</v>
      </c>
      <c r="CN563" s="224">
        <v>3.65</v>
      </c>
      <c r="CO563" s="253"/>
      <c r="CP563" s="253"/>
      <c r="CQ563" s="253"/>
      <c r="CR563" s="225"/>
      <c r="CS563" s="254">
        <v>78.421703230443555</v>
      </c>
      <c r="CT563" s="255">
        <v>77.524758808276573</v>
      </c>
      <c r="CU563" s="256">
        <v>0.34615722315308078</v>
      </c>
      <c r="CV563" s="257">
        <v>0.34519483643401755</v>
      </c>
      <c r="CW563" s="245" t="s">
        <v>616</v>
      </c>
      <c r="CX563" s="258"/>
      <c r="CY563" s="253"/>
      <c r="CZ563" s="253"/>
      <c r="DA563" s="259"/>
      <c r="DB563" s="260"/>
      <c r="DC563" s="261">
        <v>46160</v>
      </c>
      <c r="DD563" s="262">
        <v>0</v>
      </c>
      <c r="DE563" s="263">
        <v>0</v>
      </c>
      <c r="DF563" s="111">
        <v>15386.666666666666</v>
      </c>
    </row>
    <row r="564" spans="1:110" ht="35.25" customHeight="1" x14ac:dyDescent="0.25">
      <c r="A564" s="237" t="s">
        <v>541</v>
      </c>
      <c r="B564" s="238" t="s">
        <v>14</v>
      </c>
      <c r="C564" s="238" t="s">
        <v>15</v>
      </c>
      <c r="D564" s="60" t="s">
        <v>393</v>
      </c>
      <c r="E564" s="60" t="s">
        <v>394</v>
      </c>
      <c r="F564" s="60" t="s">
        <v>1390</v>
      </c>
      <c r="G564" s="61" t="s">
        <v>394</v>
      </c>
      <c r="H564" s="211" t="s">
        <v>533</v>
      </c>
      <c r="I564" s="60" t="s">
        <v>529</v>
      </c>
      <c r="J564" s="212">
        <v>11.202904623355499</v>
      </c>
      <c r="K564" s="212">
        <v>38.814583252599</v>
      </c>
      <c r="L564" s="213">
        <v>2304.3000000000002</v>
      </c>
      <c r="M564" s="214"/>
      <c r="N564" s="214"/>
      <c r="O564" s="214"/>
      <c r="P564" s="214"/>
      <c r="Q564" s="214"/>
      <c r="R564" s="214"/>
      <c r="S564" s="214"/>
      <c r="T564" s="214"/>
      <c r="U564" s="214"/>
      <c r="V564" s="214"/>
      <c r="W564" s="214"/>
      <c r="X564" s="214"/>
      <c r="Y564" s="214"/>
      <c r="Z564" s="214"/>
      <c r="AA564" s="214"/>
      <c r="AB564" s="214"/>
      <c r="AC564" s="214">
        <v>78</v>
      </c>
      <c r="AD564" s="214">
        <v>78</v>
      </c>
      <c r="AE564" s="214"/>
      <c r="AF564" s="214"/>
      <c r="AG564" s="215"/>
      <c r="AH564" s="214"/>
      <c r="AI564" s="214">
        <f t="shared" si="27"/>
        <v>78</v>
      </c>
      <c r="AJ564" s="214">
        <f t="shared" si="27"/>
        <v>78</v>
      </c>
      <c r="AK564" s="214"/>
      <c r="AL564" s="214"/>
      <c r="AM564" s="214"/>
      <c r="AN564" s="214"/>
      <c r="AO564" s="214"/>
      <c r="AP564" s="214"/>
      <c r="AQ564" s="214"/>
      <c r="AR564" s="214"/>
      <c r="AS564" s="214"/>
      <c r="AT564" s="214"/>
      <c r="AU564" s="214"/>
      <c r="AV564" s="214"/>
      <c r="AW564" s="214"/>
      <c r="AX564" s="214"/>
      <c r="AY564" s="214"/>
      <c r="AZ564" s="214"/>
      <c r="BA564" s="239">
        <v>524.6</v>
      </c>
      <c r="BB564" s="239">
        <v>524.6</v>
      </c>
      <c r="BC564" s="214"/>
      <c r="BD564" s="214"/>
      <c r="BE564" s="214"/>
      <c r="BF564" s="214"/>
      <c r="BG564" s="216">
        <f t="shared" si="28"/>
        <v>524.6</v>
      </c>
      <c r="BH564" s="72">
        <f t="shared" si="28"/>
        <v>524.6</v>
      </c>
      <c r="BI564" s="217">
        <f t="shared" si="26"/>
        <v>5.4874476987447705E-2</v>
      </c>
      <c r="BJ564" s="218">
        <v>0</v>
      </c>
      <c r="BK564" s="218">
        <v>0</v>
      </c>
      <c r="BL564" s="218">
        <v>0</v>
      </c>
      <c r="BM564" s="218">
        <v>0</v>
      </c>
      <c r="BN564" s="218">
        <v>0</v>
      </c>
      <c r="BO564" s="218">
        <v>0</v>
      </c>
      <c r="BP564" s="218">
        <v>0</v>
      </c>
      <c r="BQ564" s="218">
        <v>0</v>
      </c>
      <c r="BR564" s="218">
        <v>0</v>
      </c>
      <c r="BS564" s="218">
        <v>0</v>
      </c>
      <c r="BT564" s="218">
        <v>0</v>
      </c>
      <c r="BU564" s="218">
        <v>0</v>
      </c>
      <c r="BV564" s="218">
        <v>0</v>
      </c>
      <c r="BW564" s="218">
        <v>0</v>
      </c>
      <c r="BX564" s="218">
        <v>0</v>
      </c>
      <c r="BY564" s="218">
        <v>0</v>
      </c>
      <c r="BZ564" s="218">
        <v>615796.46400000004</v>
      </c>
      <c r="CA564" s="218">
        <v>615796.46400000004</v>
      </c>
      <c r="CB564" s="218">
        <v>0</v>
      </c>
      <c r="CC564" s="218">
        <v>0</v>
      </c>
      <c r="CD564" s="218">
        <v>0</v>
      </c>
      <c r="CE564" s="218">
        <v>0</v>
      </c>
      <c r="CF564" s="218">
        <v>615796.46400000004</v>
      </c>
      <c r="CG564" s="219">
        <v>615796.46400000004</v>
      </c>
      <c r="CH564" s="220">
        <v>28767840.000000007</v>
      </c>
      <c r="CI564" s="220">
        <v>28767840.000000007</v>
      </c>
      <c r="CJ564" s="220">
        <v>33498240.000000004</v>
      </c>
      <c r="CK564" s="221" t="s">
        <v>530</v>
      </c>
      <c r="CL564" s="222">
        <v>8.2100000000000009</v>
      </c>
      <c r="CM564" s="223">
        <v>8.2100000000000009</v>
      </c>
      <c r="CN564" s="224">
        <v>9.56</v>
      </c>
      <c r="CO564" s="253"/>
      <c r="CP564" s="253"/>
      <c r="CQ564" s="253"/>
      <c r="CR564" s="225"/>
      <c r="CS564" s="254">
        <v>113.30528380275223</v>
      </c>
      <c r="CT564" s="255">
        <v>110.7277222659376</v>
      </c>
      <c r="CU564" s="256">
        <v>1.0098182768486164</v>
      </c>
      <c r="CV564" s="257">
        <v>1.0073532693707956</v>
      </c>
      <c r="CW564" s="245" t="s">
        <v>609</v>
      </c>
      <c r="CX564" s="258"/>
      <c r="CY564" s="253"/>
      <c r="CZ564" s="253"/>
      <c r="DA564" s="259"/>
      <c r="DB564" s="260"/>
      <c r="DC564" s="261">
        <v>103942</v>
      </c>
      <c r="DD564" s="262">
        <v>59364</v>
      </c>
      <c r="DE564" s="263">
        <v>187500</v>
      </c>
      <c r="DF564" s="111">
        <v>116935.33333333333</v>
      </c>
    </row>
    <row r="565" spans="1:110" ht="35.25" customHeight="1" x14ac:dyDescent="0.25">
      <c r="A565" s="237" t="s">
        <v>541</v>
      </c>
      <c r="B565" s="238" t="s">
        <v>14</v>
      </c>
      <c r="C565" s="238" t="s">
        <v>15</v>
      </c>
      <c r="D565" s="60" t="s">
        <v>120</v>
      </c>
      <c r="E565" s="60" t="s">
        <v>121</v>
      </c>
      <c r="F565" s="60" t="s">
        <v>1391</v>
      </c>
      <c r="G565" s="61" t="s">
        <v>1392</v>
      </c>
      <c r="H565" s="211" t="s">
        <v>543</v>
      </c>
      <c r="I565" s="60" t="s">
        <v>529</v>
      </c>
      <c r="J565" s="212">
        <v>11.774481389853227</v>
      </c>
      <c r="K565" s="212">
        <v>9.5725378588770003</v>
      </c>
      <c r="L565" s="213">
        <v>1076.3</v>
      </c>
      <c r="M565" s="214"/>
      <c r="N565" s="214"/>
      <c r="O565" s="214"/>
      <c r="P565" s="214"/>
      <c r="Q565" s="214"/>
      <c r="R565" s="214"/>
      <c r="S565" s="214"/>
      <c r="T565" s="214"/>
      <c r="U565" s="214"/>
      <c r="V565" s="214"/>
      <c r="W565" s="214"/>
      <c r="X565" s="214"/>
      <c r="Y565" s="214"/>
      <c r="Z565" s="214"/>
      <c r="AA565" s="214"/>
      <c r="AB565" s="214"/>
      <c r="AC565" s="214">
        <v>65</v>
      </c>
      <c r="AD565" s="214">
        <v>65</v>
      </c>
      <c r="AE565" s="214"/>
      <c r="AF565" s="214"/>
      <c r="AG565" s="215"/>
      <c r="AH565" s="214"/>
      <c r="AI565" s="214">
        <f t="shared" si="27"/>
        <v>65</v>
      </c>
      <c r="AJ565" s="214">
        <f t="shared" si="27"/>
        <v>65</v>
      </c>
      <c r="AK565" s="214"/>
      <c r="AL565" s="214"/>
      <c r="AM565" s="214"/>
      <c r="AN565" s="214"/>
      <c r="AO565" s="214"/>
      <c r="AP565" s="214"/>
      <c r="AQ565" s="214"/>
      <c r="AR565" s="214"/>
      <c r="AS565" s="214"/>
      <c r="AT565" s="214"/>
      <c r="AU565" s="214"/>
      <c r="AV565" s="214"/>
      <c r="AW565" s="214"/>
      <c r="AX565" s="214"/>
      <c r="AY565" s="214"/>
      <c r="AZ565" s="214"/>
      <c r="BA565" s="239">
        <v>468.1</v>
      </c>
      <c r="BB565" s="239">
        <v>468.1</v>
      </c>
      <c r="BC565" s="214"/>
      <c r="BD565" s="214"/>
      <c r="BE565" s="214"/>
      <c r="BF565" s="214"/>
      <c r="BG565" s="216">
        <f t="shared" si="28"/>
        <v>468.1</v>
      </c>
      <c r="BH565" s="72">
        <f t="shared" si="28"/>
        <v>468.1</v>
      </c>
      <c r="BI565" s="217">
        <f t="shared" si="26"/>
        <v>6.1349934469200527E-2</v>
      </c>
      <c r="BJ565" s="218">
        <v>0</v>
      </c>
      <c r="BK565" s="218">
        <v>0</v>
      </c>
      <c r="BL565" s="218">
        <v>0</v>
      </c>
      <c r="BM565" s="218">
        <v>0</v>
      </c>
      <c r="BN565" s="218">
        <v>0</v>
      </c>
      <c r="BO565" s="218">
        <v>0</v>
      </c>
      <c r="BP565" s="218">
        <v>0</v>
      </c>
      <c r="BQ565" s="218">
        <v>0</v>
      </c>
      <c r="BR565" s="218">
        <v>0</v>
      </c>
      <c r="BS565" s="218">
        <v>0</v>
      </c>
      <c r="BT565" s="218">
        <v>0</v>
      </c>
      <c r="BU565" s="218">
        <v>0</v>
      </c>
      <c r="BV565" s="218">
        <v>0</v>
      </c>
      <c r="BW565" s="218">
        <v>0</v>
      </c>
      <c r="BX565" s="218">
        <v>0</v>
      </c>
      <c r="BY565" s="218">
        <v>0</v>
      </c>
      <c r="BZ565" s="218">
        <v>549474.50400000007</v>
      </c>
      <c r="CA565" s="218">
        <v>549474.50400000007</v>
      </c>
      <c r="CB565" s="218">
        <v>0</v>
      </c>
      <c r="CC565" s="218">
        <v>0</v>
      </c>
      <c r="CD565" s="218">
        <v>0</v>
      </c>
      <c r="CE565" s="218">
        <v>0</v>
      </c>
      <c r="CF565" s="218">
        <v>549474.50400000007</v>
      </c>
      <c r="CG565" s="219">
        <v>549474.50400000007</v>
      </c>
      <c r="CH565" s="220">
        <v>22740960</v>
      </c>
      <c r="CI565" s="220">
        <v>22740960</v>
      </c>
      <c r="CJ565" s="220">
        <v>26735520</v>
      </c>
      <c r="CK565" s="221" t="s">
        <v>530</v>
      </c>
      <c r="CL565" s="222">
        <v>6.49</v>
      </c>
      <c r="CM565" s="223">
        <v>6.49</v>
      </c>
      <c r="CN565" s="224">
        <v>7.63</v>
      </c>
      <c r="CO565" s="253"/>
      <c r="CP565" s="253"/>
      <c r="CQ565" s="253"/>
      <c r="CR565" s="225"/>
      <c r="CS565" s="254">
        <v>93.258056563162029</v>
      </c>
      <c r="CT565" s="255">
        <v>87.729601278609195</v>
      </c>
      <c r="CU565" s="256">
        <v>0.54790868208295485</v>
      </c>
      <c r="CV565" s="257">
        <v>0.28093229803340009</v>
      </c>
      <c r="CW565" s="245" t="s">
        <v>616</v>
      </c>
      <c r="CX565" s="258"/>
      <c r="CY565" s="253"/>
      <c r="CZ565" s="253"/>
      <c r="DA565" s="259"/>
      <c r="DB565" s="260"/>
      <c r="DC565" s="261">
        <v>240245</v>
      </c>
      <c r="DD565" s="262">
        <v>0</v>
      </c>
      <c r="DE565" s="263">
        <v>0</v>
      </c>
      <c r="DF565" s="111">
        <v>80081.666666666672</v>
      </c>
    </row>
    <row r="566" spans="1:110" ht="35.25" customHeight="1" x14ac:dyDescent="0.25">
      <c r="A566" s="237" t="s">
        <v>541</v>
      </c>
      <c r="B566" s="238" t="s">
        <v>14</v>
      </c>
      <c r="C566" s="238" t="s">
        <v>15</v>
      </c>
      <c r="D566" s="60" t="s">
        <v>120</v>
      </c>
      <c r="E566" s="60" t="s">
        <v>121</v>
      </c>
      <c r="F566" s="60" t="s">
        <v>1393</v>
      </c>
      <c r="G566" s="61" t="s">
        <v>121</v>
      </c>
      <c r="H566" s="211" t="s">
        <v>533</v>
      </c>
      <c r="I566" s="60" t="s">
        <v>529</v>
      </c>
      <c r="J566" s="212">
        <v>11.797344460513136</v>
      </c>
      <c r="K566" s="212">
        <v>5.2746212011500004</v>
      </c>
      <c r="L566" s="213">
        <v>221</v>
      </c>
      <c r="M566" s="214"/>
      <c r="N566" s="214"/>
      <c r="O566" s="214"/>
      <c r="P566" s="214"/>
      <c r="Q566" s="214"/>
      <c r="R566" s="214"/>
      <c r="S566" s="214"/>
      <c r="T566" s="214"/>
      <c r="U566" s="214"/>
      <c r="V566" s="214"/>
      <c r="W566" s="214"/>
      <c r="X566" s="214"/>
      <c r="Y566" s="214"/>
      <c r="Z566" s="214"/>
      <c r="AA566" s="214"/>
      <c r="AB566" s="214"/>
      <c r="AC566" s="214">
        <v>4</v>
      </c>
      <c r="AD566" s="214">
        <v>4</v>
      </c>
      <c r="AE566" s="214"/>
      <c r="AF566" s="214"/>
      <c r="AG566" s="215"/>
      <c r="AH566" s="214"/>
      <c r="AI566" s="214">
        <f t="shared" si="27"/>
        <v>4</v>
      </c>
      <c r="AJ566" s="214">
        <f t="shared" si="27"/>
        <v>4</v>
      </c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39">
        <v>2017.24</v>
      </c>
      <c r="BB566" s="239">
        <v>2017.24</v>
      </c>
      <c r="BC566" s="214"/>
      <c r="BD566" s="214"/>
      <c r="BE566" s="214"/>
      <c r="BF566" s="214"/>
      <c r="BG566" s="216">
        <f t="shared" si="28"/>
        <v>2017.24</v>
      </c>
      <c r="BH566" s="72">
        <f t="shared" si="28"/>
        <v>2017.24</v>
      </c>
      <c r="BI566" s="217">
        <f t="shared" si="26"/>
        <v>0</v>
      </c>
      <c r="BJ566" s="218">
        <v>0</v>
      </c>
      <c r="BK566" s="218">
        <v>0</v>
      </c>
      <c r="BL566" s="218">
        <v>0</v>
      </c>
      <c r="BM566" s="218">
        <v>0</v>
      </c>
      <c r="BN566" s="218">
        <v>0</v>
      </c>
      <c r="BO566" s="218">
        <v>0</v>
      </c>
      <c r="BP566" s="218">
        <v>0</v>
      </c>
      <c r="BQ566" s="218">
        <v>0</v>
      </c>
      <c r="BR566" s="218">
        <v>0</v>
      </c>
      <c r="BS566" s="218">
        <v>0</v>
      </c>
      <c r="BT566" s="218">
        <v>0</v>
      </c>
      <c r="BU566" s="218">
        <v>0</v>
      </c>
      <c r="BV566" s="218">
        <v>0</v>
      </c>
      <c r="BW566" s="218">
        <v>0</v>
      </c>
      <c r="BX566" s="218">
        <v>0</v>
      </c>
      <c r="BY566" s="218">
        <v>0</v>
      </c>
      <c r="BZ566" s="218">
        <v>2367917.0016000001</v>
      </c>
      <c r="CA566" s="218">
        <v>2367917.0016000001</v>
      </c>
      <c r="CB566" s="218">
        <v>0</v>
      </c>
      <c r="CC566" s="218">
        <v>0</v>
      </c>
      <c r="CD566" s="218">
        <v>0</v>
      </c>
      <c r="CE566" s="218">
        <v>0</v>
      </c>
      <c r="CF566" s="218">
        <v>2367917.0016000001</v>
      </c>
      <c r="CG566" s="219">
        <v>2367917.0016000001</v>
      </c>
      <c r="CH566" s="220">
        <v>0</v>
      </c>
      <c r="CI566" s="220">
        <v>0</v>
      </c>
      <c r="CJ566" s="220">
        <v>0</v>
      </c>
      <c r="CK566" s="221" t="s">
        <v>530</v>
      </c>
      <c r="CL566" s="222">
        <v>0</v>
      </c>
      <c r="CM566" s="223">
        <v>0</v>
      </c>
      <c r="CN566" s="224">
        <v>0</v>
      </c>
      <c r="CO566" s="253"/>
      <c r="CP566" s="253"/>
      <c r="CQ566" s="253"/>
      <c r="CR566" s="225"/>
      <c r="CS566" s="254">
        <v>92.337677053824564</v>
      </c>
      <c r="CT566" s="255">
        <v>92.337677053824564</v>
      </c>
      <c r="CU566" s="256">
        <v>0.1155807365439096</v>
      </c>
      <c r="CV566" s="257">
        <v>0.1155807365439096</v>
      </c>
      <c r="CW566" s="245" t="s">
        <v>1301</v>
      </c>
      <c r="CX566" s="258"/>
      <c r="CY566" s="253"/>
      <c r="CZ566" s="253"/>
      <c r="DA566" s="259"/>
      <c r="DB566" s="260"/>
      <c r="DC566" s="261">
        <v>0</v>
      </c>
      <c r="DD566" s="262">
        <v>0</v>
      </c>
      <c r="DE566" s="263">
        <v>37886</v>
      </c>
      <c r="DF566" s="111">
        <v>12628.666666666666</v>
      </c>
    </row>
    <row r="567" spans="1:110" ht="35.25" customHeight="1" x14ac:dyDescent="0.25">
      <c r="A567" s="237" t="s">
        <v>541</v>
      </c>
      <c r="B567" s="238" t="s">
        <v>14</v>
      </c>
      <c r="C567" s="238" t="s">
        <v>15</v>
      </c>
      <c r="D567" s="60" t="s">
        <v>120</v>
      </c>
      <c r="E567" s="60" t="s">
        <v>121</v>
      </c>
      <c r="F567" s="60" t="s">
        <v>1394</v>
      </c>
      <c r="G567" s="61" t="s">
        <v>121</v>
      </c>
      <c r="H567" s="211" t="s">
        <v>533</v>
      </c>
      <c r="I567" s="60" t="s">
        <v>529</v>
      </c>
      <c r="J567" s="212">
        <v>11.797344460513136</v>
      </c>
      <c r="K567" s="212">
        <v>20.497348442214001</v>
      </c>
      <c r="L567" s="213">
        <v>720.1</v>
      </c>
      <c r="M567" s="214"/>
      <c r="N567" s="214"/>
      <c r="O567" s="214"/>
      <c r="P567" s="214"/>
      <c r="Q567" s="214"/>
      <c r="R567" s="214"/>
      <c r="S567" s="214"/>
      <c r="T567" s="214"/>
      <c r="U567" s="214"/>
      <c r="V567" s="214"/>
      <c r="W567" s="214"/>
      <c r="X567" s="214"/>
      <c r="Y567" s="214"/>
      <c r="Z567" s="214"/>
      <c r="AA567" s="214"/>
      <c r="AB567" s="214"/>
      <c r="AC567" s="214">
        <v>31</v>
      </c>
      <c r="AD567" s="214">
        <v>31</v>
      </c>
      <c r="AE567" s="214"/>
      <c r="AF567" s="214"/>
      <c r="AG567" s="215"/>
      <c r="AH567" s="214"/>
      <c r="AI567" s="214">
        <f t="shared" si="27"/>
        <v>31</v>
      </c>
      <c r="AJ567" s="214">
        <f t="shared" si="27"/>
        <v>31</v>
      </c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39">
        <v>1032.8599999999999</v>
      </c>
      <c r="BB567" s="239">
        <v>1032.8599999999999</v>
      </c>
      <c r="BC567" s="214"/>
      <c r="BD567" s="214"/>
      <c r="BE567" s="214"/>
      <c r="BF567" s="214"/>
      <c r="BG567" s="216">
        <f t="shared" si="28"/>
        <v>1032.8599999999999</v>
      </c>
      <c r="BH567" s="72">
        <f t="shared" si="28"/>
        <v>1032.8599999999999</v>
      </c>
      <c r="BI567" s="217">
        <f t="shared" si="26"/>
        <v>0.1135010989010989</v>
      </c>
      <c r="BJ567" s="218">
        <v>0</v>
      </c>
      <c r="BK567" s="218">
        <v>0</v>
      </c>
      <c r="BL567" s="218">
        <v>0</v>
      </c>
      <c r="BM567" s="218">
        <v>0</v>
      </c>
      <c r="BN567" s="218">
        <v>0</v>
      </c>
      <c r="BO567" s="218">
        <v>0</v>
      </c>
      <c r="BP567" s="218">
        <v>0</v>
      </c>
      <c r="BQ567" s="218">
        <v>0</v>
      </c>
      <c r="BR567" s="218">
        <v>0</v>
      </c>
      <c r="BS567" s="218">
        <v>0</v>
      </c>
      <c r="BT567" s="218">
        <v>0</v>
      </c>
      <c r="BU567" s="218">
        <v>0</v>
      </c>
      <c r="BV567" s="218">
        <v>0</v>
      </c>
      <c r="BW567" s="218">
        <v>0</v>
      </c>
      <c r="BX567" s="218">
        <v>0</v>
      </c>
      <c r="BY567" s="218">
        <v>0</v>
      </c>
      <c r="BZ567" s="218">
        <v>1212412.3824</v>
      </c>
      <c r="CA567" s="218">
        <v>1212412.3824</v>
      </c>
      <c r="CB567" s="218">
        <v>0</v>
      </c>
      <c r="CC567" s="218">
        <v>0</v>
      </c>
      <c r="CD567" s="218">
        <v>0</v>
      </c>
      <c r="CE567" s="218">
        <v>0</v>
      </c>
      <c r="CF567" s="218">
        <v>1212412.3824</v>
      </c>
      <c r="CG567" s="219">
        <v>1212412.3824</v>
      </c>
      <c r="CH567" s="220">
        <v>27821760.000000004</v>
      </c>
      <c r="CI567" s="220">
        <v>27821760.000000004</v>
      </c>
      <c r="CJ567" s="220">
        <v>31886400</v>
      </c>
      <c r="CK567" s="221" t="s">
        <v>530</v>
      </c>
      <c r="CL567" s="222">
        <v>7.94</v>
      </c>
      <c r="CM567" s="223">
        <v>7.94</v>
      </c>
      <c r="CN567" s="224">
        <v>9.1</v>
      </c>
      <c r="CO567" s="253"/>
      <c r="CP567" s="253"/>
      <c r="CQ567" s="253"/>
      <c r="CR567" s="225"/>
      <c r="CS567" s="254">
        <v>34.235091724066429</v>
      </c>
      <c r="CT567" s="255">
        <v>30.439697672452031</v>
      </c>
      <c r="CU567" s="256">
        <v>0.27244575051755365</v>
      </c>
      <c r="CV567" s="257">
        <v>0.26920538481913914</v>
      </c>
      <c r="CW567" s="245" t="s">
        <v>985</v>
      </c>
      <c r="CX567" s="258"/>
      <c r="CY567" s="253"/>
      <c r="CZ567" s="253"/>
      <c r="DA567" s="259"/>
      <c r="DB567" s="260"/>
      <c r="DC567" s="261">
        <v>0</v>
      </c>
      <c r="DD567" s="262">
        <v>0</v>
      </c>
      <c r="DE567" s="263">
        <v>0</v>
      </c>
      <c r="DF567" s="111">
        <v>0</v>
      </c>
    </row>
    <row r="568" spans="1:110" ht="35.25" customHeight="1" x14ac:dyDescent="0.25">
      <c r="A568" s="237" t="s">
        <v>541</v>
      </c>
      <c r="B568" s="238" t="s">
        <v>14</v>
      </c>
      <c r="C568" s="238" t="s">
        <v>15</v>
      </c>
      <c r="D568" s="60" t="s">
        <v>120</v>
      </c>
      <c r="E568" s="60" t="s">
        <v>121</v>
      </c>
      <c r="F568" s="60" t="s">
        <v>1395</v>
      </c>
      <c r="G568" s="61" t="s">
        <v>121</v>
      </c>
      <c r="H568" s="211" t="s">
        <v>533</v>
      </c>
      <c r="I568" s="60" t="s">
        <v>529</v>
      </c>
      <c r="J568" s="212">
        <v>11.774481389853227</v>
      </c>
      <c r="K568" s="212">
        <v>13.628977244379</v>
      </c>
      <c r="L568" s="213">
        <v>1036.3</v>
      </c>
      <c r="M568" s="214"/>
      <c r="N568" s="214"/>
      <c r="O568" s="214"/>
      <c r="P568" s="214"/>
      <c r="Q568" s="214"/>
      <c r="R568" s="214"/>
      <c r="S568" s="214"/>
      <c r="T568" s="214"/>
      <c r="U568" s="214"/>
      <c r="V568" s="214"/>
      <c r="W568" s="214"/>
      <c r="X568" s="214"/>
      <c r="Y568" s="214"/>
      <c r="Z568" s="214"/>
      <c r="AA568" s="214"/>
      <c r="AB568" s="214"/>
      <c r="AC568" s="214">
        <v>38</v>
      </c>
      <c r="AD568" s="214">
        <v>38</v>
      </c>
      <c r="AE568" s="214"/>
      <c r="AF568" s="214"/>
      <c r="AG568" s="215"/>
      <c r="AH568" s="214"/>
      <c r="AI568" s="214">
        <f t="shared" si="27"/>
        <v>38</v>
      </c>
      <c r="AJ568" s="214">
        <f t="shared" si="27"/>
        <v>38</v>
      </c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39">
        <v>458.9</v>
      </c>
      <c r="BB568" s="239">
        <v>458.9</v>
      </c>
      <c r="BC568" s="214"/>
      <c r="BD568" s="214"/>
      <c r="BE568" s="214"/>
      <c r="BF568" s="214"/>
      <c r="BG568" s="216">
        <f t="shared" si="28"/>
        <v>458.9</v>
      </c>
      <c r="BH568" s="72">
        <f t="shared" si="28"/>
        <v>458.9</v>
      </c>
      <c r="BI568" s="217">
        <f t="shared" si="26"/>
        <v>5.6794554455445539E-2</v>
      </c>
      <c r="BJ568" s="218">
        <v>0</v>
      </c>
      <c r="BK568" s="218">
        <v>0</v>
      </c>
      <c r="BL568" s="218">
        <v>0</v>
      </c>
      <c r="BM568" s="218">
        <v>0</v>
      </c>
      <c r="BN568" s="218">
        <v>0</v>
      </c>
      <c r="BO568" s="218">
        <v>0</v>
      </c>
      <c r="BP568" s="218">
        <v>0</v>
      </c>
      <c r="BQ568" s="218">
        <v>0</v>
      </c>
      <c r="BR568" s="218">
        <v>0</v>
      </c>
      <c r="BS568" s="218">
        <v>0</v>
      </c>
      <c r="BT568" s="218">
        <v>0</v>
      </c>
      <c r="BU568" s="218">
        <v>0</v>
      </c>
      <c r="BV568" s="218">
        <v>0</v>
      </c>
      <c r="BW568" s="218">
        <v>0</v>
      </c>
      <c r="BX568" s="218">
        <v>0</v>
      </c>
      <c r="BY568" s="218">
        <v>0</v>
      </c>
      <c r="BZ568" s="218">
        <v>538675.17599999998</v>
      </c>
      <c r="CA568" s="218">
        <v>538675.17599999998</v>
      </c>
      <c r="CB568" s="218">
        <v>0</v>
      </c>
      <c r="CC568" s="218">
        <v>0</v>
      </c>
      <c r="CD568" s="218">
        <v>0</v>
      </c>
      <c r="CE568" s="218">
        <v>0</v>
      </c>
      <c r="CF568" s="218">
        <v>538675.17599999998</v>
      </c>
      <c r="CG568" s="219">
        <v>538675.17599999998</v>
      </c>
      <c r="CH568" s="220">
        <v>31255680</v>
      </c>
      <c r="CI568" s="220">
        <v>31255680</v>
      </c>
      <c r="CJ568" s="220">
        <v>28312320.000000004</v>
      </c>
      <c r="CK568" s="221" t="s">
        <v>530</v>
      </c>
      <c r="CL568" s="222">
        <v>8.92</v>
      </c>
      <c r="CM568" s="223">
        <v>8.92</v>
      </c>
      <c r="CN568" s="224">
        <v>8.08</v>
      </c>
      <c r="CO568" s="253"/>
      <c r="CP568" s="253"/>
      <c r="CQ568" s="253"/>
      <c r="CR568" s="225"/>
      <c r="CS568" s="254">
        <v>69.499093970794817</v>
      </c>
      <c r="CT568" s="255">
        <v>69.459849901635195</v>
      </c>
      <c r="CU568" s="256">
        <v>0.78003360127594001</v>
      </c>
      <c r="CV568" s="257">
        <v>0.77971192857791027</v>
      </c>
      <c r="CW568" s="245" t="s">
        <v>584</v>
      </c>
      <c r="CX568" s="258"/>
      <c r="CY568" s="253"/>
      <c r="CZ568" s="253"/>
      <c r="DA568" s="259"/>
      <c r="DB568" s="260"/>
      <c r="DC568" s="261">
        <v>289881</v>
      </c>
      <c r="DD568" s="262">
        <v>0</v>
      </c>
      <c r="DE568" s="263">
        <v>0</v>
      </c>
      <c r="DF568" s="111">
        <v>96627</v>
      </c>
    </row>
    <row r="569" spans="1:110" ht="35.25" customHeight="1" x14ac:dyDescent="0.25">
      <c r="A569" s="237" t="s">
        <v>541</v>
      </c>
      <c r="B569" s="238" t="s">
        <v>14</v>
      </c>
      <c r="C569" s="238" t="s">
        <v>15</v>
      </c>
      <c r="D569" s="60" t="s">
        <v>50</v>
      </c>
      <c r="E569" s="60" t="s">
        <v>51</v>
      </c>
      <c r="F569" s="60" t="s">
        <v>1396</v>
      </c>
      <c r="G569" s="61" t="s">
        <v>1397</v>
      </c>
      <c r="H569" s="211" t="s">
        <v>543</v>
      </c>
      <c r="I569" s="60" t="s">
        <v>529</v>
      </c>
      <c r="J569" s="212">
        <v>10.745643210157313</v>
      </c>
      <c r="K569" s="212">
        <v>50.911552924407005</v>
      </c>
      <c r="L569" s="213">
        <v>2047.8</v>
      </c>
      <c r="M569" s="214"/>
      <c r="N569" s="214"/>
      <c r="O569" s="214"/>
      <c r="P569" s="214"/>
      <c r="Q569" s="214"/>
      <c r="R569" s="214"/>
      <c r="S569" s="214"/>
      <c r="T569" s="214"/>
      <c r="U569" s="214"/>
      <c r="V569" s="214"/>
      <c r="W569" s="214"/>
      <c r="X569" s="214"/>
      <c r="Y569" s="214"/>
      <c r="Z569" s="214"/>
      <c r="AA569" s="214"/>
      <c r="AB569" s="214"/>
      <c r="AC569" s="214">
        <v>153</v>
      </c>
      <c r="AD569" s="214">
        <v>153</v>
      </c>
      <c r="AE569" s="214"/>
      <c r="AF569" s="214"/>
      <c r="AG569" s="215"/>
      <c r="AH569" s="214"/>
      <c r="AI569" s="214">
        <f t="shared" si="27"/>
        <v>153</v>
      </c>
      <c r="AJ569" s="214">
        <f t="shared" si="27"/>
        <v>153</v>
      </c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39">
        <v>2317.37</v>
      </c>
      <c r="BB569" s="239">
        <v>2317.37</v>
      </c>
      <c r="BC569" s="214"/>
      <c r="BD569" s="214"/>
      <c r="BE569" s="214"/>
      <c r="BF569" s="214"/>
      <c r="BG569" s="216">
        <f t="shared" si="28"/>
        <v>2317.37</v>
      </c>
      <c r="BH569" s="72">
        <f t="shared" si="28"/>
        <v>2317.37</v>
      </c>
      <c r="BI569" s="217">
        <f t="shared" si="26"/>
        <v>0.3521838905775076</v>
      </c>
      <c r="BJ569" s="218">
        <v>0</v>
      </c>
      <c r="BK569" s="218">
        <v>0</v>
      </c>
      <c r="BL569" s="218">
        <v>0</v>
      </c>
      <c r="BM569" s="218">
        <v>0</v>
      </c>
      <c r="BN569" s="218">
        <v>0</v>
      </c>
      <c r="BO569" s="218">
        <v>0</v>
      </c>
      <c r="BP569" s="218">
        <v>0</v>
      </c>
      <c r="BQ569" s="218">
        <v>0</v>
      </c>
      <c r="BR569" s="218">
        <v>0</v>
      </c>
      <c r="BS569" s="218">
        <v>0</v>
      </c>
      <c r="BT569" s="218">
        <v>0</v>
      </c>
      <c r="BU569" s="218">
        <v>0</v>
      </c>
      <c r="BV569" s="218">
        <v>0</v>
      </c>
      <c r="BW569" s="218">
        <v>0</v>
      </c>
      <c r="BX569" s="218">
        <v>0</v>
      </c>
      <c r="BY569" s="218">
        <v>0</v>
      </c>
      <c r="BZ569" s="218">
        <v>2720221.6008000001</v>
      </c>
      <c r="CA569" s="218">
        <v>2720221.6008000001</v>
      </c>
      <c r="CB569" s="218">
        <v>0</v>
      </c>
      <c r="CC569" s="218">
        <v>0</v>
      </c>
      <c r="CD569" s="218">
        <v>0</v>
      </c>
      <c r="CE569" s="218">
        <v>0</v>
      </c>
      <c r="CF569" s="218">
        <v>2720221.6008000001</v>
      </c>
      <c r="CG569" s="219">
        <v>2720221.6008000001</v>
      </c>
      <c r="CH569" s="220">
        <v>14590825.367066402</v>
      </c>
      <c r="CI569" s="220">
        <v>14590825.367066402</v>
      </c>
      <c r="CJ569" s="220">
        <v>17083208.347917605</v>
      </c>
      <c r="CK569" s="221" t="s">
        <v>530</v>
      </c>
      <c r="CL569" s="222">
        <v>5.62</v>
      </c>
      <c r="CM569" s="223">
        <v>5.62</v>
      </c>
      <c r="CN569" s="224">
        <v>6.58</v>
      </c>
      <c r="CO569" s="253"/>
      <c r="CP569" s="253"/>
      <c r="CQ569" s="253"/>
      <c r="CR569" s="225"/>
      <c r="CS569" s="254">
        <v>168.94746381311577</v>
      </c>
      <c r="CT569" s="255">
        <v>115.85455696413521</v>
      </c>
      <c r="CU569" s="256">
        <v>0.75355885367915698</v>
      </c>
      <c r="CV569" s="257">
        <v>0.72100279621771557</v>
      </c>
      <c r="CW569" s="245" t="s">
        <v>639</v>
      </c>
      <c r="CX569" s="258"/>
      <c r="CY569" s="253"/>
      <c r="CZ569" s="253"/>
      <c r="DA569" s="259"/>
      <c r="DB569" s="260"/>
      <c r="DC569" s="261">
        <v>119478</v>
      </c>
      <c r="DD569" s="262">
        <v>243790</v>
      </c>
      <c r="DE569" s="263">
        <v>137285</v>
      </c>
      <c r="DF569" s="111">
        <v>166851</v>
      </c>
    </row>
    <row r="570" spans="1:110" ht="35.25" customHeight="1" x14ac:dyDescent="0.25">
      <c r="A570" s="237" t="s">
        <v>541</v>
      </c>
      <c r="B570" s="238" t="s">
        <v>14</v>
      </c>
      <c r="C570" s="238" t="s">
        <v>15</v>
      </c>
      <c r="D570" s="60" t="s">
        <v>50</v>
      </c>
      <c r="E570" s="60" t="s">
        <v>51</v>
      </c>
      <c r="F570" s="60" t="s">
        <v>1398</v>
      </c>
      <c r="G570" s="61" t="s">
        <v>1399</v>
      </c>
      <c r="H570" s="211" t="s">
        <v>543</v>
      </c>
      <c r="I570" s="60" t="s">
        <v>529</v>
      </c>
      <c r="J570" s="212">
        <v>11.08858927005595</v>
      </c>
      <c r="K570" s="212">
        <v>83.719128613742996</v>
      </c>
      <c r="L570" s="213">
        <v>3348.9</v>
      </c>
      <c r="M570" s="214"/>
      <c r="N570" s="214"/>
      <c r="O570" s="214"/>
      <c r="P570" s="214"/>
      <c r="Q570" s="214"/>
      <c r="R570" s="214"/>
      <c r="S570" s="214">
        <v>1</v>
      </c>
      <c r="T570" s="214">
        <v>1</v>
      </c>
      <c r="U570" s="214"/>
      <c r="V570" s="214"/>
      <c r="W570" s="214"/>
      <c r="X570" s="214"/>
      <c r="Y570" s="214"/>
      <c r="Z570" s="214"/>
      <c r="AA570" s="214"/>
      <c r="AB570" s="214"/>
      <c r="AC570" s="214">
        <v>215</v>
      </c>
      <c r="AD570" s="214">
        <v>215</v>
      </c>
      <c r="AE570" s="214"/>
      <c r="AF570" s="214"/>
      <c r="AG570" s="215"/>
      <c r="AH570" s="214"/>
      <c r="AI570" s="214">
        <f t="shared" si="27"/>
        <v>216</v>
      </c>
      <c r="AJ570" s="214">
        <f t="shared" si="27"/>
        <v>216</v>
      </c>
      <c r="AK570" s="214"/>
      <c r="AL570" s="214"/>
      <c r="AM570" s="214"/>
      <c r="AN570" s="214"/>
      <c r="AO570" s="214"/>
      <c r="AP570" s="214"/>
      <c r="AQ570" s="214">
        <v>65</v>
      </c>
      <c r="AR570" s="214">
        <v>65</v>
      </c>
      <c r="AS570" s="214"/>
      <c r="AT570" s="214"/>
      <c r="AU570" s="214"/>
      <c r="AV570" s="214"/>
      <c r="AW570" s="214"/>
      <c r="AX570" s="214"/>
      <c r="AY570" s="214"/>
      <c r="AZ570" s="214"/>
      <c r="BA570" s="239">
        <v>2882.761</v>
      </c>
      <c r="BB570" s="239">
        <v>2882.761</v>
      </c>
      <c r="BC570" s="214"/>
      <c r="BD570" s="214"/>
      <c r="BE570" s="214"/>
      <c r="BF570" s="214"/>
      <c r="BG570" s="216">
        <f t="shared" si="28"/>
        <v>2947.761</v>
      </c>
      <c r="BH570" s="72">
        <f t="shared" si="28"/>
        <v>2947.761</v>
      </c>
      <c r="BI570" s="217">
        <f t="shared" si="26"/>
        <v>0.33046647982062777</v>
      </c>
      <c r="BJ570" s="218">
        <v>0</v>
      </c>
      <c r="BK570" s="218">
        <v>0</v>
      </c>
      <c r="BL570" s="218">
        <v>0</v>
      </c>
      <c r="BM570" s="218">
        <v>0</v>
      </c>
      <c r="BN570" s="218">
        <v>0</v>
      </c>
      <c r="BO570" s="218">
        <v>0</v>
      </c>
      <c r="BP570" s="218">
        <v>212955.6</v>
      </c>
      <c r="BQ570" s="218">
        <v>212955.6</v>
      </c>
      <c r="BR570" s="218">
        <v>0</v>
      </c>
      <c r="BS570" s="218">
        <v>0</v>
      </c>
      <c r="BT570" s="218">
        <v>0</v>
      </c>
      <c r="BU570" s="218">
        <v>0</v>
      </c>
      <c r="BV570" s="218">
        <v>0</v>
      </c>
      <c r="BW570" s="218">
        <v>0</v>
      </c>
      <c r="BX570" s="218">
        <v>0</v>
      </c>
      <c r="BY570" s="218">
        <v>0</v>
      </c>
      <c r="BZ570" s="218">
        <v>3383900.1722400002</v>
      </c>
      <c r="CA570" s="218">
        <v>3383900.1722400002</v>
      </c>
      <c r="CB570" s="218">
        <v>0</v>
      </c>
      <c r="CC570" s="218">
        <v>0</v>
      </c>
      <c r="CD570" s="218">
        <v>0</v>
      </c>
      <c r="CE570" s="218">
        <v>0</v>
      </c>
      <c r="CF570" s="218">
        <v>3596855.7722400003</v>
      </c>
      <c r="CG570" s="219">
        <v>3596855.7722400003</v>
      </c>
      <c r="CH570" s="220">
        <v>28358164.7886336</v>
      </c>
      <c r="CI570" s="220">
        <v>28358164.7886336</v>
      </c>
      <c r="CJ570" s="220">
        <v>31778244.964147199</v>
      </c>
      <c r="CK570" s="221" t="s">
        <v>530</v>
      </c>
      <c r="CL570" s="222">
        <v>7.96</v>
      </c>
      <c r="CM570" s="223">
        <v>7.96</v>
      </c>
      <c r="CN570" s="224">
        <v>8.92</v>
      </c>
      <c r="CO570" s="253"/>
      <c r="CP570" s="253"/>
      <c r="CQ570" s="253"/>
      <c r="CR570" s="225"/>
      <c r="CS570" s="254">
        <v>115.54461340238565</v>
      </c>
      <c r="CT570" s="255">
        <v>91.836873909488659</v>
      </c>
      <c r="CU570" s="256">
        <v>1.2944830702288197</v>
      </c>
      <c r="CV570" s="257">
        <v>1.2678660409488933</v>
      </c>
      <c r="CW570" s="245" t="s">
        <v>639</v>
      </c>
      <c r="CX570" s="258"/>
      <c r="CY570" s="253"/>
      <c r="CZ570" s="253"/>
      <c r="DA570" s="259"/>
      <c r="DB570" s="260"/>
      <c r="DC570" s="261">
        <v>277441</v>
      </c>
      <c r="DD570" s="262">
        <v>3612</v>
      </c>
      <c r="DE570" s="263">
        <v>10368</v>
      </c>
      <c r="DF570" s="111">
        <v>97140.333333333328</v>
      </c>
    </row>
    <row r="571" spans="1:110" ht="35.25" customHeight="1" x14ac:dyDescent="0.25">
      <c r="A571" s="237" t="s">
        <v>541</v>
      </c>
      <c r="B571" s="238" t="s">
        <v>14</v>
      </c>
      <c r="C571" s="238" t="s">
        <v>15</v>
      </c>
      <c r="D571" s="60" t="s">
        <v>315</v>
      </c>
      <c r="E571" s="60" t="s">
        <v>260</v>
      </c>
      <c r="F571" s="60" t="s">
        <v>1400</v>
      </c>
      <c r="G571" s="61" t="s">
        <v>1331</v>
      </c>
      <c r="H571" s="211" t="s">
        <v>543</v>
      </c>
      <c r="I571" s="60" t="s">
        <v>529</v>
      </c>
      <c r="J571" s="212">
        <v>8.0020747309682125</v>
      </c>
      <c r="K571" s="212">
        <v>23.673863587122</v>
      </c>
      <c r="L571" s="213">
        <v>1481.3</v>
      </c>
      <c r="M571" s="214"/>
      <c r="N571" s="214"/>
      <c r="O571" s="214"/>
      <c r="P571" s="214"/>
      <c r="Q571" s="214"/>
      <c r="R571" s="214"/>
      <c r="S571" s="214"/>
      <c r="T571" s="214"/>
      <c r="U571" s="214"/>
      <c r="V571" s="214"/>
      <c r="W571" s="214"/>
      <c r="X571" s="214"/>
      <c r="Y571" s="214"/>
      <c r="Z571" s="214"/>
      <c r="AA571" s="214"/>
      <c r="AB571" s="214"/>
      <c r="AC571" s="214">
        <v>38</v>
      </c>
      <c r="AD571" s="214">
        <v>38</v>
      </c>
      <c r="AE571" s="214"/>
      <c r="AF571" s="214"/>
      <c r="AG571" s="215"/>
      <c r="AH571" s="214"/>
      <c r="AI571" s="214">
        <f t="shared" si="27"/>
        <v>38</v>
      </c>
      <c r="AJ571" s="214">
        <f t="shared" si="27"/>
        <v>38</v>
      </c>
      <c r="AK571" s="214"/>
      <c r="AL571" s="214"/>
      <c r="AM571" s="214"/>
      <c r="AN571" s="214"/>
      <c r="AO571" s="214"/>
      <c r="AP571" s="214"/>
      <c r="AQ571" s="214"/>
      <c r="AR571" s="214"/>
      <c r="AS571" s="214"/>
      <c r="AT571" s="214"/>
      <c r="AU571" s="214"/>
      <c r="AV571" s="214"/>
      <c r="AW571" s="214"/>
      <c r="AX571" s="214"/>
      <c r="AY571" s="214"/>
      <c r="AZ571" s="214"/>
      <c r="BA571" s="239">
        <v>2216.1</v>
      </c>
      <c r="BB571" s="239">
        <v>2216.1</v>
      </c>
      <c r="BC571" s="214"/>
      <c r="BD571" s="214"/>
      <c r="BE571" s="214"/>
      <c r="BF571" s="214"/>
      <c r="BG571" s="216">
        <f t="shared" si="28"/>
        <v>2216.1</v>
      </c>
      <c r="BH571" s="72">
        <f t="shared" si="28"/>
        <v>2216.1</v>
      </c>
      <c r="BI571" s="217">
        <f t="shared" si="26"/>
        <v>0.4541188524590164</v>
      </c>
      <c r="BJ571" s="218">
        <v>0</v>
      </c>
      <c r="BK571" s="218">
        <v>0</v>
      </c>
      <c r="BL571" s="218">
        <v>0</v>
      </c>
      <c r="BM571" s="218">
        <v>0</v>
      </c>
      <c r="BN571" s="218">
        <v>0</v>
      </c>
      <c r="BO571" s="218">
        <v>0</v>
      </c>
      <c r="BP571" s="218">
        <v>0</v>
      </c>
      <c r="BQ571" s="218">
        <v>0</v>
      </c>
      <c r="BR571" s="218">
        <v>0</v>
      </c>
      <c r="BS571" s="218">
        <v>0</v>
      </c>
      <c r="BT571" s="218">
        <v>0</v>
      </c>
      <c r="BU571" s="218">
        <v>0</v>
      </c>
      <c r="BV571" s="218">
        <v>0</v>
      </c>
      <c r="BW571" s="218">
        <v>0</v>
      </c>
      <c r="BX571" s="218">
        <v>0</v>
      </c>
      <c r="BY571" s="218">
        <v>0</v>
      </c>
      <c r="BZ571" s="218">
        <v>2601346.824</v>
      </c>
      <c r="CA571" s="218">
        <v>2601346.824</v>
      </c>
      <c r="CB571" s="218">
        <v>0</v>
      </c>
      <c r="CC571" s="218">
        <v>0</v>
      </c>
      <c r="CD571" s="218">
        <v>0</v>
      </c>
      <c r="CE571" s="218">
        <v>0</v>
      </c>
      <c r="CF571" s="218">
        <v>2601346.824</v>
      </c>
      <c r="CG571" s="219">
        <v>2601346.824</v>
      </c>
      <c r="CH571" s="220">
        <v>14681760.000000002</v>
      </c>
      <c r="CI571" s="220">
        <v>14681760.000000002</v>
      </c>
      <c r="CJ571" s="220">
        <v>17099520</v>
      </c>
      <c r="CK571" s="221" t="s">
        <v>530</v>
      </c>
      <c r="CL571" s="222">
        <v>4.1900000000000004</v>
      </c>
      <c r="CM571" s="223">
        <v>4.1900000000000004</v>
      </c>
      <c r="CN571" s="224">
        <v>4.88</v>
      </c>
      <c r="CO571" s="253"/>
      <c r="CP571" s="253"/>
      <c r="CQ571" s="253"/>
      <c r="CR571" s="225"/>
      <c r="CS571" s="254">
        <v>107.09356513595674</v>
      </c>
      <c r="CT571" s="255">
        <v>106.41440901781328</v>
      </c>
      <c r="CU571" s="256">
        <v>1.5965572880326058</v>
      </c>
      <c r="CV571" s="257">
        <v>1.5963322528708617</v>
      </c>
      <c r="CW571" s="245" t="s">
        <v>609</v>
      </c>
      <c r="CX571" s="258"/>
      <c r="CY571" s="253"/>
      <c r="CZ571" s="253"/>
      <c r="DA571" s="259"/>
      <c r="DB571" s="260"/>
      <c r="DC571" s="261">
        <v>72779</v>
      </c>
      <c r="DD571" s="262">
        <v>204443</v>
      </c>
      <c r="DE571" s="263">
        <v>0</v>
      </c>
      <c r="DF571" s="111">
        <v>92407.333333333328</v>
      </c>
    </row>
    <row r="572" spans="1:110" ht="35.25" customHeight="1" x14ac:dyDescent="0.25">
      <c r="A572" s="237" t="s">
        <v>541</v>
      </c>
      <c r="B572" s="238" t="s">
        <v>14</v>
      </c>
      <c r="C572" s="238" t="s">
        <v>15</v>
      </c>
      <c r="D572" s="60" t="s">
        <v>195</v>
      </c>
      <c r="E572" s="60" t="s">
        <v>196</v>
      </c>
      <c r="F572" s="60" t="s">
        <v>1401</v>
      </c>
      <c r="G572" s="61" t="s">
        <v>1402</v>
      </c>
      <c r="H572" s="211" t="s">
        <v>543</v>
      </c>
      <c r="I572" s="60" t="s">
        <v>529</v>
      </c>
      <c r="J572" s="212">
        <v>10.974273916756404</v>
      </c>
      <c r="K572" s="212">
        <v>110.796590678634</v>
      </c>
      <c r="L572" s="213">
        <v>3415.7</v>
      </c>
      <c r="M572" s="214"/>
      <c r="N572" s="214"/>
      <c r="O572" s="214"/>
      <c r="P572" s="214"/>
      <c r="Q572" s="214"/>
      <c r="R572" s="214"/>
      <c r="S572" s="214"/>
      <c r="T572" s="214"/>
      <c r="U572" s="214"/>
      <c r="V572" s="214"/>
      <c r="W572" s="214"/>
      <c r="X572" s="214"/>
      <c r="Y572" s="214"/>
      <c r="Z572" s="214"/>
      <c r="AA572" s="214"/>
      <c r="AB572" s="214"/>
      <c r="AC572" s="214">
        <v>114</v>
      </c>
      <c r="AD572" s="214">
        <v>114</v>
      </c>
      <c r="AE572" s="214"/>
      <c r="AF572" s="214"/>
      <c r="AG572" s="215">
        <v>2</v>
      </c>
      <c r="AH572" s="214">
        <v>2</v>
      </c>
      <c r="AI572" s="214">
        <f t="shared" si="27"/>
        <v>116</v>
      </c>
      <c r="AJ572" s="214">
        <f t="shared" si="27"/>
        <v>116</v>
      </c>
      <c r="AK572" s="214"/>
      <c r="AL572" s="214"/>
      <c r="AM572" s="214"/>
      <c r="AN572" s="214"/>
      <c r="AO572" s="214"/>
      <c r="AP572" s="214"/>
      <c r="AQ572" s="214"/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39">
        <v>5820.95</v>
      </c>
      <c r="BB572" s="239">
        <v>5820.95</v>
      </c>
      <c r="BC572" s="214"/>
      <c r="BD572" s="214"/>
      <c r="BE572" s="214">
        <v>14</v>
      </c>
      <c r="BF572" s="214">
        <v>14</v>
      </c>
      <c r="BG572" s="216">
        <f t="shared" si="28"/>
        <v>5834.95</v>
      </c>
      <c r="BH572" s="72">
        <f t="shared" si="28"/>
        <v>5834.95</v>
      </c>
      <c r="BI572" s="217">
        <f t="shared" si="26"/>
        <v>0.66155895691609978</v>
      </c>
      <c r="BJ572" s="218">
        <v>0</v>
      </c>
      <c r="BK572" s="218">
        <v>0</v>
      </c>
      <c r="BL572" s="218">
        <v>0</v>
      </c>
      <c r="BM572" s="218">
        <v>0</v>
      </c>
      <c r="BN572" s="218">
        <v>0</v>
      </c>
      <c r="BO572" s="218">
        <v>0</v>
      </c>
      <c r="BP572" s="218">
        <v>0</v>
      </c>
      <c r="BQ572" s="218">
        <v>0</v>
      </c>
      <c r="BR572" s="218">
        <v>0</v>
      </c>
      <c r="BS572" s="218">
        <v>0</v>
      </c>
      <c r="BT572" s="218">
        <v>0</v>
      </c>
      <c r="BU572" s="218">
        <v>0</v>
      </c>
      <c r="BV572" s="218">
        <v>0</v>
      </c>
      <c r="BW572" s="218">
        <v>0</v>
      </c>
      <c r="BX572" s="218">
        <v>0</v>
      </c>
      <c r="BY572" s="218">
        <v>0</v>
      </c>
      <c r="BZ572" s="218">
        <v>6832863.9480000008</v>
      </c>
      <c r="CA572" s="218">
        <v>6832863.9480000008</v>
      </c>
      <c r="CB572" s="218">
        <v>0</v>
      </c>
      <c r="CC572" s="218">
        <v>0</v>
      </c>
      <c r="CD572" s="218">
        <v>45867.360000000001</v>
      </c>
      <c r="CE572" s="218">
        <v>45867.360000000001</v>
      </c>
      <c r="CF572" s="218">
        <v>6878731.3080000011</v>
      </c>
      <c r="CG572" s="219">
        <v>6878731.3080000011</v>
      </c>
      <c r="CH572" s="220">
        <v>30800160</v>
      </c>
      <c r="CI572" s="220">
        <v>30800160</v>
      </c>
      <c r="CJ572" s="220">
        <v>30905280.000000004</v>
      </c>
      <c r="CK572" s="221" t="s">
        <v>530</v>
      </c>
      <c r="CL572" s="222">
        <v>8.7899999999999991</v>
      </c>
      <c r="CM572" s="223">
        <v>8.7899999999999991</v>
      </c>
      <c r="CN572" s="224">
        <v>8.82</v>
      </c>
      <c r="CO572" s="253"/>
      <c r="CP572" s="253"/>
      <c r="CQ572" s="253"/>
      <c r="CR572" s="225"/>
      <c r="CS572" s="254">
        <v>146.66611820847254</v>
      </c>
      <c r="CT572" s="255">
        <v>99.320260884377731</v>
      </c>
      <c r="CU572" s="256">
        <v>1.0269473009495513</v>
      </c>
      <c r="CV572" s="257">
        <v>0.91335307825022483</v>
      </c>
      <c r="CW572" s="245" t="s">
        <v>626</v>
      </c>
      <c r="CX572" s="258"/>
      <c r="CY572" s="253"/>
      <c r="CZ572" s="253"/>
      <c r="DA572" s="259"/>
      <c r="DB572" s="260"/>
      <c r="DC572" s="261">
        <v>0</v>
      </c>
      <c r="DD572" s="262">
        <v>320922</v>
      </c>
      <c r="DE572" s="263">
        <v>0</v>
      </c>
      <c r="DF572" s="111">
        <v>106974</v>
      </c>
    </row>
    <row r="573" spans="1:110" ht="35.25" customHeight="1" x14ac:dyDescent="0.25">
      <c r="A573" s="237" t="s">
        <v>541</v>
      </c>
      <c r="B573" s="238" t="s">
        <v>14</v>
      </c>
      <c r="C573" s="238" t="s">
        <v>15</v>
      </c>
      <c r="D573" s="60" t="s">
        <v>195</v>
      </c>
      <c r="E573" s="60" t="s">
        <v>196</v>
      </c>
      <c r="F573" s="60" t="s">
        <v>1403</v>
      </c>
      <c r="G573" s="61" t="s">
        <v>196</v>
      </c>
      <c r="H573" s="211" t="s">
        <v>543</v>
      </c>
      <c r="I573" s="60" t="s">
        <v>529</v>
      </c>
      <c r="J573" s="212">
        <v>11.202904623355499</v>
      </c>
      <c r="K573" s="212">
        <v>21.686174197317001</v>
      </c>
      <c r="L573" s="213">
        <v>846.4</v>
      </c>
      <c r="M573" s="214"/>
      <c r="N573" s="214"/>
      <c r="O573" s="214"/>
      <c r="P573" s="214"/>
      <c r="Q573" s="214"/>
      <c r="R573" s="214"/>
      <c r="S573" s="214"/>
      <c r="T573" s="214"/>
      <c r="U573" s="214"/>
      <c r="V573" s="214"/>
      <c r="W573" s="214"/>
      <c r="X573" s="214"/>
      <c r="Y573" s="214"/>
      <c r="Z573" s="214"/>
      <c r="AA573" s="214"/>
      <c r="AB573" s="214"/>
      <c r="AC573" s="214">
        <v>26</v>
      </c>
      <c r="AD573" s="214">
        <v>26</v>
      </c>
      <c r="AE573" s="214"/>
      <c r="AF573" s="214"/>
      <c r="AG573" s="215"/>
      <c r="AH573" s="214"/>
      <c r="AI573" s="214">
        <f t="shared" si="27"/>
        <v>26</v>
      </c>
      <c r="AJ573" s="214">
        <f t="shared" si="27"/>
        <v>26</v>
      </c>
      <c r="AK573" s="214"/>
      <c r="AL573" s="214"/>
      <c r="AM573" s="214"/>
      <c r="AN573" s="214"/>
      <c r="AO573" s="214"/>
      <c r="AP573" s="214"/>
      <c r="AQ573" s="214"/>
      <c r="AR573" s="214"/>
      <c r="AS573" s="214"/>
      <c r="AT573" s="214"/>
      <c r="AU573" s="214"/>
      <c r="AV573" s="214"/>
      <c r="AW573" s="214"/>
      <c r="AX573" s="214"/>
      <c r="AY573" s="214"/>
      <c r="AZ573" s="214"/>
      <c r="BA573" s="239">
        <v>1185.1099999999999</v>
      </c>
      <c r="BB573" s="239">
        <v>1185.1099999999999</v>
      </c>
      <c r="BC573" s="214"/>
      <c r="BD573" s="214"/>
      <c r="BE573" s="214"/>
      <c r="BF573" s="214"/>
      <c r="BG573" s="216">
        <f t="shared" si="28"/>
        <v>1185.1099999999999</v>
      </c>
      <c r="BH573" s="72">
        <f t="shared" si="28"/>
        <v>1185.1099999999999</v>
      </c>
      <c r="BI573" s="217">
        <f t="shared" si="26"/>
        <v>0.24741336116910226</v>
      </c>
      <c r="BJ573" s="218">
        <v>0</v>
      </c>
      <c r="BK573" s="218">
        <v>0</v>
      </c>
      <c r="BL573" s="218">
        <v>0</v>
      </c>
      <c r="BM573" s="218">
        <v>0</v>
      </c>
      <c r="BN573" s="218">
        <v>0</v>
      </c>
      <c r="BO573" s="218">
        <v>0</v>
      </c>
      <c r="BP573" s="218">
        <v>0</v>
      </c>
      <c r="BQ573" s="218">
        <v>0</v>
      </c>
      <c r="BR573" s="218">
        <v>0</v>
      </c>
      <c r="BS573" s="218">
        <v>0</v>
      </c>
      <c r="BT573" s="218">
        <v>0</v>
      </c>
      <c r="BU573" s="218">
        <v>0</v>
      </c>
      <c r="BV573" s="218">
        <v>0</v>
      </c>
      <c r="BW573" s="218">
        <v>0</v>
      </c>
      <c r="BX573" s="218">
        <v>0</v>
      </c>
      <c r="BY573" s="218">
        <v>0</v>
      </c>
      <c r="BZ573" s="218">
        <v>1391129.5224000001</v>
      </c>
      <c r="CA573" s="218">
        <v>1391129.5224000001</v>
      </c>
      <c r="CB573" s="218">
        <v>0</v>
      </c>
      <c r="CC573" s="218">
        <v>0</v>
      </c>
      <c r="CD573" s="218">
        <v>0</v>
      </c>
      <c r="CE573" s="218">
        <v>0</v>
      </c>
      <c r="CF573" s="218">
        <v>1391129.5224000001</v>
      </c>
      <c r="CG573" s="219">
        <v>1391129.5224000001</v>
      </c>
      <c r="CH573" s="220">
        <v>6517440.0000000009</v>
      </c>
      <c r="CI573" s="220">
        <v>6517440.0000000009</v>
      </c>
      <c r="CJ573" s="220">
        <v>16784160</v>
      </c>
      <c r="CK573" s="221" t="s">
        <v>530</v>
      </c>
      <c r="CL573" s="222">
        <v>1.86</v>
      </c>
      <c r="CM573" s="223">
        <v>1.86</v>
      </c>
      <c r="CN573" s="224">
        <v>4.79</v>
      </c>
      <c r="CO573" s="253"/>
      <c r="CP573" s="253"/>
      <c r="CQ573" s="253"/>
      <c r="CR573" s="225"/>
      <c r="CS573" s="254">
        <v>123.37262641572653</v>
      </c>
      <c r="CT573" s="255">
        <v>121.16449409319034</v>
      </c>
      <c r="CU573" s="256">
        <v>0.46783570332869978</v>
      </c>
      <c r="CV573" s="257">
        <v>0.44302522779458542</v>
      </c>
      <c r="CW573" s="245" t="s">
        <v>616</v>
      </c>
      <c r="CX573" s="258"/>
      <c r="CY573" s="253"/>
      <c r="CZ573" s="253"/>
      <c r="DA573" s="259"/>
      <c r="DB573" s="260"/>
      <c r="DC573" s="261">
        <v>204</v>
      </c>
      <c r="DD573" s="262">
        <v>52686</v>
      </c>
      <c r="DE573" s="263">
        <v>207576</v>
      </c>
      <c r="DF573" s="111">
        <v>86822</v>
      </c>
    </row>
    <row r="574" spans="1:110" ht="35.25" customHeight="1" x14ac:dyDescent="0.25">
      <c r="A574" s="237" t="s">
        <v>541</v>
      </c>
      <c r="B574" s="238" t="s">
        <v>14</v>
      </c>
      <c r="C574" s="238" t="s">
        <v>15</v>
      </c>
      <c r="D574" s="60" t="s">
        <v>195</v>
      </c>
      <c r="E574" s="60" t="s">
        <v>196</v>
      </c>
      <c r="F574" s="60" t="s">
        <v>1404</v>
      </c>
      <c r="G574" s="61" t="s">
        <v>1405</v>
      </c>
      <c r="H574" s="211" t="s">
        <v>543</v>
      </c>
      <c r="I574" s="60" t="s">
        <v>529</v>
      </c>
      <c r="J574" s="212">
        <v>10.631327856857766</v>
      </c>
      <c r="K574" s="212">
        <v>45.397537784360999</v>
      </c>
      <c r="L574" s="213">
        <v>1479</v>
      </c>
      <c r="M574" s="214"/>
      <c r="N574" s="214"/>
      <c r="O574" s="214"/>
      <c r="P574" s="214"/>
      <c r="Q574" s="214"/>
      <c r="R574" s="214"/>
      <c r="S574" s="214"/>
      <c r="T574" s="214"/>
      <c r="U574" s="214"/>
      <c r="V574" s="214"/>
      <c r="W574" s="214"/>
      <c r="X574" s="214"/>
      <c r="Y574" s="214"/>
      <c r="Z574" s="214"/>
      <c r="AA574" s="214"/>
      <c r="AB574" s="214"/>
      <c r="AC574" s="214">
        <v>57</v>
      </c>
      <c r="AD574" s="214">
        <v>57</v>
      </c>
      <c r="AE574" s="214"/>
      <c r="AF574" s="214"/>
      <c r="AG574" s="215"/>
      <c r="AH574" s="214"/>
      <c r="AI574" s="214">
        <f t="shared" si="27"/>
        <v>57</v>
      </c>
      <c r="AJ574" s="214">
        <f t="shared" si="27"/>
        <v>57</v>
      </c>
      <c r="AK574" s="214"/>
      <c r="AL574" s="214"/>
      <c r="AM574" s="214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39">
        <v>6455.13</v>
      </c>
      <c r="BB574" s="239">
        <v>6455.13</v>
      </c>
      <c r="BC574" s="214"/>
      <c r="BD574" s="214"/>
      <c r="BE574" s="214"/>
      <c r="BF574" s="214"/>
      <c r="BG574" s="216">
        <f t="shared" si="28"/>
        <v>6455.13</v>
      </c>
      <c r="BH574" s="72">
        <f t="shared" si="28"/>
        <v>6455.13</v>
      </c>
      <c r="BI574" s="217">
        <f t="shared" si="26"/>
        <v>1.097811224489796</v>
      </c>
      <c r="BJ574" s="218">
        <v>0</v>
      </c>
      <c r="BK574" s="218">
        <v>0</v>
      </c>
      <c r="BL574" s="218">
        <v>0</v>
      </c>
      <c r="BM574" s="218">
        <v>0</v>
      </c>
      <c r="BN574" s="218">
        <v>0</v>
      </c>
      <c r="BO574" s="218">
        <v>0</v>
      </c>
      <c r="BP574" s="218">
        <v>0</v>
      </c>
      <c r="BQ574" s="218">
        <v>0</v>
      </c>
      <c r="BR574" s="218">
        <v>0</v>
      </c>
      <c r="BS574" s="218">
        <v>0</v>
      </c>
      <c r="BT574" s="218">
        <v>0</v>
      </c>
      <c r="BU574" s="218">
        <v>0</v>
      </c>
      <c r="BV574" s="218">
        <v>0</v>
      </c>
      <c r="BW574" s="218">
        <v>0</v>
      </c>
      <c r="BX574" s="218">
        <v>0</v>
      </c>
      <c r="BY574" s="218">
        <v>0</v>
      </c>
      <c r="BZ574" s="218">
        <v>7577289.7992000012</v>
      </c>
      <c r="CA574" s="218">
        <v>7577289.7992000012</v>
      </c>
      <c r="CB574" s="218">
        <v>0</v>
      </c>
      <c r="CC574" s="218">
        <v>0</v>
      </c>
      <c r="CD574" s="218">
        <v>0</v>
      </c>
      <c r="CE574" s="218">
        <v>0</v>
      </c>
      <c r="CF574" s="218">
        <v>7577289.7992000012</v>
      </c>
      <c r="CG574" s="219">
        <v>7577289.7992000012</v>
      </c>
      <c r="CH574" s="220">
        <v>9916320.0000000019</v>
      </c>
      <c r="CI574" s="220">
        <v>9916320.0000000019</v>
      </c>
      <c r="CJ574" s="220">
        <v>20603520</v>
      </c>
      <c r="CK574" s="221" t="s">
        <v>530</v>
      </c>
      <c r="CL574" s="222">
        <v>2.83</v>
      </c>
      <c r="CM574" s="223">
        <v>2.83</v>
      </c>
      <c r="CN574" s="224">
        <v>5.88</v>
      </c>
      <c r="CO574" s="253"/>
      <c r="CP574" s="253"/>
      <c r="CQ574" s="253"/>
      <c r="CR574" s="225"/>
      <c r="CS574" s="254">
        <v>46.268738467741706</v>
      </c>
      <c r="CT574" s="255">
        <v>26.313137836684678</v>
      </c>
      <c r="CU574" s="256">
        <v>0.19587282126229547</v>
      </c>
      <c r="CV574" s="257">
        <v>0.18280092583745888</v>
      </c>
      <c r="CW574" s="245" t="s">
        <v>609</v>
      </c>
      <c r="CX574" s="258"/>
      <c r="CY574" s="253"/>
      <c r="CZ574" s="253"/>
      <c r="DA574" s="259"/>
      <c r="DB574" s="260"/>
      <c r="DC574" s="261">
        <v>1764</v>
      </c>
      <c r="DD574" s="262">
        <v>0</v>
      </c>
      <c r="DE574" s="263">
        <v>0</v>
      </c>
      <c r="DF574" s="111">
        <v>588</v>
      </c>
    </row>
    <row r="575" spans="1:110" ht="35.25" customHeight="1" x14ac:dyDescent="0.25">
      <c r="A575" s="237" t="s">
        <v>541</v>
      </c>
      <c r="B575" s="238" t="s">
        <v>14</v>
      </c>
      <c r="C575" s="238" t="s">
        <v>15</v>
      </c>
      <c r="D575" s="60" t="s">
        <v>314</v>
      </c>
      <c r="E575" s="60" t="s">
        <v>121</v>
      </c>
      <c r="F575" s="60" t="s">
        <v>1406</v>
      </c>
      <c r="G575" s="61" t="s">
        <v>121</v>
      </c>
      <c r="H575" s="211" t="s">
        <v>533</v>
      </c>
      <c r="I575" s="60" t="s">
        <v>529</v>
      </c>
      <c r="J575" s="212">
        <v>11.660166036553681</v>
      </c>
      <c r="K575" s="212">
        <v>0.82670454373500002</v>
      </c>
      <c r="L575" s="213">
        <v>6</v>
      </c>
      <c r="M575" s="214"/>
      <c r="N575" s="214"/>
      <c r="O575" s="214"/>
      <c r="P575" s="214"/>
      <c r="Q575" s="214"/>
      <c r="R575" s="214"/>
      <c r="S575" s="214"/>
      <c r="T575" s="214"/>
      <c r="U575" s="214"/>
      <c r="V575" s="214"/>
      <c r="W575" s="214"/>
      <c r="X575" s="214"/>
      <c r="Y575" s="214"/>
      <c r="Z575" s="214"/>
      <c r="AA575" s="214"/>
      <c r="AB575" s="214"/>
      <c r="AC575" s="214">
        <v>1</v>
      </c>
      <c r="AD575" s="214">
        <v>1</v>
      </c>
      <c r="AE575" s="214"/>
      <c r="AF575" s="214"/>
      <c r="AG575" s="215"/>
      <c r="AH575" s="214"/>
      <c r="AI575" s="214">
        <f t="shared" si="27"/>
        <v>1</v>
      </c>
      <c r="AJ575" s="214">
        <f t="shared" si="27"/>
        <v>1</v>
      </c>
      <c r="AK575" s="214"/>
      <c r="AL575" s="214"/>
      <c r="AM575" s="214"/>
      <c r="AN575" s="214"/>
      <c r="AO575" s="214"/>
      <c r="AP575" s="214"/>
      <c r="AQ575" s="214"/>
      <c r="AR575" s="214"/>
      <c r="AS575" s="214"/>
      <c r="AT575" s="214"/>
      <c r="AU575" s="214"/>
      <c r="AV575" s="214"/>
      <c r="AW575" s="214"/>
      <c r="AX575" s="214"/>
      <c r="AY575" s="214"/>
      <c r="AZ575" s="214"/>
      <c r="BA575" s="239">
        <v>468</v>
      </c>
      <c r="BB575" s="239">
        <v>468</v>
      </c>
      <c r="BC575" s="214"/>
      <c r="BD575" s="214"/>
      <c r="BE575" s="214"/>
      <c r="BF575" s="214"/>
      <c r="BG575" s="216">
        <f t="shared" si="28"/>
        <v>468</v>
      </c>
      <c r="BH575" s="72">
        <f t="shared" si="28"/>
        <v>468</v>
      </c>
      <c r="BI575" s="217">
        <f t="shared" si="26"/>
        <v>5.0869565217391312E-2</v>
      </c>
      <c r="BJ575" s="218">
        <v>0</v>
      </c>
      <c r="BK575" s="218">
        <v>0</v>
      </c>
      <c r="BL575" s="218">
        <v>0</v>
      </c>
      <c r="BM575" s="218">
        <v>0</v>
      </c>
      <c r="BN575" s="218">
        <v>0</v>
      </c>
      <c r="BO575" s="218">
        <v>0</v>
      </c>
      <c r="BP575" s="218">
        <v>0</v>
      </c>
      <c r="BQ575" s="218">
        <v>0</v>
      </c>
      <c r="BR575" s="218">
        <v>0</v>
      </c>
      <c r="BS575" s="218">
        <v>0</v>
      </c>
      <c r="BT575" s="218">
        <v>0</v>
      </c>
      <c r="BU575" s="218">
        <v>0</v>
      </c>
      <c r="BV575" s="218">
        <v>0</v>
      </c>
      <c r="BW575" s="218">
        <v>0</v>
      </c>
      <c r="BX575" s="218">
        <v>0</v>
      </c>
      <c r="BY575" s="218">
        <v>0</v>
      </c>
      <c r="BZ575" s="218">
        <v>549357.12</v>
      </c>
      <c r="CA575" s="218">
        <v>549357.12</v>
      </c>
      <c r="CB575" s="218">
        <v>0</v>
      </c>
      <c r="CC575" s="218">
        <v>0</v>
      </c>
      <c r="CD575" s="218">
        <v>0</v>
      </c>
      <c r="CE575" s="218">
        <v>0</v>
      </c>
      <c r="CF575" s="218">
        <v>549357.12</v>
      </c>
      <c r="CG575" s="219">
        <v>549357.12</v>
      </c>
      <c r="CH575" s="220">
        <v>33182880.000000004</v>
      </c>
      <c r="CI575" s="220">
        <v>33182880.000000004</v>
      </c>
      <c r="CJ575" s="220">
        <v>32236800</v>
      </c>
      <c r="CK575" s="221" t="s">
        <v>530</v>
      </c>
      <c r="CL575" s="222">
        <v>9.4700000000000006</v>
      </c>
      <c r="CM575" s="223">
        <v>9.4700000000000006</v>
      </c>
      <c r="CN575" s="224">
        <v>9.1999999999999993</v>
      </c>
      <c r="CO575" s="253"/>
      <c r="CP575" s="253"/>
      <c r="CQ575" s="253"/>
      <c r="CR575" s="225"/>
      <c r="CS575" s="254">
        <v>22.345609065155823</v>
      </c>
      <c r="CT575" s="255">
        <v>22.345609065155823</v>
      </c>
      <c r="CU575" s="256">
        <v>0.32861189801699736</v>
      </c>
      <c r="CV575" s="257">
        <v>0.32861189801699736</v>
      </c>
      <c r="CW575" s="245" t="s">
        <v>1052</v>
      </c>
      <c r="CX575" s="258"/>
      <c r="CY575" s="253"/>
      <c r="CZ575" s="253"/>
      <c r="DA575" s="259"/>
      <c r="DB575" s="260"/>
      <c r="DC575" s="261">
        <v>3944</v>
      </c>
      <c r="DD575" s="262">
        <v>0</v>
      </c>
      <c r="DE575" s="263">
        <v>0</v>
      </c>
      <c r="DF575" s="111">
        <v>1314.6666666666667</v>
      </c>
    </row>
    <row r="576" spans="1:110" ht="35.25" customHeight="1" x14ac:dyDescent="0.25">
      <c r="A576" s="237" t="s">
        <v>541</v>
      </c>
      <c r="B576" s="238" t="s">
        <v>14</v>
      </c>
      <c r="C576" s="238" t="s">
        <v>15</v>
      </c>
      <c r="D576" s="60" t="s">
        <v>314</v>
      </c>
      <c r="E576" s="60" t="s">
        <v>121</v>
      </c>
      <c r="F576" s="60" t="s">
        <v>1407</v>
      </c>
      <c r="G576" s="61" t="s">
        <v>121</v>
      </c>
      <c r="H576" s="211" t="s">
        <v>533</v>
      </c>
      <c r="I576" s="60" t="s">
        <v>529</v>
      </c>
      <c r="J576" s="212">
        <v>11.660166036553681</v>
      </c>
      <c r="K576" s="212">
        <v>6.5321969561100008</v>
      </c>
      <c r="L576" s="213">
        <v>250.6</v>
      </c>
      <c r="M576" s="214"/>
      <c r="N576" s="214"/>
      <c r="O576" s="214"/>
      <c r="P576" s="214"/>
      <c r="Q576" s="214"/>
      <c r="R576" s="214"/>
      <c r="S576" s="214"/>
      <c r="T576" s="214"/>
      <c r="U576" s="214"/>
      <c r="V576" s="214"/>
      <c r="W576" s="214"/>
      <c r="X576" s="214"/>
      <c r="Y576" s="214"/>
      <c r="Z576" s="214"/>
      <c r="AA576" s="214"/>
      <c r="AB576" s="214"/>
      <c r="AC576" s="214">
        <v>11</v>
      </c>
      <c r="AD576" s="214">
        <v>11</v>
      </c>
      <c r="AE576" s="214"/>
      <c r="AF576" s="214"/>
      <c r="AG576" s="215"/>
      <c r="AH576" s="214"/>
      <c r="AI576" s="214">
        <f t="shared" si="27"/>
        <v>11</v>
      </c>
      <c r="AJ576" s="214">
        <f t="shared" si="27"/>
        <v>11</v>
      </c>
      <c r="AK576" s="214"/>
      <c r="AL576" s="214"/>
      <c r="AM576" s="214"/>
      <c r="AN576" s="214"/>
      <c r="AO576" s="214"/>
      <c r="AP576" s="214"/>
      <c r="AQ576" s="214"/>
      <c r="AR576" s="214"/>
      <c r="AS576" s="214"/>
      <c r="AT576" s="214"/>
      <c r="AU576" s="214"/>
      <c r="AV576" s="214"/>
      <c r="AW576" s="214"/>
      <c r="AX576" s="214"/>
      <c r="AY576" s="214"/>
      <c r="AZ576" s="214"/>
      <c r="BA576" s="239">
        <v>86.02</v>
      </c>
      <c r="BB576" s="239">
        <v>86.02</v>
      </c>
      <c r="BC576" s="214"/>
      <c r="BD576" s="214"/>
      <c r="BE576" s="214"/>
      <c r="BF576" s="214"/>
      <c r="BG576" s="216">
        <f t="shared" si="28"/>
        <v>86.02</v>
      </c>
      <c r="BH576" s="72">
        <f t="shared" si="28"/>
        <v>86.02</v>
      </c>
      <c r="BI576" s="217">
        <f t="shared" si="26"/>
        <v>1.0060818713450291E-2</v>
      </c>
      <c r="BJ576" s="218">
        <v>0</v>
      </c>
      <c r="BK576" s="218">
        <v>0</v>
      </c>
      <c r="BL576" s="218">
        <v>0</v>
      </c>
      <c r="BM576" s="218">
        <v>0</v>
      </c>
      <c r="BN576" s="218">
        <v>0</v>
      </c>
      <c r="BO576" s="218">
        <v>0</v>
      </c>
      <c r="BP576" s="218">
        <v>0</v>
      </c>
      <c r="BQ576" s="218">
        <v>0</v>
      </c>
      <c r="BR576" s="218">
        <v>0</v>
      </c>
      <c r="BS576" s="218">
        <v>0</v>
      </c>
      <c r="BT576" s="218">
        <v>0</v>
      </c>
      <c r="BU576" s="218">
        <v>0</v>
      </c>
      <c r="BV576" s="218">
        <v>0</v>
      </c>
      <c r="BW576" s="218">
        <v>0</v>
      </c>
      <c r="BX576" s="218">
        <v>0</v>
      </c>
      <c r="BY576" s="218">
        <v>0</v>
      </c>
      <c r="BZ576" s="218">
        <v>100973.71679999999</v>
      </c>
      <c r="CA576" s="218">
        <v>100973.71679999999</v>
      </c>
      <c r="CB576" s="218">
        <v>0</v>
      </c>
      <c r="CC576" s="218">
        <v>0</v>
      </c>
      <c r="CD576" s="218">
        <v>0</v>
      </c>
      <c r="CE576" s="218">
        <v>0</v>
      </c>
      <c r="CF576" s="218">
        <v>100973.71679999999</v>
      </c>
      <c r="CG576" s="219">
        <v>100973.71679999999</v>
      </c>
      <c r="CH576" s="220">
        <v>9467397.5383739993</v>
      </c>
      <c r="CI576" s="220">
        <v>9467397.5383739993</v>
      </c>
      <c r="CJ576" s="220">
        <v>8885427.9860700015</v>
      </c>
      <c r="CK576" s="221" t="s">
        <v>530</v>
      </c>
      <c r="CL576" s="222">
        <v>9.11</v>
      </c>
      <c r="CM576" s="223">
        <v>9.11</v>
      </c>
      <c r="CN576" s="224">
        <v>8.5500000000000007</v>
      </c>
      <c r="CO576" s="253"/>
      <c r="CP576" s="253"/>
      <c r="CQ576" s="253"/>
      <c r="CR576" s="225"/>
      <c r="CS576" s="254">
        <v>7.7347462829495015</v>
      </c>
      <c r="CT576" s="255">
        <v>7.7347462829495015</v>
      </c>
      <c r="CU576" s="256">
        <v>0.19435658533449984</v>
      </c>
      <c r="CV576" s="257">
        <v>0.19435658533449984</v>
      </c>
      <c r="CW576" s="245" t="s">
        <v>616</v>
      </c>
      <c r="CX576" s="258"/>
      <c r="CY576" s="253"/>
      <c r="CZ576" s="253"/>
      <c r="DA576" s="259"/>
      <c r="DB576" s="260"/>
      <c r="DC576" s="261">
        <v>0</v>
      </c>
      <c r="DD576" s="262">
        <v>0</v>
      </c>
      <c r="DE576" s="263">
        <v>1188</v>
      </c>
      <c r="DF576" s="111">
        <v>396</v>
      </c>
    </row>
    <row r="577" spans="1:110" ht="35.25" customHeight="1" x14ac:dyDescent="0.25">
      <c r="A577" s="237" t="s">
        <v>541</v>
      </c>
      <c r="B577" s="238" t="s">
        <v>14</v>
      </c>
      <c r="C577" s="238" t="s">
        <v>15</v>
      </c>
      <c r="D577" s="60" t="s">
        <v>345</v>
      </c>
      <c r="E577" s="60" t="s">
        <v>260</v>
      </c>
      <c r="F577" s="60" t="s">
        <v>1408</v>
      </c>
      <c r="G577" s="61" t="s">
        <v>1409</v>
      </c>
      <c r="H577" s="211" t="s">
        <v>543</v>
      </c>
      <c r="I577" s="60" t="s">
        <v>529</v>
      </c>
      <c r="J577" s="212">
        <v>11.774481389853227</v>
      </c>
      <c r="K577" s="212">
        <v>47.238257477501996</v>
      </c>
      <c r="L577" s="213">
        <v>2244.1</v>
      </c>
      <c r="M577" s="214"/>
      <c r="N577" s="214"/>
      <c r="O577" s="214"/>
      <c r="P577" s="214"/>
      <c r="Q577" s="214"/>
      <c r="R577" s="214"/>
      <c r="S577" s="214"/>
      <c r="T577" s="214"/>
      <c r="U577" s="214"/>
      <c r="V577" s="214"/>
      <c r="W577" s="214"/>
      <c r="X577" s="214"/>
      <c r="Y577" s="214"/>
      <c r="Z577" s="214"/>
      <c r="AA577" s="214"/>
      <c r="AB577" s="214"/>
      <c r="AC577" s="214">
        <v>68</v>
      </c>
      <c r="AD577" s="214">
        <v>68</v>
      </c>
      <c r="AE577" s="214"/>
      <c r="AF577" s="214"/>
      <c r="AG577" s="215"/>
      <c r="AH577" s="214"/>
      <c r="AI577" s="214">
        <f t="shared" si="27"/>
        <v>68</v>
      </c>
      <c r="AJ577" s="214">
        <f t="shared" si="27"/>
        <v>68</v>
      </c>
      <c r="AK577" s="214"/>
      <c r="AL577" s="214"/>
      <c r="AM577" s="214"/>
      <c r="AN577" s="214"/>
      <c r="AO577" s="214"/>
      <c r="AP577" s="214"/>
      <c r="AQ577" s="214"/>
      <c r="AR577" s="214"/>
      <c r="AS577" s="214"/>
      <c r="AT577" s="214"/>
      <c r="AU577" s="214"/>
      <c r="AV577" s="214"/>
      <c r="AW577" s="214"/>
      <c r="AX577" s="214"/>
      <c r="AY577" s="214"/>
      <c r="AZ577" s="214"/>
      <c r="BA577" s="239">
        <v>1787.836</v>
      </c>
      <c r="BB577" s="239">
        <v>1787.836</v>
      </c>
      <c r="BC577" s="214"/>
      <c r="BD577" s="214"/>
      <c r="BE577" s="214"/>
      <c r="BF577" s="214"/>
      <c r="BG577" s="216">
        <f t="shared" si="28"/>
        <v>1787.836</v>
      </c>
      <c r="BH577" s="72">
        <f t="shared" si="28"/>
        <v>1787.836</v>
      </c>
      <c r="BI577" s="217">
        <f t="shared" si="26"/>
        <v>0.21283761904761903</v>
      </c>
      <c r="BJ577" s="218">
        <v>0</v>
      </c>
      <c r="BK577" s="218">
        <v>0</v>
      </c>
      <c r="BL577" s="218">
        <v>0</v>
      </c>
      <c r="BM577" s="218">
        <v>0</v>
      </c>
      <c r="BN577" s="218">
        <v>0</v>
      </c>
      <c r="BO577" s="218">
        <v>0</v>
      </c>
      <c r="BP577" s="218">
        <v>0</v>
      </c>
      <c r="BQ577" s="218">
        <v>0</v>
      </c>
      <c r="BR577" s="218">
        <v>0</v>
      </c>
      <c r="BS577" s="218">
        <v>0</v>
      </c>
      <c r="BT577" s="218">
        <v>0</v>
      </c>
      <c r="BU577" s="218">
        <v>0</v>
      </c>
      <c r="BV577" s="218">
        <v>0</v>
      </c>
      <c r="BW577" s="218">
        <v>0</v>
      </c>
      <c r="BX577" s="218">
        <v>0</v>
      </c>
      <c r="BY577" s="218">
        <v>0</v>
      </c>
      <c r="BZ577" s="218">
        <v>2098633.4102400001</v>
      </c>
      <c r="CA577" s="218">
        <v>2098633.4102400001</v>
      </c>
      <c r="CB577" s="218">
        <v>0</v>
      </c>
      <c r="CC577" s="218">
        <v>0</v>
      </c>
      <c r="CD577" s="218">
        <v>0</v>
      </c>
      <c r="CE577" s="218">
        <v>0</v>
      </c>
      <c r="CF577" s="218">
        <v>2098633.4102400001</v>
      </c>
      <c r="CG577" s="219">
        <v>2098633.4102400001</v>
      </c>
      <c r="CH577" s="220">
        <v>27934364.511763204</v>
      </c>
      <c r="CI577" s="220">
        <v>27934364.511763204</v>
      </c>
      <c r="CJ577" s="220">
        <v>30434327.094528001</v>
      </c>
      <c r="CK577" s="221" t="s">
        <v>530</v>
      </c>
      <c r="CL577" s="222">
        <v>7.71</v>
      </c>
      <c r="CM577" s="223">
        <v>7.71</v>
      </c>
      <c r="CN577" s="224">
        <v>8.4</v>
      </c>
      <c r="CO577" s="253"/>
      <c r="CP577" s="253"/>
      <c r="CQ577" s="253"/>
      <c r="CR577" s="225"/>
      <c r="CS577" s="254">
        <v>128.12252707024766</v>
      </c>
      <c r="CT577" s="255">
        <v>112.40876124158707</v>
      </c>
      <c r="CU577" s="256">
        <v>0.37917196348304955</v>
      </c>
      <c r="CV577" s="257">
        <v>0.35837653847655093</v>
      </c>
      <c r="CW577" s="245" t="s">
        <v>639</v>
      </c>
      <c r="CX577" s="258"/>
      <c r="CY577" s="253"/>
      <c r="CZ577" s="253"/>
      <c r="DA577" s="259"/>
      <c r="DB577" s="260"/>
      <c r="DC577" s="261">
        <v>99268</v>
      </c>
      <c r="DD577" s="262">
        <v>416</v>
      </c>
      <c r="DE577" s="263">
        <v>30408</v>
      </c>
      <c r="DF577" s="111">
        <v>43364</v>
      </c>
    </row>
    <row r="578" spans="1:110" ht="35.25" customHeight="1" x14ac:dyDescent="0.25">
      <c r="A578" s="237" t="s">
        <v>541</v>
      </c>
      <c r="B578" s="238" t="s">
        <v>14</v>
      </c>
      <c r="C578" s="238" t="s">
        <v>15</v>
      </c>
      <c r="D578" s="60" t="s">
        <v>345</v>
      </c>
      <c r="E578" s="60" t="s">
        <v>260</v>
      </c>
      <c r="F578" s="60" t="s">
        <v>1410</v>
      </c>
      <c r="G578" s="61" t="s">
        <v>1411</v>
      </c>
      <c r="H578" s="211" t="s">
        <v>543</v>
      </c>
      <c r="I578" s="60" t="s">
        <v>529</v>
      </c>
      <c r="J578" s="212">
        <v>10.974273916756404</v>
      </c>
      <c r="K578" s="212">
        <v>45.082386269865005</v>
      </c>
      <c r="L578" s="213">
        <v>1503.7</v>
      </c>
      <c r="M578" s="214"/>
      <c r="N578" s="214"/>
      <c r="O578" s="214"/>
      <c r="P578" s="214"/>
      <c r="Q578" s="214"/>
      <c r="R578" s="214"/>
      <c r="S578" s="214"/>
      <c r="T578" s="214"/>
      <c r="U578" s="214"/>
      <c r="V578" s="214"/>
      <c r="W578" s="214"/>
      <c r="X578" s="214"/>
      <c r="Y578" s="214"/>
      <c r="Z578" s="214"/>
      <c r="AA578" s="214"/>
      <c r="AB578" s="214"/>
      <c r="AC578" s="214">
        <v>120</v>
      </c>
      <c r="AD578" s="214">
        <v>120</v>
      </c>
      <c r="AE578" s="214"/>
      <c r="AF578" s="214"/>
      <c r="AG578" s="215"/>
      <c r="AH578" s="214"/>
      <c r="AI578" s="214">
        <f t="shared" si="27"/>
        <v>120</v>
      </c>
      <c r="AJ578" s="214">
        <f t="shared" si="27"/>
        <v>120</v>
      </c>
      <c r="AK578" s="214"/>
      <c r="AL578" s="214"/>
      <c r="AM578" s="214"/>
      <c r="AN578" s="214"/>
      <c r="AO578" s="214"/>
      <c r="AP578" s="214"/>
      <c r="AQ578" s="214"/>
      <c r="AR578" s="214"/>
      <c r="AS578" s="214"/>
      <c r="AT578" s="214"/>
      <c r="AU578" s="214"/>
      <c r="AV578" s="214"/>
      <c r="AW578" s="214"/>
      <c r="AX578" s="214"/>
      <c r="AY578" s="214"/>
      <c r="AZ578" s="214"/>
      <c r="BA578" s="239">
        <v>3839.0949999999998</v>
      </c>
      <c r="BB578" s="239">
        <v>3839.0949999999998</v>
      </c>
      <c r="BC578" s="214"/>
      <c r="BD578" s="214"/>
      <c r="BE578" s="214"/>
      <c r="BF578" s="214"/>
      <c r="BG578" s="216">
        <f t="shared" si="28"/>
        <v>3839.0949999999998</v>
      </c>
      <c r="BH578" s="72">
        <f t="shared" si="28"/>
        <v>3839.0949999999998</v>
      </c>
      <c r="BI578" s="217">
        <f t="shared" si="26"/>
        <v>0.65963831615120272</v>
      </c>
      <c r="BJ578" s="218">
        <v>0</v>
      </c>
      <c r="BK578" s="218">
        <v>0</v>
      </c>
      <c r="BL578" s="218">
        <v>0</v>
      </c>
      <c r="BM578" s="218">
        <v>0</v>
      </c>
      <c r="BN578" s="218">
        <v>0</v>
      </c>
      <c r="BO578" s="218">
        <v>0</v>
      </c>
      <c r="BP578" s="218">
        <v>0</v>
      </c>
      <c r="BQ578" s="218">
        <v>0</v>
      </c>
      <c r="BR578" s="218">
        <v>0</v>
      </c>
      <c r="BS578" s="218">
        <v>0</v>
      </c>
      <c r="BT578" s="218">
        <v>0</v>
      </c>
      <c r="BU578" s="218">
        <v>0</v>
      </c>
      <c r="BV578" s="218">
        <v>0</v>
      </c>
      <c r="BW578" s="218">
        <v>0</v>
      </c>
      <c r="BX578" s="218">
        <v>0</v>
      </c>
      <c r="BY578" s="218">
        <v>0</v>
      </c>
      <c r="BZ578" s="218">
        <v>4506483.2747999998</v>
      </c>
      <c r="CA578" s="218">
        <v>4506483.2747999998</v>
      </c>
      <c r="CB578" s="218">
        <v>0</v>
      </c>
      <c r="CC578" s="218">
        <v>0</v>
      </c>
      <c r="CD578" s="218">
        <v>0</v>
      </c>
      <c r="CE578" s="218">
        <v>0</v>
      </c>
      <c r="CF578" s="218">
        <v>4506483.2747999998</v>
      </c>
      <c r="CG578" s="219">
        <v>4506483.2747999998</v>
      </c>
      <c r="CH578" s="220">
        <v>6362007.7005431997</v>
      </c>
      <c r="CI578" s="220">
        <v>6362007.7005431997</v>
      </c>
      <c r="CJ578" s="220">
        <v>5551257.0940272007</v>
      </c>
      <c r="CK578" s="221" t="s">
        <v>530</v>
      </c>
      <c r="CL578" s="222">
        <v>6.67</v>
      </c>
      <c r="CM578" s="223">
        <v>6.67</v>
      </c>
      <c r="CN578" s="224">
        <v>5.82</v>
      </c>
      <c r="CO578" s="253"/>
      <c r="CP578" s="253"/>
      <c r="CQ578" s="253"/>
      <c r="CR578" s="225"/>
      <c r="CS578" s="254">
        <v>160.93461006854091</v>
      </c>
      <c r="CT578" s="255">
        <v>132.43871115477464</v>
      </c>
      <c r="CU578" s="256">
        <v>2.1015560776062787</v>
      </c>
      <c r="CV578" s="257">
        <v>2.0711858714435656</v>
      </c>
      <c r="CW578" s="245" t="s">
        <v>626</v>
      </c>
      <c r="CX578" s="258"/>
      <c r="CY578" s="253"/>
      <c r="CZ578" s="253"/>
      <c r="DA578" s="259"/>
      <c r="DB578" s="260"/>
      <c r="DC578" s="261">
        <v>0</v>
      </c>
      <c r="DD578" s="262">
        <v>81504</v>
      </c>
      <c r="DE578" s="263">
        <v>101006</v>
      </c>
      <c r="DF578" s="111">
        <v>60836.666666666664</v>
      </c>
    </row>
    <row r="579" spans="1:110" ht="35.25" customHeight="1" x14ac:dyDescent="0.25">
      <c r="A579" s="237" t="s">
        <v>541</v>
      </c>
      <c r="B579" s="238" t="s">
        <v>14</v>
      </c>
      <c r="C579" s="238" t="s">
        <v>15</v>
      </c>
      <c r="D579" s="60" t="s">
        <v>345</v>
      </c>
      <c r="E579" s="60" t="s">
        <v>260</v>
      </c>
      <c r="F579" s="60" t="s">
        <v>1412</v>
      </c>
      <c r="G579" s="61" t="s">
        <v>1413</v>
      </c>
      <c r="H579" s="211" t="s">
        <v>543</v>
      </c>
      <c r="I579" s="60" t="s">
        <v>529</v>
      </c>
      <c r="J579" s="212">
        <v>8.8937344867046697</v>
      </c>
      <c r="K579" s="212">
        <v>45.708712026138002</v>
      </c>
      <c r="L579" s="213">
        <v>1574.8</v>
      </c>
      <c r="M579" s="214"/>
      <c r="N579" s="214"/>
      <c r="O579" s="214"/>
      <c r="P579" s="214"/>
      <c r="Q579" s="214"/>
      <c r="R579" s="214"/>
      <c r="S579" s="214"/>
      <c r="T579" s="214"/>
      <c r="U579" s="214"/>
      <c r="V579" s="214"/>
      <c r="W579" s="214"/>
      <c r="X579" s="214"/>
      <c r="Y579" s="214"/>
      <c r="Z579" s="214"/>
      <c r="AA579" s="214"/>
      <c r="AB579" s="214"/>
      <c r="AC579" s="214">
        <v>100</v>
      </c>
      <c r="AD579" s="214">
        <v>100</v>
      </c>
      <c r="AE579" s="214"/>
      <c r="AF579" s="214"/>
      <c r="AG579" s="215"/>
      <c r="AH579" s="214"/>
      <c r="AI579" s="214">
        <f t="shared" si="27"/>
        <v>100</v>
      </c>
      <c r="AJ579" s="214">
        <f t="shared" si="27"/>
        <v>100</v>
      </c>
      <c r="AK579" s="214"/>
      <c r="AL579" s="214"/>
      <c r="AM579" s="214"/>
      <c r="AN579" s="214"/>
      <c r="AO579" s="214"/>
      <c r="AP579" s="214"/>
      <c r="AQ579" s="214"/>
      <c r="AR579" s="214"/>
      <c r="AS579" s="214"/>
      <c r="AT579" s="214"/>
      <c r="AU579" s="214"/>
      <c r="AV579" s="214"/>
      <c r="AW579" s="214"/>
      <c r="AX579" s="214"/>
      <c r="AY579" s="214"/>
      <c r="AZ579" s="214"/>
      <c r="BA579" s="239">
        <v>10185.51</v>
      </c>
      <c r="BB579" s="239">
        <v>10185.51</v>
      </c>
      <c r="BC579" s="214"/>
      <c r="BD579" s="214"/>
      <c r="BE579" s="214"/>
      <c r="BF579" s="214"/>
      <c r="BG579" s="216">
        <f t="shared" si="28"/>
        <v>10185.51</v>
      </c>
      <c r="BH579" s="72">
        <f t="shared" si="28"/>
        <v>10185.51</v>
      </c>
      <c r="BI579" s="217">
        <f t="shared" si="26"/>
        <v>1.2975171974522295</v>
      </c>
      <c r="BJ579" s="218">
        <v>0</v>
      </c>
      <c r="BK579" s="218">
        <v>0</v>
      </c>
      <c r="BL579" s="218">
        <v>0</v>
      </c>
      <c r="BM579" s="218">
        <v>0</v>
      </c>
      <c r="BN579" s="218">
        <v>0</v>
      </c>
      <c r="BO579" s="218">
        <v>0</v>
      </c>
      <c r="BP579" s="218">
        <v>0</v>
      </c>
      <c r="BQ579" s="218">
        <v>0</v>
      </c>
      <c r="BR579" s="218">
        <v>0</v>
      </c>
      <c r="BS579" s="218">
        <v>0</v>
      </c>
      <c r="BT579" s="218">
        <v>0</v>
      </c>
      <c r="BU579" s="218">
        <v>0</v>
      </c>
      <c r="BV579" s="218">
        <v>0</v>
      </c>
      <c r="BW579" s="218">
        <v>0</v>
      </c>
      <c r="BX579" s="218">
        <v>0</v>
      </c>
      <c r="BY579" s="218">
        <v>0</v>
      </c>
      <c r="BZ579" s="218">
        <v>11956159.058400001</v>
      </c>
      <c r="CA579" s="218">
        <v>11956159.058400001</v>
      </c>
      <c r="CB579" s="218">
        <v>0</v>
      </c>
      <c r="CC579" s="218">
        <v>0</v>
      </c>
      <c r="CD579" s="218">
        <v>0</v>
      </c>
      <c r="CE579" s="218">
        <v>0</v>
      </c>
      <c r="CF579" s="218">
        <v>11956159.058400001</v>
      </c>
      <c r="CG579" s="219">
        <v>11956159.058400001</v>
      </c>
      <c r="CH579" s="220">
        <v>17854401.836606402</v>
      </c>
      <c r="CI579" s="220">
        <v>17854401.836606402</v>
      </c>
      <c r="CJ579" s="220">
        <v>20733292.073573999</v>
      </c>
      <c r="CK579" s="221" t="s">
        <v>530</v>
      </c>
      <c r="CL579" s="222">
        <v>6.76</v>
      </c>
      <c r="CM579" s="223">
        <v>6.76</v>
      </c>
      <c r="CN579" s="224">
        <v>7.85</v>
      </c>
      <c r="CO579" s="253"/>
      <c r="CP579" s="253"/>
      <c r="CQ579" s="253"/>
      <c r="CR579" s="225"/>
      <c r="CS579" s="254">
        <v>135.82710807543299</v>
      </c>
      <c r="CT579" s="255">
        <v>135.82710807543299</v>
      </c>
      <c r="CU579" s="256">
        <v>1.5362099407322081</v>
      </c>
      <c r="CV579" s="257">
        <v>1.5362099407322081</v>
      </c>
      <c r="CW579" s="245" t="s">
        <v>609</v>
      </c>
      <c r="CX579" s="258"/>
      <c r="CY579" s="253"/>
      <c r="CZ579" s="253"/>
      <c r="DA579" s="259"/>
      <c r="DB579" s="260"/>
      <c r="DC579" s="261">
        <v>0</v>
      </c>
      <c r="DD579" s="262">
        <v>47878</v>
      </c>
      <c r="DE579" s="263">
        <v>141873</v>
      </c>
      <c r="DF579" s="111">
        <v>63250.333333333336</v>
      </c>
    </row>
    <row r="580" spans="1:110" ht="35.25" customHeight="1" x14ac:dyDescent="0.25">
      <c r="A580" s="237" t="s">
        <v>541</v>
      </c>
      <c r="B580" s="238" t="s">
        <v>14</v>
      </c>
      <c r="C580" s="238" t="s">
        <v>15</v>
      </c>
      <c r="D580" s="60" t="s">
        <v>147</v>
      </c>
      <c r="E580" s="60" t="s">
        <v>148</v>
      </c>
      <c r="F580" s="60" t="s">
        <v>1414</v>
      </c>
      <c r="G580" s="61" t="s">
        <v>1415</v>
      </c>
      <c r="H580" s="211" t="s">
        <v>543</v>
      </c>
      <c r="I580" s="60" t="s">
        <v>529</v>
      </c>
      <c r="J580" s="212">
        <v>10.882821634116768</v>
      </c>
      <c r="K580" s="212">
        <v>59.296401391815003</v>
      </c>
      <c r="L580" s="213">
        <v>2158.4</v>
      </c>
      <c r="M580" s="214"/>
      <c r="N580" s="214"/>
      <c r="O580" s="214"/>
      <c r="P580" s="214"/>
      <c r="Q580" s="214"/>
      <c r="R580" s="214"/>
      <c r="S580" s="214"/>
      <c r="T580" s="214"/>
      <c r="U580" s="214">
        <v>2</v>
      </c>
      <c r="V580" s="214">
        <v>2</v>
      </c>
      <c r="W580" s="214"/>
      <c r="X580" s="214"/>
      <c r="Y580" s="214"/>
      <c r="Z580" s="214"/>
      <c r="AA580" s="214"/>
      <c r="AB580" s="214"/>
      <c r="AC580" s="214">
        <v>206</v>
      </c>
      <c r="AD580" s="214">
        <v>206</v>
      </c>
      <c r="AE580" s="214"/>
      <c r="AF580" s="214"/>
      <c r="AG580" s="215"/>
      <c r="AH580" s="214"/>
      <c r="AI580" s="214">
        <f t="shared" si="27"/>
        <v>208</v>
      </c>
      <c r="AJ580" s="214">
        <f t="shared" si="27"/>
        <v>208</v>
      </c>
      <c r="AK580" s="214"/>
      <c r="AL580" s="214"/>
      <c r="AM580" s="214"/>
      <c r="AN580" s="214"/>
      <c r="AO580" s="214"/>
      <c r="AP580" s="214"/>
      <c r="AQ580" s="214"/>
      <c r="AR580" s="214"/>
      <c r="AS580" s="214">
        <v>7350</v>
      </c>
      <c r="AT580" s="214">
        <v>7350</v>
      </c>
      <c r="AU580" s="214"/>
      <c r="AV580" s="214"/>
      <c r="AW580" s="214"/>
      <c r="AX580" s="214"/>
      <c r="AY580" s="214"/>
      <c r="AZ580" s="214"/>
      <c r="BA580" s="239">
        <v>3994.904</v>
      </c>
      <c r="BB580" s="239">
        <v>3994.904</v>
      </c>
      <c r="BC580" s="214"/>
      <c r="BD580" s="214"/>
      <c r="BE580" s="214"/>
      <c r="BF580" s="214"/>
      <c r="BG580" s="216">
        <f t="shared" si="28"/>
        <v>11344.904</v>
      </c>
      <c r="BH580" s="72">
        <f t="shared" si="28"/>
        <v>11344.904</v>
      </c>
      <c r="BI580" s="217">
        <f t="shared" si="26"/>
        <v>1.9196115059221657</v>
      </c>
      <c r="BJ580" s="218">
        <v>0</v>
      </c>
      <c r="BK580" s="218">
        <v>0</v>
      </c>
      <c r="BL580" s="218">
        <v>0</v>
      </c>
      <c r="BM580" s="218">
        <v>0</v>
      </c>
      <c r="BN580" s="218">
        <v>0</v>
      </c>
      <c r="BO580" s="218">
        <v>0</v>
      </c>
      <c r="BP580" s="218">
        <v>0</v>
      </c>
      <c r="BQ580" s="218">
        <v>0</v>
      </c>
      <c r="BR580" s="218">
        <v>47194938</v>
      </c>
      <c r="BS580" s="218">
        <v>47194938</v>
      </c>
      <c r="BT580" s="218">
        <v>0</v>
      </c>
      <c r="BU580" s="218">
        <v>0</v>
      </c>
      <c r="BV580" s="218">
        <v>0</v>
      </c>
      <c r="BW580" s="218">
        <v>0</v>
      </c>
      <c r="BX580" s="218">
        <v>0</v>
      </c>
      <c r="BY580" s="218">
        <v>0</v>
      </c>
      <c r="BZ580" s="218">
        <v>4689378.1113600004</v>
      </c>
      <c r="CA580" s="218">
        <v>4689378.1113600004</v>
      </c>
      <c r="CB580" s="218">
        <v>0</v>
      </c>
      <c r="CC580" s="218">
        <v>0</v>
      </c>
      <c r="CD580" s="218">
        <v>0</v>
      </c>
      <c r="CE580" s="218">
        <v>0</v>
      </c>
      <c r="CF580" s="218">
        <v>51884316.111359999</v>
      </c>
      <c r="CG580" s="219">
        <v>51884316.111359999</v>
      </c>
      <c r="CH580" s="220">
        <v>23406720</v>
      </c>
      <c r="CI580" s="220">
        <v>23406720</v>
      </c>
      <c r="CJ580" s="220">
        <v>20708640.000000004</v>
      </c>
      <c r="CK580" s="221" t="s">
        <v>530</v>
      </c>
      <c r="CL580" s="222">
        <v>6.68</v>
      </c>
      <c r="CM580" s="223">
        <v>6.68</v>
      </c>
      <c r="CN580" s="224">
        <v>5.91</v>
      </c>
      <c r="CO580" s="253"/>
      <c r="CP580" s="253"/>
      <c r="CQ580" s="253"/>
      <c r="CR580" s="225"/>
      <c r="CS580" s="254">
        <v>75.467405434434028</v>
      </c>
      <c r="CT580" s="255">
        <v>66.568135135989962</v>
      </c>
      <c r="CU580" s="256">
        <v>0.72606354697084374</v>
      </c>
      <c r="CV580" s="257">
        <v>0.71154673294821924</v>
      </c>
      <c r="CW580" s="245" t="s">
        <v>649</v>
      </c>
      <c r="CX580" s="258"/>
      <c r="CY580" s="253"/>
      <c r="CZ580" s="253"/>
      <c r="DA580" s="259"/>
      <c r="DB580" s="260"/>
      <c r="DC580" s="261">
        <v>65559</v>
      </c>
      <c r="DD580" s="262">
        <v>251477</v>
      </c>
      <c r="DE580" s="263">
        <v>0</v>
      </c>
      <c r="DF580" s="111">
        <v>105678.66666666667</v>
      </c>
    </row>
    <row r="581" spans="1:110" ht="35.25" customHeight="1" x14ac:dyDescent="0.25">
      <c r="A581" s="237" t="s">
        <v>541</v>
      </c>
      <c r="B581" s="238" t="s">
        <v>14</v>
      </c>
      <c r="C581" s="238" t="s">
        <v>15</v>
      </c>
      <c r="D581" s="60" t="s">
        <v>147</v>
      </c>
      <c r="E581" s="60" t="s">
        <v>148</v>
      </c>
      <c r="F581" s="60" t="s">
        <v>1416</v>
      </c>
      <c r="G581" s="61" t="s">
        <v>1397</v>
      </c>
      <c r="H581" s="211" t="s">
        <v>543</v>
      </c>
      <c r="I581" s="60" t="s">
        <v>529</v>
      </c>
      <c r="J581" s="212">
        <v>11.43153532995459</v>
      </c>
      <c r="K581" s="212">
        <v>29.335795393527004</v>
      </c>
      <c r="L581" s="213">
        <v>1071.5999999999999</v>
      </c>
      <c r="M581" s="214"/>
      <c r="N581" s="214"/>
      <c r="O581" s="214"/>
      <c r="P581" s="214"/>
      <c r="Q581" s="214"/>
      <c r="R581" s="214"/>
      <c r="S581" s="214"/>
      <c r="T581" s="214"/>
      <c r="U581" s="214"/>
      <c r="V581" s="214"/>
      <c r="W581" s="214"/>
      <c r="X581" s="214"/>
      <c r="Y581" s="214"/>
      <c r="Z581" s="214"/>
      <c r="AA581" s="214"/>
      <c r="AB581" s="214"/>
      <c r="AC581" s="214">
        <v>104</v>
      </c>
      <c r="AD581" s="214">
        <v>104</v>
      </c>
      <c r="AE581" s="214"/>
      <c r="AF581" s="214"/>
      <c r="AG581" s="215"/>
      <c r="AH581" s="214"/>
      <c r="AI581" s="214">
        <f t="shared" si="27"/>
        <v>104</v>
      </c>
      <c r="AJ581" s="214">
        <f t="shared" si="27"/>
        <v>104</v>
      </c>
      <c r="AK581" s="214"/>
      <c r="AL581" s="214"/>
      <c r="AM581" s="214"/>
      <c r="AN581" s="214"/>
      <c r="AO581" s="214"/>
      <c r="AP581" s="214"/>
      <c r="AQ581" s="214"/>
      <c r="AR581" s="214"/>
      <c r="AS581" s="214"/>
      <c r="AT581" s="214"/>
      <c r="AU581" s="214"/>
      <c r="AV581" s="214"/>
      <c r="AW581" s="214"/>
      <c r="AX581" s="214"/>
      <c r="AY581" s="214"/>
      <c r="AZ581" s="214"/>
      <c r="BA581" s="239">
        <v>681.346</v>
      </c>
      <c r="BB581" s="239">
        <v>681.346</v>
      </c>
      <c r="BC581" s="214"/>
      <c r="BD581" s="214"/>
      <c r="BE581" s="214"/>
      <c r="BF581" s="214"/>
      <c r="BG581" s="216">
        <f t="shared" si="28"/>
        <v>681.346</v>
      </c>
      <c r="BH581" s="72">
        <f t="shared" si="28"/>
        <v>681.346</v>
      </c>
      <c r="BI581" s="217">
        <f t="shared" si="26"/>
        <v>0.23575986159169549</v>
      </c>
      <c r="BJ581" s="218">
        <v>0</v>
      </c>
      <c r="BK581" s="218">
        <v>0</v>
      </c>
      <c r="BL581" s="218">
        <v>0</v>
      </c>
      <c r="BM581" s="218">
        <v>0</v>
      </c>
      <c r="BN581" s="218">
        <v>0</v>
      </c>
      <c r="BO581" s="218">
        <v>0</v>
      </c>
      <c r="BP581" s="218">
        <v>0</v>
      </c>
      <c r="BQ581" s="218">
        <v>0</v>
      </c>
      <c r="BR581" s="218">
        <v>0</v>
      </c>
      <c r="BS581" s="218">
        <v>0</v>
      </c>
      <c r="BT581" s="218">
        <v>0</v>
      </c>
      <c r="BU581" s="218">
        <v>0</v>
      </c>
      <c r="BV581" s="218">
        <v>0</v>
      </c>
      <c r="BW581" s="218">
        <v>0</v>
      </c>
      <c r="BX581" s="218">
        <v>0</v>
      </c>
      <c r="BY581" s="218">
        <v>0</v>
      </c>
      <c r="BZ581" s="218">
        <v>799791.18864000007</v>
      </c>
      <c r="CA581" s="218">
        <v>799791.18864000007</v>
      </c>
      <c r="CB581" s="218">
        <v>0</v>
      </c>
      <c r="CC581" s="218">
        <v>0</v>
      </c>
      <c r="CD581" s="218">
        <v>0</v>
      </c>
      <c r="CE581" s="218">
        <v>0</v>
      </c>
      <c r="CF581" s="218">
        <v>799791.18864000007</v>
      </c>
      <c r="CG581" s="219">
        <v>799791.18864000007</v>
      </c>
      <c r="CH581" s="220">
        <v>0</v>
      </c>
      <c r="CI581" s="220">
        <v>0</v>
      </c>
      <c r="CJ581" s="220">
        <v>10126560.000000002</v>
      </c>
      <c r="CK581" s="221" t="s">
        <v>530</v>
      </c>
      <c r="CL581" s="222">
        <v>0</v>
      </c>
      <c r="CM581" s="223">
        <v>0</v>
      </c>
      <c r="CN581" s="224">
        <v>2.89</v>
      </c>
      <c r="CO581" s="253"/>
      <c r="CP581" s="253"/>
      <c r="CQ581" s="253"/>
      <c r="CR581" s="225"/>
      <c r="CS581" s="254">
        <v>10.581608415337636</v>
      </c>
      <c r="CT581" s="255">
        <v>8.9110960298608788</v>
      </c>
      <c r="CU581" s="256">
        <v>0.3305055989141501</v>
      </c>
      <c r="CV581" s="257">
        <v>0.32371903630811005</v>
      </c>
      <c r="CW581" s="245" t="s">
        <v>579</v>
      </c>
      <c r="CX581" s="258"/>
      <c r="CY581" s="253"/>
      <c r="CZ581" s="253"/>
      <c r="DA581" s="259"/>
      <c r="DB581" s="260"/>
      <c r="DC581" s="261">
        <v>0</v>
      </c>
      <c r="DD581" s="262">
        <v>0</v>
      </c>
      <c r="DE581" s="263">
        <v>12776</v>
      </c>
      <c r="DF581" s="111">
        <v>4258.666666666667</v>
      </c>
    </row>
    <row r="582" spans="1:110" ht="35.25" customHeight="1" x14ac:dyDescent="0.25">
      <c r="A582" s="237" t="s">
        <v>541</v>
      </c>
      <c r="B582" s="238" t="s">
        <v>14</v>
      </c>
      <c r="C582" s="238" t="s">
        <v>15</v>
      </c>
      <c r="D582" s="60" t="s">
        <v>39</v>
      </c>
      <c r="E582" s="60" t="s">
        <v>40</v>
      </c>
      <c r="F582" s="60" t="s">
        <v>1417</v>
      </c>
      <c r="G582" s="61" t="s">
        <v>1418</v>
      </c>
      <c r="H582" s="211" t="s">
        <v>543</v>
      </c>
      <c r="I582" s="60" t="s">
        <v>608</v>
      </c>
      <c r="J582" s="212">
        <v>5.617040768945869</v>
      </c>
      <c r="K582" s="212">
        <v>70.841287731438001</v>
      </c>
      <c r="L582" s="213">
        <v>771.8</v>
      </c>
      <c r="M582" s="214"/>
      <c r="N582" s="214"/>
      <c r="O582" s="214"/>
      <c r="P582" s="214"/>
      <c r="Q582" s="214"/>
      <c r="R582" s="214"/>
      <c r="S582" s="214"/>
      <c r="T582" s="214"/>
      <c r="U582" s="214"/>
      <c r="V582" s="214"/>
      <c r="W582" s="214"/>
      <c r="X582" s="214"/>
      <c r="Y582" s="214"/>
      <c r="Z582" s="214"/>
      <c r="AA582" s="214"/>
      <c r="AB582" s="214"/>
      <c r="AC582" s="214">
        <v>66</v>
      </c>
      <c r="AD582" s="214">
        <v>66</v>
      </c>
      <c r="AE582" s="214"/>
      <c r="AF582" s="214"/>
      <c r="AG582" s="215"/>
      <c r="AH582" s="214"/>
      <c r="AI582" s="214">
        <f t="shared" si="27"/>
        <v>66</v>
      </c>
      <c r="AJ582" s="214">
        <f t="shared" si="27"/>
        <v>66</v>
      </c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39">
        <v>4460.49</v>
      </c>
      <c r="BB582" s="239">
        <v>4460.49</v>
      </c>
      <c r="BC582" s="214"/>
      <c r="BD582" s="214"/>
      <c r="BE582" s="214"/>
      <c r="BF582" s="214"/>
      <c r="BG582" s="216">
        <f t="shared" si="28"/>
        <v>4460.49</v>
      </c>
      <c r="BH582" s="72">
        <f t="shared" si="28"/>
        <v>4460.49</v>
      </c>
      <c r="BI582" s="217">
        <f t="shared" si="26"/>
        <v>1.170732283464567</v>
      </c>
      <c r="BJ582" s="218">
        <v>0</v>
      </c>
      <c r="BK582" s="218">
        <v>0</v>
      </c>
      <c r="BL582" s="218">
        <v>0</v>
      </c>
      <c r="BM582" s="218">
        <v>0</v>
      </c>
      <c r="BN582" s="218">
        <v>0</v>
      </c>
      <c r="BO582" s="218">
        <v>0</v>
      </c>
      <c r="BP582" s="218">
        <v>0</v>
      </c>
      <c r="BQ582" s="218">
        <v>0</v>
      </c>
      <c r="BR582" s="218">
        <v>0</v>
      </c>
      <c r="BS582" s="218">
        <v>0</v>
      </c>
      <c r="BT582" s="218">
        <v>0</v>
      </c>
      <c r="BU582" s="218">
        <v>0</v>
      </c>
      <c r="BV582" s="218">
        <v>0</v>
      </c>
      <c r="BW582" s="218">
        <v>0</v>
      </c>
      <c r="BX582" s="218">
        <v>0</v>
      </c>
      <c r="BY582" s="218">
        <v>0</v>
      </c>
      <c r="BZ582" s="218">
        <v>5235901.5816000002</v>
      </c>
      <c r="CA582" s="218">
        <v>5235901.5816000002</v>
      </c>
      <c r="CB582" s="218">
        <v>0</v>
      </c>
      <c r="CC582" s="218">
        <v>0</v>
      </c>
      <c r="CD582" s="218">
        <v>0</v>
      </c>
      <c r="CE582" s="218">
        <v>0</v>
      </c>
      <c r="CF582" s="218">
        <v>5235901.5816000002</v>
      </c>
      <c r="CG582" s="219">
        <v>5235901.5816000002</v>
      </c>
      <c r="CH582" s="220">
        <v>851404.21100279992</v>
      </c>
      <c r="CI582" s="220">
        <v>851404.21100279992</v>
      </c>
      <c r="CJ582" s="220">
        <v>1942425.1760004</v>
      </c>
      <c r="CK582" s="221" t="s">
        <v>530</v>
      </c>
      <c r="CL582" s="222">
        <v>1.67</v>
      </c>
      <c r="CM582" s="223">
        <v>1.67</v>
      </c>
      <c r="CN582" s="224">
        <v>3.81</v>
      </c>
      <c r="CO582" s="253"/>
      <c r="CP582" s="253"/>
      <c r="CQ582" s="253"/>
      <c r="CR582" s="225"/>
      <c r="CS582" s="254">
        <v>260.23101117875689</v>
      </c>
      <c r="CT582" s="255">
        <v>133.61187110533464</v>
      </c>
      <c r="CU582" s="256">
        <v>0.93413577028723171</v>
      </c>
      <c r="CV582" s="257">
        <v>0.86612063100105863</v>
      </c>
      <c r="CW582" s="245" t="s">
        <v>609</v>
      </c>
      <c r="CX582" s="258"/>
      <c r="CY582" s="253"/>
      <c r="CZ582" s="253"/>
      <c r="DA582" s="259"/>
      <c r="DB582" s="260"/>
      <c r="DC582" s="261">
        <v>0</v>
      </c>
      <c r="DD582" s="262">
        <v>700</v>
      </c>
      <c r="DE582" s="263">
        <v>111318</v>
      </c>
      <c r="DF582" s="111">
        <v>37339.333333333336</v>
      </c>
    </row>
    <row r="583" spans="1:110" ht="35.25" customHeight="1" x14ac:dyDescent="0.25">
      <c r="A583" s="237" t="s">
        <v>541</v>
      </c>
      <c r="B583" s="238" t="s">
        <v>14</v>
      </c>
      <c r="C583" s="238" t="s">
        <v>15</v>
      </c>
      <c r="D583" s="60" t="s">
        <v>39</v>
      </c>
      <c r="E583" s="60" t="s">
        <v>40</v>
      </c>
      <c r="F583" s="60" t="s">
        <v>1419</v>
      </c>
      <c r="G583" s="61" t="s">
        <v>40</v>
      </c>
      <c r="H583" s="211" t="s">
        <v>543</v>
      </c>
      <c r="I583" s="60" t="s">
        <v>608</v>
      </c>
      <c r="J583" s="212">
        <v>8.819949122302237</v>
      </c>
      <c r="K583" s="212">
        <v>62.474242294296005</v>
      </c>
      <c r="L583" s="213">
        <v>1308.8</v>
      </c>
      <c r="M583" s="214"/>
      <c r="N583" s="214"/>
      <c r="O583" s="214"/>
      <c r="P583" s="214"/>
      <c r="Q583" s="214"/>
      <c r="R583" s="214"/>
      <c r="S583" s="214"/>
      <c r="T583" s="214"/>
      <c r="U583" s="214"/>
      <c r="V583" s="214"/>
      <c r="W583" s="214"/>
      <c r="X583" s="214"/>
      <c r="Y583" s="214"/>
      <c r="Z583" s="214"/>
      <c r="AA583" s="214"/>
      <c r="AB583" s="214"/>
      <c r="AC583" s="214">
        <v>64</v>
      </c>
      <c r="AD583" s="214">
        <v>64</v>
      </c>
      <c r="AE583" s="214"/>
      <c r="AF583" s="214"/>
      <c r="AG583" s="215">
        <v>1</v>
      </c>
      <c r="AH583" s="214">
        <v>1</v>
      </c>
      <c r="AI583" s="214">
        <f t="shared" si="27"/>
        <v>65</v>
      </c>
      <c r="AJ583" s="214">
        <f t="shared" si="27"/>
        <v>65</v>
      </c>
      <c r="AK583" s="214"/>
      <c r="AL583" s="214"/>
      <c r="AM583" s="214"/>
      <c r="AN583" s="214"/>
      <c r="AO583" s="214"/>
      <c r="AP583" s="214"/>
      <c r="AQ583" s="214"/>
      <c r="AR583" s="214"/>
      <c r="AS583" s="214"/>
      <c r="AT583" s="214"/>
      <c r="AU583" s="214"/>
      <c r="AV583" s="214"/>
      <c r="AW583" s="214"/>
      <c r="AX583" s="214"/>
      <c r="AY583" s="214"/>
      <c r="AZ583" s="214"/>
      <c r="BA583" s="239">
        <v>1498.86</v>
      </c>
      <c r="BB583" s="239">
        <v>1498.86</v>
      </c>
      <c r="BC583" s="214"/>
      <c r="BD583" s="214"/>
      <c r="BE583" s="214">
        <v>6</v>
      </c>
      <c r="BF583" s="214">
        <v>6</v>
      </c>
      <c r="BG583" s="216">
        <f t="shared" si="28"/>
        <v>1504.86</v>
      </c>
      <c r="BH583" s="72">
        <f t="shared" si="28"/>
        <v>1504.86</v>
      </c>
      <c r="BI583" s="217">
        <f t="shared" si="26"/>
        <v>0.51536301369863013</v>
      </c>
      <c r="BJ583" s="218">
        <v>0</v>
      </c>
      <c r="BK583" s="218">
        <v>0</v>
      </c>
      <c r="BL583" s="218">
        <v>0</v>
      </c>
      <c r="BM583" s="218">
        <v>0</v>
      </c>
      <c r="BN583" s="218">
        <v>0</v>
      </c>
      <c r="BO583" s="218">
        <v>0</v>
      </c>
      <c r="BP583" s="218">
        <v>0</v>
      </c>
      <c r="BQ583" s="218">
        <v>0</v>
      </c>
      <c r="BR583" s="218">
        <v>0</v>
      </c>
      <c r="BS583" s="218">
        <v>0</v>
      </c>
      <c r="BT583" s="218">
        <v>0</v>
      </c>
      <c r="BU583" s="218">
        <v>0</v>
      </c>
      <c r="BV583" s="218">
        <v>0</v>
      </c>
      <c r="BW583" s="218">
        <v>0</v>
      </c>
      <c r="BX583" s="218">
        <v>0</v>
      </c>
      <c r="BY583" s="218">
        <v>0</v>
      </c>
      <c r="BZ583" s="218">
        <v>1759421.8223999999</v>
      </c>
      <c r="CA583" s="218">
        <v>1759421.8223999999</v>
      </c>
      <c r="CB583" s="218">
        <v>0</v>
      </c>
      <c r="CC583" s="218">
        <v>0</v>
      </c>
      <c r="CD583" s="218">
        <v>19657.439999999999</v>
      </c>
      <c r="CE583" s="218">
        <v>19657.439999999999</v>
      </c>
      <c r="CF583" s="218">
        <v>1779079.2623999999</v>
      </c>
      <c r="CG583" s="219">
        <v>1779079.2623999999</v>
      </c>
      <c r="CH583" s="220">
        <v>7722140.4680448007</v>
      </c>
      <c r="CI583" s="220">
        <v>7722140.4680448007</v>
      </c>
      <c r="CJ583" s="220">
        <v>9092197.6478592008</v>
      </c>
      <c r="CK583" s="221" t="s">
        <v>530</v>
      </c>
      <c r="CL583" s="222">
        <v>2.48</v>
      </c>
      <c r="CM583" s="223">
        <v>2.48</v>
      </c>
      <c r="CN583" s="224">
        <v>2.92</v>
      </c>
      <c r="CO583" s="253"/>
      <c r="CP583" s="253"/>
      <c r="CQ583" s="253"/>
      <c r="CR583" s="225"/>
      <c r="CS583" s="254">
        <v>972.34036288356162</v>
      </c>
      <c r="CT583" s="255">
        <v>475.38929254717021</v>
      </c>
      <c r="CU583" s="256">
        <v>2.5927622953719398</v>
      </c>
      <c r="CV583" s="257">
        <v>2.3223749355350387</v>
      </c>
      <c r="CW583" s="245" t="s">
        <v>626</v>
      </c>
      <c r="CX583" s="258"/>
      <c r="CY583" s="253"/>
      <c r="CZ583" s="253"/>
      <c r="DA583" s="259"/>
      <c r="DB583" s="260"/>
      <c r="DC583" s="261">
        <v>126869</v>
      </c>
      <c r="DD583" s="262">
        <v>288804</v>
      </c>
      <c r="DE583" s="263">
        <v>1143679</v>
      </c>
      <c r="DF583" s="111">
        <v>519784</v>
      </c>
    </row>
    <row r="584" spans="1:110" ht="35.25" customHeight="1" x14ac:dyDescent="0.25">
      <c r="A584" s="237" t="s">
        <v>541</v>
      </c>
      <c r="B584" s="238" t="s">
        <v>14</v>
      </c>
      <c r="C584" s="238" t="s">
        <v>15</v>
      </c>
      <c r="D584" s="60" t="s">
        <v>39</v>
      </c>
      <c r="E584" s="60" t="s">
        <v>40</v>
      </c>
      <c r="F584" s="60" t="s">
        <v>1420</v>
      </c>
      <c r="G584" s="61" t="s">
        <v>40</v>
      </c>
      <c r="H584" s="211" t="s">
        <v>543</v>
      </c>
      <c r="I584" s="60" t="s">
        <v>608</v>
      </c>
      <c r="J584" s="212">
        <v>5.9038683826792751</v>
      </c>
      <c r="K584" s="212">
        <v>63.177083201925001</v>
      </c>
      <c r="L584" s="213">
        <v>1221.4000000000001</v>
      </c>
      <c r="M584" s="214"/>
      <c r="N584" s="214"/>
      <c r="O584" s="214"/>
      <c r="P584" s="214"/>
      <c r="Q584" s="214"/>
      <c r="R584" s="214"/>
      <c r="S584" s="214"/>
      <c r="T584" s="214"/>
      <c r="U584" s="214"/>
      <c r="V584" s="214"/>
      <c r="W584" s="214"/>
      <c r="X584" s="214"/>
      <c r="Y584" s="214"/>
      <c r="Z584" s="214"/>
      <c r="AA584" s="214"/>
      <c r="AB584" s="214"/>
      <c r="AC584" s="214">
        <v>76</v>
      </c>
      <c r="AD584" s="214">
        <v>76</v>
      </c>
      <c r="AE584" s="214"/>
      <c r="AF584" s="214"/>
      <c r="AG584" s="215">
        <v>1</v>
      </c>
      <c r="AH584" s="214">
        <v>1</v>
      </c>
      <c r="AI584" s="214">
        <f t="shared" si="27"/>
        <v>77</v>
      </c>
      <c r="AJ584" s="214">
        <f t="shared" si="27"/>
        <v>77</v>
      </c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39">
        <v>3570.15</v>
      </c>
      <c r="BB584" s="239">
        <v>3570.15</v>
      </c>
      <c r="BC584" s="214"/>
      <c r="BD584" s="214"/>
      <c r="BE584" s="214">
        <v>10</v>
      </c>
      <c r="BF584" s="214">
        <v>10</v>
      </c>
      <c r="BG584" s="216">
        <f t="shared" si="28"/>
        <v>3580.15</v>
      </c>
      <c r="BH584" s="72">
        <f t="shared" si="28"/>
        <v>3580.15</v>
      </c>
      <c r="BI584" s="217">
        <f t="shared" si="26"/>
        <v>0.93721204188481688</v>
      </c>
      <c r="BJ584" s="218">
        <v>0</v>
      </c>
      <c r="BK584" s="218">
        <v>0</v>
      </c>
      <c r="BL584" s="218">
        <v>0</v>
      </c>
      <c r="BM584" s="218">
        <v>0</v>
      </c>
      <c r="BN584" s="218">
        <v>0</v>
      </c>
      <c r="BO584" s="218">
        <v>0</v>
      </c>
      <c r="BP584" s="218">
        <v>0</v>
      </c>
      <c r="BQ584" s="218">
        <v>0</v>
      </c>
      <c r="BR584" s="218">
        <v>0</v>
      </c>
      <c r="BS584" s="218">
        <v>0</v>
      </c>
      <c r="BT584" s="218">
        <v>0</v>
      </c>
      <c r="BU584" s="218">
        <v>0</v>
      </c>
      <c r="BV584" s="218">
        <v>0</v>
      </c>
      <c r="BW584" s="218">
        <v>0</v>
      </c>
      <c r="BX584" s="218">
        <v>0</v>
      </c>
      <c r="BY584" s="218">
        <v>0</v>
      </c>
      <c r="BZ584" s="218">
        <v>4190784.8760000002</v>
      </c>
      <c r="CA584" s="218">
        <v>4190784.8760000002</v>
      </c>
      <c r="CB584" s="218">
        <v>0</v>
      </c>
      <c r="CC584" s="218">
        <v>0</v>
      </c>
      <c r="CD584" s="218">
        <v>32762.400000000001</v>
      </c>
      <c r="CE584" s="218">
        <v>32762.400000000001</v>
      </c>
      <c r="CF584" s="218">
        <v>4223547.2760000005</v>
      </c>
      <c r="CG584" s="219">
        <v>4223547.2760000005</v>
      </c>
      <c r="CH584" s="220">
        <v>9145440</v>
      </c>
      <c r="CI584" s="220">
        <v>9145440</v>
      </c>
      <c r="CJ584" s="220">
        <v>13385280</v>
      </c>
      <c r="CK584" s="221" t="s">
        <v>530</v>
      </c>
      <c r="CL584" s="222">
        <v>2.61</v>
      </c>
      <c r="CM584" s="223">
        <v>2.61</v>
      </c>
      <c r="CN584" s="224">
        <v>3.82</v>
      </c>
      <c r="CO584" s="253"/>
      <c r="CP584" s="253"/>
      <c r="CQ584" s="253"/>
      <c r="CR584" s="225"/>
      <c r="CS584" s="254">
        <v>177.29477044868864</v>
      </c>
      <c r="CT584" s="255">
        <v>86.094388378688208</v>
      </c>
      <c r="CU584" s="256">
        <v>0.79936271059223341</v>
      </c>
      <c r="CV584" s="257">
        <v>0.72212998902574677</v>
      </c>
      <c r="CW584" s="245" t="s">
        <v>639</v>
      </c>
      <c r="CX584" s="258"/>
      <c r="CY584" s="253"/>
      <c r="CZ584" s="253"/>
      <c r="DA584" s="259"/>
      <c r="DB584" s="260"/>
      <c r="DC584" s="261">
        <v>51798</v>
      </c>
      <c r="DD584" s="262">
        <v>6895</v>
      </c>
      <c r="DE584" s="263">
        <v>91750</v>
      </c>
      <c r="DF584" s="111">
        <v>50147.666666666664</v>
      </c>
    </row>
    <row r="585" spans="1:110" ht="35.25" customHeight="1" x14ac:dyDescent="0.25">
      <c r="A585" s="237" t="s">
        <v>541</v>
      </c>
      <c r="B585" s="238" t="s">
        <v>14</v>
      </c>
      <c r="C585" s="238" t="s">
        <v>15</v>
      </c>
      <c r="D585" s="60" t="s">
        <v>39</v>
      </c>
      <c r="E585" s="60" t="s">
        <v>40</v>
      </c>
      <c r="F585" s="60" t="s">
        <v>1421</v>
      </c>
      <c r="G585" s="61" t="s">
        <v>1422</v>
      </c>
      <c r="H585" s="211" t="s">
        <v>543</v>
      </c>
      <c r="I585" s="60" t="s">
        <v>608</v>
      </c>
      <c r="J585" s="212">
        <v>10.134575685247015</v>
      </c>
      <c r="K585" s="212">
        <v>75.987121054067998</v>
      </c>
      <c r="L585" s="213">
        <v>1737.9</v>
      </c>
      <c r="M585" s="214"/>
      <c r="N585" s="214"/>
      <c r="O585" s="214"/>
      <c r="P585" s="214"/>
      <c r="Q585" s="214"/>
      <c r="R585" s="214"/>
      <c r="S585" s="214"/>
      <c r="T585" s="214"/>
      <c r="U585" s="214"/>
      <c r="V585" s="214"/>
      <c r="W585" s="214"/>
      <c r="X585" s="214"/>
      <c r="Y585" s="214"/>
      <c r="Z585" s="214"/>
      <c r="AA585" s="214"/>
      <c r="AB585" s="214"/>
      <c r="AC585" s="214">
        <v>94</v>
      </c>
      <c r="AD585" s="214">
        <v>94</v>
      </c>
      <c r="AE585" s="214">
        <v>1</v>
      </c>
      <c r="AF585" s="214">
        <v>1</v>
      </c>
      <c r="AG585" s="215">
        <v>1</v>
      </c>
      <c r="AH585" s="214">
        <v>1</v>
      </c>
      <c r="AI585" s="214">
        <f t="shared" si="27"/>
        <v>96</v>
      </c>
      <c r="AJ585" s="214">
        <f t="shared" si="27"/>
        <v>96</v>
      </c>
      <c r="AK585" s="214"/>
      <c r="AL585" s="214"/>
      <c r="AM585" s="214"/>
      <c r="AN585" s="214"/>
      <c r="AO585" s="214"/>
      <c r="AP585" s="214"/>
      <c r="AQ585" s="214"/>
      <c r="AR585" s="214"/>
      <c r="AS585" s="214"/>
      <c r="AT585" s="214"/>
      <c r="AU585" s="214"/>
      <c r="AV585" s="214"/>
      <c r="AW585" s="214"/>
      <c r="AX585" s="214"/>
      <c r="AY585" s="214"/>
      <c r="AZ585" s="214"/>
      <c r="BA585" s="239">
        <v>6158.3190000000004</v>
      </c>
      <c r="BB585" s="239">
        <v>6158.3190000000004</v>
      </c>
      <c r="BC585" s="214">
        <v>6</v>
      </c>
      <c r="BD585" s="214">
        <v>6</v>
      </c>
      <c r="BE585" s="214">
        <v>15</v>
      </c>
      <c r="BF585" s="214">
        <v>15</v>
      </c>
      <c r="BG585" s="216">
        <f t="shared" si="28"/>
        <v>6179.3190000000004</v>
      </c>
      <c r="BH585" s="72">
        <f t="shared" si="28"/>
        <v>6179.3190000000004</v>
      </c>
      <c r="BI585" s="217">
        <f t="shared" ref="BI585:BI648" si="29">IF(CN585=0,0,BG585/1000/CN585)</f>
        <v>1.5844407692307694</v>
      </c>
      <c r="BJ585" s="218">
        <v>0</v>
      </c>
      <c r="BK585" s="218">
        <v>0</v>
      </c>
      <c r="BL585" s="218">
        <v>0</v>
      </c>
      <c r="BM585" s="218">
        <v>0</v>
      </c>
      <c r="BN585" s="218">
        <v>0</v>
      </c>
      <c r="BO585" s="218">
        <v>0</v>
      </c>
      <c r="BP585" s="218">
        <v>0</v>
      </c>
      <c r="BQ585" s="218">
        <v>0</v>
      </c>
      <c r="BR585" s="218">
        <v>0</v>
      </c>
      <c r="BS585" s="218">
        <v>0</v>
      </c>
      <c r="BT585" s="218">
        <v>0</v>
      </c>
      <c r="BU585" s="218">
        <v>0</v>
      </c>
      <c r="BV585" s="218">
        <v>0</v>
      </c>
      <c r="BW585" s="218">
        <v>0</v>
      </c>
      <c r="BX585" s="218">
        <v>0</v>
      </c>
      <c r="BY585" s="218">
        <v>0</v>
      </c>
      <c r="BZ585" s="218">
        <v>7228881.1749600014</v>
      </c>
      <c r="CA585" s="218">
        <v>7228881.1749600014</v>
      </c>
      <c r="CB585" s="218">
        <v>7043.0400000000009</v>
      </c>
      <c r="CC585" s="218">
        <v>7043.0400000000009</v>
      </c>
      <c r="CD585" s="218">
        <v>49143.6</v>
      </c>
      <c r="CE585" s="218">
        <v>49143.6</v>
      </c>
      <c r="CF585" s="218">
        <v>7285067.814960001</v>
      </c>
      <c r="CG585" s="219">
        <v>7285067.814960001</v>
      </c>
      <c r="CH585" s="220">
        <v>12929760</v>
      </c>
      <c r="CI585" s="220">
        <v>12929760</v>
      </c>
      <c r="CJ585" s="220">
        <v>13665600</v>
      </c>
      <c r="CK585" s="221" t="s">
        <v>530</v>
      </c>
      <c r="CL585" s="222">
        <v>3.69</v>
      </c>
      <c r="CM585" s="223">
        <v>3.69</v>
      </c>
      <c r="CN585" s="224">
        <v>3.9</v>
      </c>
      <c r="CO585" s="253"/>
      <c r="CP585" s="253"/>
      <c r="CQ585" s="253"/>
      <c r="CR585" s="225"/>
      <c r="CS585" s="254">
        <v>112.6807695595589</v>
      </c>
      <c r="CT585" s="255">
        <v>111.89074318698637</v>
      </c>
      <c r="CU585" s="256">
        <v>1.0381566765025543</v>
      </c>
      <c r="CV585" s="257">
        <v>1.0377730754476513</v>
      </c>
      <c r="CW585" s="245" t="s">
        <v>609</v>
      </c>
      <c r="CX585" s="258"/>
      <c r="CY585" s="253"/>
      <c r="CZ585" s="253"/>
      <c r="DA585" s="259"/>
      <c r="DB585" s="260"/>
      <c r="DC585" s="261">
        <v>30051</v>
      </c>
      <c r="DD585" s="262">
        <v>187277</v>
      </c>
      <c r="DE585" s="263">
        <v>211496</v>
      </c>
      <c r="DF585" s="111">
        <v>142941.33333333334</v>
      </c>
    </row>
    <row r="586" spans="1:110" ht="35.25" customHeight="1" x14ac:dyDescent="0.25">
      <c r="A586" s="237" t="s">
        <v>541</v>
      </c>
      <c r="B586" s="238" t="s">
        <v>14</v>
      </c>
      <c r="C586" s="238" t="s">
        <v>15</v>
      </c>
      <c r="D586" s="60" t="s">
        <v>303</v>
      </c>
      <c r="E586" s="60" t="s">
        <v>304</v>
      </c>
      <c r="F586" s="60" t="s">
        <v>1423</v>
      </c>
      <c r="G586" s="61" t="s">
        <v>1424</v>
      </c>
      <c r="H586" s="211" t="s">
        <v>543</v>
      </c>
      <c r="I586" s="60" t="s">
        <v>547</v>
      </c>
      <c r="J586" s="212">
        <v>1.0087463903281142</v>
      </c>
      <c r="K586" s="212">
        <v>46.081628692029</v>
      </c>
      <c r="L586" s="213">
        <v>482</v>
      </c>
      <c r="M586" s="214"/>
      <c r="N586" s="214"/>
      <c r="O586" s="214"/>
      <c r="P586" s="214"/>
      <c r="Q586" s="214"/>
      <c r="R586" s="214"/>
      <c r="S586" s="214"/>
      <c r="T586" s="214"/>
      <c r="U586" s="214"/>
      <c r="V586" s="214"/>
      <c r="W586" s="214"/>
      <c r="X586" s="214"/>
      <c r="Y586" s="214"/>
      <c r="Z586" s="214"/>
      <c r="AA586" s="214"/>
      <c r="AB586" s="214"/>
      <c r="AC586" s="214">
        <v>36</v>
      </c>
      <c r="AD586" s="214">
        <v>36</v>
      </c>
      <c r="AE586" s="214"/>
      <c r="AF586" s="214"/>
      <c r="AG586" s="215"/>
      <c r="AH586" s="214"/>
      <c r="AI586" s="214">
        <f t="shared" ref="AI586:AJ649" si="30">SUM(M586,O586,Q586,S586,U586,W586,Y586,AA586,AC586,AE586,AG586)</f>
        <v>36</v>
      </c>
      <c r="AJ586" s="214">
        <f t="shared" si="30"/>
        <v>36</v>
      </c>
      <c r="AK586" s="214"/>
      <c r="AL586" s="214"/>
      <c r="AM586" s="214"/>
      <c r="AN586" s="214"/>
      <c r="AO586" s="214"/>
      <c r="AP586" s="214"/>
      <c r="AQ586" s="214"/>
      <c r="AR586" s="214"/>
      <c r="AS586" s="214"/>
      <c r="AT586" s="214"/>
      <c r="AU586" s="214"/>
      <c r="AV586" s="214"/>
      <c r="AW586" s="214"/>
      <c r="AX586" s="214"/>
      <c r="AY586" s="214"/>
      <c r="AZ586" s="214"/>
      <c r="BA586" s="239">
        <v>245.71</v>
      </c>
      <c r="BB586" s="239">
        <v>245.71</v>
      </c>
      <c r="BC586" s="214"/>
      <c r="BD586" s="214"/>
      <c r="BE586" s="214"/>
      <c r="BF586" s="214"/>
      <c r="BG586" s="216">
        <f t="shared" ref="BG586:BH649" si="31">SUM(AK586,AM586,AO586,AQ586,AS586,AU586,AW586,AY586,BA586,BC586,BE586)</f>
        <v>245.71</v>
      </c>
      <c r="BH586" s="72">
        <f t="shared" si="31"/>
        <v>245.71</v>
      </c>
      <c r="BI586" s="217">
        <f t="shared" si="29"/>
        <v>0.31501282051282053</v>
      </c>
      <c r="BJ586" s="218">
        <v>0</v>
      </c>
      <c r="BK586" s="218">
        <v>0</v>
      </c>
      <c r="BL586" s="218">
        <v>0</v>
      </c>
      <c r="BM586" s="218">
        <v>0</v>
      </c>
      <c r="BN586" s="218">
        <v>0</v>
      </c>
      <c r="BO586" s="218">
        <v>0</v>
      </c>
      <c r="BP586" s="218">
        <v>0</v>
      </c>
      <c r="BQ586" s="218">
        <v>0</v>
      </c>
      <c r="BR586" s="218">
        <v>0</v>
      </c>
      <c r="BS586" s="218">
        <v>0</v>
      </c>
      <c r="BT586" s="218">
        <v>0</v>
      </c>
      <c r="BU586" s="218">
        <v>0</v>
      </c>
      <c r="BV586" s="218">
        <v>0</v>
      </c>
      <c r="BW586" s="218">
        <v>0</v>
      </c>
      <c r="BX586" s="218">
        <v>0</v>
      </c>
      <c r="BY586" s="218">
        <v>0</v>
      </c>
      <c r="BZ586" s="218">
        <v>288424.22640000004</v>
      </c>
      <c r="CA586" s="218">
        <v>288424.22640000004</v>
      </c>
      <c r="CB586" s="218">
        <v>0</v>
      </c>
      <c r="CC586" s="218">
        <v>0</v>
      </c>
      <c r="CD586" s="218">
        <v>0</v>
      </c>
      <c r="CE586" s="218">
        <v>0</v>
      </c>
      <c r="CF586" s="218">
        <v>288424.22640000004</v>
      </c>
      <c r="CG586" s="219">
        <v>288424.22640000004</v>
      </c>
      <c r="CH586" s="220">
        <v>2592960</v>
      </c>
      <c r="CI586" s="220">
        <v>2592960</v>
      </c>
      <c r="CJ586" s="220">
        <v>2733120.0000000005</v>
      </c>
      <c r="CK586" s="221" t="s">
        <v>530</v>
      </c>
      <c r="CL586" s="222">
        <v>0.74</v>
      </c>
      <c r="CM586" s="223">
        <v>0.74</v>
      </c>
      <c r="CN586" s="224">
        <v>0.78</v>
      </c>
      <c r="CO586" s="253"/>
      <c r="CP586" s="253"/>
      <c r="CQ586" s="253"/>
      <c r="CR586" s="225"/>
      <c r="CS586" s="254">
        <v>173.63997544192523</v>
      </c>
      <c r="CT586" s="255">
        <v>94.594332288398263</v>
      </c>
      <c r="CU586" s="256">
        <v>0.66862011291332235</v>
      </c>
      <c r="CV586" s="257">
        <v>0.6015385084873196</v>
      </c>
      <c r="CW586" s="245" t="s">
        <v>1343</v>
      </c>
      <c r="CX586" s="258"/>
      <c r="CY586" s="253"/>
      <c r="CZ586" s="253"/>
      <c r="DA586" s="259"/>
      <c r="DB586" s="260"/>
      <c r="DC586" s="261">
        <v>0</v>
      </c>
      <c r="DD586" s="262">
        <v>0</v>
      </c>
      <c r="DE586" s="263">
        <v>0</v>
      </c>
      <c r="DF586" s="111">
        <v>0</v>
      </c>
    </row>
    <row r="587" spans="1:110" ht="35.25" customHeight="1" x14ac:dyDescent="0.25">
      <c r="A587" s="237" t="s">
        <v>541</v>
      </c>
      <c r="B587" s="238" t="s">
        <v>14</v>
      </c>
      <c r="C587" s="238" t="s">
        <v>15</v>
      </c>
      <c r="D587" s="60" t="s">
        <v>85</v>
      </c>
      <c r="E587" s="60" t="s">
        <v>86</v>
      </c>
      <c r="F587" s="60" t="s">
        <v>1425</v>
      </c>
      <c r="G587" s="61" t="s">
        <v>1426</v>
      </c>
      <c r="H587" s="211" t="s">
        <v>543</v>
      </c>
      <c r="I587" s="60" t="s">
        <v>608</v>
      </c>
      <c r="J587" s="212">
        <v>10.80384011729163</v>
      </c>
      <c r="K587" s="212">
        <v>86.127651336005997</v>
      </c>
      <c r="L587" s="213">
        <v>2867.8</v>
      </c>
      <c r="M587" s="214"/>
      <c r="N587" s="214"/>
      <c r="O587" s="214"/>
      <c r="P587" s="214"/>
      <c r="Q587" s="214"/>
      <c r="R587" s="214"/>
      <c r="S587" s="214"/>
      <c r="T587" s="214"/>
      <c r="U587" s="214"/>
      <c r="V587" s="214"/>
      <c r="W587" s="214"/>
      <c r="X587" s="214"/>
      <c r="Y587" s="214"/>
      <c r="Z587" s="214"/>
      <c r="AA587" s="214"/>
      <c r="AB587" s="214"/>
      <c r="AC587" s="214">
        <v>143</v>
      </c>
      <c r="AD587" s="214">
        <v>143</v>
      </c>
      <c r="AE587" s="214"/>
      <c r="AF587" s="214"/>
      <c r="AG587" s="215">
        <v>1</v>
      </c>
      <c r="AH587" s="214">
        <v>1</v>
      </c>
      <c r="AI587" s="214">
        <f t="shared" si="30"/>
        <v>144</v>
      </c>
      <c r="AJ587" s="214">
        <f t="shared" si="30"/>
        <v>144</v>
      </c>
      <c r="AK587" s="214"/>
      <c r="AL587" s="214"/>
      <c r="AM587" s="214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39">
        <v>6219.39</v>
      </c>
      <c r="BB587" s="239">
        <v>6219.39</v>
      </c>
      <c r="BC587" s="214"/>
      <c r="BD587" s="214"/>
      <c r="BE587" s="214">
        <v>15</v>
      </c>
      <c r="BF587" s="214">
        <v>15</v>
      </c>
      <c r="BG587" s="216">
        <f t="shared" si="31"/>
        <v>6234.39</v>
      </c>
      <c r="BH587" s="72">
        <f t="shared" si="31"/>
        <v>6234.39</v>
      </c>
      <c r="BI587" s="217">
        <f t="shared" si="29"/>
        <v>0.89962337662337666</v>
      </c>
      <c r="BJ587" s="218">
        <v>0</v>
      </c>
      <c r="BK587" s="218">
        <v>0</v>
      </c>
      <c r="BL587" s="218">
        <v>0</v>
      </c>
      <c r="BM587" s="218">
        <v>0</v>
      </c>
      <c r="BN587" s="218">
        <v>0</v>
      </c>
      <c r="BO587" s="218">
        <v>0</v>
      </c>
      <c r="BP587" s="218">
        <v>0</v>
      </c>
      <c r="BQ587" s="218">
        <v>0</v>
      </c>
      <c r="BR587" s="218">
        <v>0</v>
      </c>
      <c r="BS587" s="218">
        <v>0</v>
      </c>
      <c r="BT587" s="218">
        <v>0</v>
      </c>
      <c r="BU587" s="218">
        <v>0</v>
      </c>
      <c r="BV587" s="218">
        <v>0</v>
      </c>
      <c r="BW587" s="218">
        <v>0</v>
      </c>
      <c r="BX587" s="218">
        <v>0</v>
      </c>
      <c r="BY587" s="218">
        <v>0</v>
      </c>
      <c r="BZ587" s="218">
        <v>7300568.7576000011</v>
      </c>
      <c r="CA587" s="218">
        <v>7300568.7576000011</v>
      </c>
      <c r="CB587" s="218">
        <v>0</v>
      </c>
      <c r="CC587" s="218">
        <v>0</v>
      </c>
      <c r="CD587" s="218">
        <v>49143.6</v>
      </c>
      <c r="CE587" s="218">
        <v>49143.6</v>
      </c>
      <c r="CF587" s="218">
        <v>7349712.3576000007</v>
      </c>
      <c r="CG587" s="219">
        <v>7349712.3576000007</v>
      </c>
      <c r="CH587" s="220">
        <v>21759840</v>
      </c>
      <c r="CI587" s="220">
        <v>21759840</v>
      </c>
      <c r="CJ587" s="220">
        <v>24282720</v>
      </c>
      <c r="CK587" s="221" t="s">
        <v>530</v>
      </c>
      <c r="CL587" s="222">
        <v>6.21</v>
      </c>
      <c r="CM587" s="223">
        <v>6.21</v>
      </c>
      <c r="CN587" s="224">
        <v>6.93</v>
      </c>
      <c r="CO587" s="253"/>
      <c r="CP587" s="253"/>
      <c r="CQ587" s="253"/>
      <c r="CR587" s="225"/>
      <c r="CS587" s="254">
        <v>102.7050428460057</v>
      </c>
      <c r="CT587" s="255">
        <v>87.544933588145497</v>
      </c>
      <c r="CU587" s="256">
        <v>1.0758637909625686</v>
      </c>
      <c r="CV587" s="257">
        <v>1.0277438397799104</v>
      </c>
      <c r="CW587" s="245" t="s">
        <v>639</v>
      </c>
      <c r="CX587" s="258"/>
      <c r="CY587" s="253"/>
      <c r="CZ587" s="253"/>
      <c r="DA587" s="259"/>
      <c r="DB587" s="260"/>
      <c r="DC587" s="261">
        <v>5940</v>
      </c>
      <c r="DD587" s="262">
        <v>6112</v>
      </c>
      <c r="DE587" s="263">
        <v>44195</v>
      </c>
      <c r="DF587" s="111">
        <v>18749</v>
      </c>
    </row>
    <row r="588" spans="1:110" ht="35.25" customHeight="1" x14ac:dyDescent="0.25">
      <c r="A588" s="237" t="s">
        <v>541</v>
      </c>
      <c r="B588" s="238" t="s">
        <v>14</v>
      </c>
      <c r="C588" s="238" t="s">
        <v>15</v>
      </c>
      <c r="D588" s="60" t="s">
        <v>85</v>
      </c>
      <c r="E588" s="60" t="s">
        <v>86</v>
      </c>
      <c r="F588" s="60" t="s">
        <v>1427</v>
      </c>
      <c r="G588" s="61" t="s">
        <v>1428</v>
      </c>
      <c r="H588" s="211" t="s">
        <v>543</v>
      </c>
      <c r="I588" s="60" t="s">
        <v>608</v>
      </c>
      <c r="J588" s="212">
        <v>10.80384011729163</v>
      </c>
      <c r="K588" s="212">
        <v>70.096211975412004</v>
      </c>
      <c r="L588" s="213">
        <v>2903.1</v>
      </c>
      <c r="M588" s="214"/>
      <c r="N588" s="214"/>
      <c r="O588" s="214"/>
      <c r="P588" s="214"/>
      <c r="Q588" s="214"/>
      <c r="R588" s="214"/>
      <c r="S588" s="214"/>
      <c r="T588" s="214"/>
      <c r="U588" s="214"/>
      <c r="V588" s="214"/>
      <c r="W588" s="214"/>
      <c r="X588" s="214"/>
      <c r="Y588" s="214"/>
      <c r="Z588" s="214"/>
      <c r="AA588" s="214"/>
      <c r="AB588" s="214"/>
      <c r="AC588" s="214">
        <v>109</v>
      </c>
      <c r="AD588" s="214">
        <v>109</v>
      </c>
      <c r="AE588" s="214"/>
      <c r="AF588" s="214"/>
      <c r="AG588" s="215">
        <v>1</v>
      </c>
      <c r="AH588" s="214">
        <v>1</v>
      </c>
      <c r="AI588" s="214">
        <f t="shared" si="30"/>
        <v>110</v>
      </c>
      <c r="AJ588" s="214">
        <f t="shared" si="30"/>
        <v>110</v>
      </c>
      <c r="AK588" s="214"/>
      <c r="AL588" s="214"/>
      <c r="AM588" s="214"/>
      <c r="AN588" s="214"/>
      <c r="AO588" s="214"/>
      <c r="AP588" s="214"/>
      <c r="AQ588" s="214"/>
      <c r="AR588" s="214"/>
      <c r="AS588" s="214"/>
      <c r="AT588" s="214"/>
      <c r="AU588" s="214"/>
      <c r="AV588" s="214"/>
      <c r="AW588" s="214"/>
      <c r="AX588" s="214"/>
      <c r="AY588" s="214"/>
      <c r="AZ588" s="214"/>
      <c r="BA588" s="239">
        <v>3404.9540000000002</v>
      </c>
      <c r="BB588" s="239">
        <v>3404.9540000000002</v>
      </c>
      <c r="BC588" s="214"/>
      <c r="BD588" s="214"/>
      <c r="BE588" s="214">
        <v>2.1</v>
      </c>
      <c r="BF588" s="214">
        <v>2.1</v>
      </c>
      <c r="BG588" s="216">
        <f t="shared" si="31"/>
        <v>3407.0540000000001</v>
      </c>
      <c r="BH588" s="72">
        <f t="shared" si="31"/>
        <v>3407.0540000000001</v>
      </c>
      <c r="BI588" s="217">
        <f t="shared" si="29"/>
        <v>0.46929118457300278</v>
      </c>
      <c r="BJ588" s="218">
        <v>0</v>
      </c>
      <c r="BK588" s="218">
        <v>0</v>
      </c>
      <c r="BL588" s="218">
        <v>0</v>
      </c>
      <c r="BM588" s="218">
        <v>0</v>
      </c>
      <c r="BN588" s="218">
        <v>0</v>
      </c>
      <c r="BO588" s="218">
        <v>0</v>
      </c>
      <c r="BP588" s="218">
        <v>0</v>
      </c>
      <c r="BQ588" s="218">
        <v>0</v>
      </c>
      <c r="BR588" s="218">
        <v>0</v>
      </c>
      <c r="BS588" s="218">
        <v>0</v>
      </c>
      <c r="BT588" s="218">
        <v>0</v>
      </c>
      <c r="BU588" s="218">
        <v>0</v>
      </c>
      <c r="BV588" s="218">
        <v>0</v>
      </c>
      <c r="BW588" s="218">
        <v>0</v>
      </c>
      <c r="BX588" s="218">
        <v>0</v>
      </c>
      <c r="BY588" s="218">
        <v>0</v>
      </c>
      <c r="BZ588" s="218">
        <v>3996871.2033600006</v>
      </c>
      <c r="CA588" s="218">
        <v>3996871.2033600006</v>
      </c>
      <c r="CB588" s="218">
        <v>0</v>
      </c>
      <c r="CC588" s="218">
        <v>0</v>
      </c>
      <c r="CD588" s="218">
        <v>6880.1040000000003</v>
      </c>
      <c r="CE588" s="218">
        <v>6880.1040000000003</v>
      </c>
      <c r="CF588" s="218">
        <v>4003751.3073600004</v>
      </c>
      <c r="CG588" s="219">
        <v>4003751.3073600004</v>
      </c>
      <c r="CH588" s="220">
        <v>19342079.999999996</v>
      </c>
      <c r="CI588" s="220">
        <v>19342079.999999996</v>
      </c>
      <c r="CJ588" s="220">
        <v>25439040</v>
      </c>
      <c r="CK588" s="221" t="s">
        <v>530</v>
      </c>
      <c r="CL588" s="222">
        <v>5.52</v>
      </c>
      <c r="CM588" s="223">
        <v>5.52</v>
      </c>
      <c r="CN588" s="224">
        <v>7.26</v>
      </c>
      <c r="CO588" s="253"/>
      <c r="CP588" s="253"/>
      <c r="CQ588" s="253"/>
      <c r="CR588" s="225"/>
      <c r="CS588" s="254">
        <v>137.76402936980753</v>
      </c>
      <c r="CT588" s="255">
        <v>118.15553339425692</v>
      </c>
      <c r="CU588" s="256">
        <v>0.873363887169324</v>
      </c>
      <c r="CV588" s="257">
        <v>0.841673187457741</v>
      </c>
      <c r="CW588" s="245" t="s">
        <v>592</v>
      </c>
      <c r="CX588" s="258"/>
      <c r="CY588" s="253"/>
      <c r="CZ588" s="253"/>
      <c r="DA588" s="259"/>
      <c r="DB588" s="260"/>
      <c r="DC588" s="261">
        <v>153151</v>
      </c>
      <c r="DD588" s="262">
        <v>13576</v>
      </c>
      <c r="DE588" s="263">
        <v>288052</v>
      </c>
      <c r="DF588" s="111">
        <v>151593</v>
      </c>
    </row>
    <row r="589" spans="1:110" ht="35.25" customHeight="1" x14ac:dyDescent="0.25">
      <c r="A589" s="237" t="s">
        <v>541</v>
      </c>
      <c r="B589" s="238" t="s">
        <v>14</v>
      </c>
      <c r="C589" s="238" t="s">
        <v>15</v>
      </c>
      <c r="D589" s="60" t="s">
        <v>85</v>
      </c>
      <c r="E589" s="60" t="s">
        <v>86</v>
      </c>
      <c r="F589" s="60" t="s">
        <v>1429</v>
      </c>
      <c r="G589" s="61" t="s">
        <v>1430</v>
      </c>
      <c r="H589" s="211" t="s">
        <v>543</v>
      </c>
      <c r="I589" s="60" t="s">
        <v>608</v>
      </c>
      <c r="J589" s="212">
        <v>10.158477986391464</v>
      </c>
      <c r="K589" s="212">
        <v>49.368749897313002</v>
      </c>
      <c r="L589" s="213">
        <v>1776.4</v>
      </c>
      <c r="M589" s="214"/>
      <c r="N589" s="214"/>
      <c r="O589" s="214"/>
      <c r="P589" s="214"/>
      <c r="Q589" s="214"/>
      <c r="R589" s="214"/>
      <c r="S589" s="214">
        <v>1</v>
      </c>
      <c r="T589" s="214">
        <v>1</v>
      </c>
      <c r="U589" s="214"/>
      <c r="V589" s="214"/>
      <c r="W589" s="214"/>
      <c r="X589" s="214"/>
      <c r="Y589" s="214"/>
      <c r="Z589" s="214"/>
      <c r="AA589" s="214"/>
      <c r="AB589" s="214"/>
      <c r="AC589" s="214">
        <v>62</v>
      </c>
      <c r="AD589" s="214">
        <v>62</v>
      </c>
      <c r="AE589" s="214"/>
      <c r="AF589" s="214"/>
      <c r="AG589" s="215"/>
      <c r="AH589" s="214"/>
      <c r="AI589" s="214">
        <f t="shared" si="30"/>
        <v>63</v>
      </c>
      <c r="AJ589" s="214">
        <f t="shared" si="30"/>
        <v>63</v>
      </c>
      <c r="AK589" s="214"/>
      <c r="AL589" s="214"/>
      <c r="AM589" s="214"/>
      <c r="AN589" s="214"/>
      <c r="AO589" s="214"/>
      <c r="AP589" s="214"/>
      <c r="AQ589" s="214">
        <v>230</v>
      </c>
      <c r="AR589" s="214">
        <v>230</v>
      </c>
      <c r="AS589" s="214"/>
      <c r="AT589" s="214"/>
      <c r="AU589" s="214"/>
      <c r="AV589" s="214"/>
      <c r="AW589" s="214"/>
      <c r="AX589" s="214"/>
      <c r="AY589" s="214"/>
      <c r="AZ589" s="214"/>
      <c r="BA589" s="239">
        <v>4399.1000000000004</v>
      </c>
      <c r="BB589" s="239">
        <v>4399.1000000000004</v>
      </c>
      <c r="BC589" s="214"/>
      <c r="BD589" s="214"/>
      <c r="BE589" s="214"/>
      <c r="BF589" s="214"/>
      <c r="BG589" s="216">
        <f t="shared" si="31"/>
        <v>4629.1000000000004</v>
      </c>
      <c r="BH589" s="72">
        <f t="shared" si="31"/>
        <v>4629.1000000000004</v>
      </c>
      <c r="BI589" s="217">
        <f t="shared" si="29"/>
        <v>0.64924263674614313</v>
      </c>
      <c r="BJ589" s="218">
        <v>0</v>
      </c>
      <c r="BK589" s="218">
        <v>0</v>
      </c>
      <c r="BL589" s="218">
        <v>0</v>
      </c>
      <c r="BM589" s="218">
        <v>0</v>
      </c>
      <c r="BN589" s="218">
        <v>0</v>
      </c>
      <c r="BO589" s="218">
        <v>0</v>
      </c>
      <c r="BP589" s="218">
        <v>753535.2</v>
      </c>
      <c r="BQ589" s="218">
        <v>753535.2</v>
      </c>
      <c r="BR589" s="218">
        <v>0</v>
      </c>
      <c r="BS589" s="218">
        <v>0</v>
      </c>
      <c r="BT589" s="218">
        <v>0</v>
      </c>
      <c r="BU589" s="218">
        <v>0</v>
      </c>
      <c r="BV589" s="218">
        <v>0</v>
      </c>
      <c r="BW589" s="218">
        <v>0</v>
      </c>
      <c r="BX589" s="218">
        <v>0</v>
      </c>
      <c r="BY589" s="218">
        <v>0</v>
      </c>
      <c r="BZ589" s="218">
        <v>5163839.5440000007</v>
      </c>
      <c r="CA589" s="218">
        <v>5163839.5440000007</v>
      </c>
      <c r="CB589" s="218">
        <v>0</v>
      </c>
      <c r="CC589" s="218">
        <v>0</v>
      </c>
      <c r="CD589" s="218">
        <v>0</v>
      </c>
      <c r="CE589" s="218">
        <v>0</v>
      </c>
      <c r="CF589" s="218">
        <v>5917374.7440000009</v>
      </c>
      <c r="CG589" s="219">
        <v>5917374.7440000009</v>
      </c>
      <c r="CH589" s="220">
        <v>20218079.999999996</v>
      </c>
      <c r="CI589" s="220">
        <v>20218079.999999996</v>
      </c>
      <c r="CJ589" s="220">
        <v>24983520.000000004</v>
      </c>
      <c r="CK589" s="221" t="s">
        <v>530</v>
      </c>
      <c r="CL589" s="222">
        <v>5.77</v>
      </c>
      <c r="CM589" s="223">
        <v>5.77</v>
      </c>
      <c r="CN589" s="224">
        <v>7.13</v>
      </c>
      <c r="CO589" s="253"/>
      <c r="CP589" s="253"/>
      <c r="CQ589" s="253"/>
      <c r="CR589" s="225"/>
      <c r="CS589" s="254">
        <v>196.10015509052596</v>
      </c>
      <c r="CT589" s="255">
        <v>177.97888338435675</v>
      </c>
      <c r="CU589" s="256">
        <v>1.1933695631073531</v>
      </c>
      <c r="CV589" s="257">
        <v>1.1781659547444436</v>
      </c>
      <c r="CW589" s="245" t="s">
        <v>609</v>
      </c>
      <c r="CX589" s="258"/>
      <c r="CY589" s="253"/>
      <c r="CZ589" s="253"/>
      <c r="DA589" s="259"/>
      <c r="DB589" s="260"/>
      <c r="DC589" s="261">
        <v>0</v>
      </c>
      <c r="DD589" s="262">
        <v>0</v>
      </c>
      <c r="DE589" s="263">
        <v>0</v>
      </c>
      <c r="DF589" s="111">
        <v>0</v>
      </c>
    </row>
    <row r="590" spans="1:110" ht="35.25" customHeight="1" x14ac:dyDescent="0.25">
      <c r="A590" s="237" t="s">
        <v>541</v>
      </c>
      <c r="B590" s="238" t="s">
        <v>14</v>
      </c>
      <c r="C590" s="238" t="s">
        <v>15</v>
      </c>
      <c r="D590" s="60" t="s">
        <v>318</v>
      </c>
      <c r="E590" s="60" t="s">
        <v>319</v>
      </c>
      <c r="F590" s="60" t="s">
        <v>1431</v>
      </c>
      <c r="G590" s="61" t="s">
        <v>1432</v>
      </c>
      <c r="H590" s="211" t="s">
        <v>543</v>
      </c>
      <c r="I590" s="60" t="s">
        <v>608</v>
      </c>
      <c r="J590" s="212">
        <v>5.8321614792459231</v>
      </c>
      <c r="K590" s="212">
        <v>32.349242356956005</v>
      </c>
      <c r="L590" s="213">
        <v>638.6</v>
      </c>
      <c r="M590" s="214"/>
      <c r="N590" s="214"/>
      <c r="O590" s="214"/>
      <c r="P590" s="214"/>
      <c r="Q590" s="214"/>
      <c r="R590" s="214"/>
      <c r="S590" s="214"/>
      <c r="T590" s="214"/>
      <c r="U590" s="214"/>
      <c r="V590" s="214"/>
      <c r="W590" s="214"/>
      <c r="X590" s="214"/>
      <c r="Y590" s="214"/>
      <c r="Z590" s="214"/>
      <c r="AA590" s="214"/>
      <c r="AB590" s="214"/>
      <c r="AC590" s="214">
        <v>75</v>
      </c>
      <c r="AD590" s="214">
        <v>75</v>
      </c>
      <c r="AE590" s="214"/>
      <c r="AF590" s="214"/>
      <c r="AG590" s="215">
        <v>1</v>
      </c>
      <c r="AH590" s="214">
        <v>1</v>
      </c>
      <c r="AI590" s="214">
        <f t="shared" si="30"/>
        <v>76</v>
      </c>
      <c r="AJ590" s="214">
        <f t="shared" si="30"/>
        <v>76</v>
      </c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39">
        <v>472.6</v>
      </c>
      <c r="BB590" s="239">
        <v>472.6</v>
      </c>
      <c r="BC590" s="214"/>
      <c r="BD590" s="214"/>
      <c r="BE590" s="214">
        <v>3</v>
      </c>
      <c r="BF590" s="214">
        <v>3</v>
      </c>
      <c r="BG590" s="216">
        <f t="shared" si="31"/>
        <v>475.6</v>
      </c>
      <c r="BH590" s="72">
        <f t="shared" si="31"/>
        <v>475.6</v>
      </c>
      <c r="BI590" s="217">
        <f t="shared" si="29"/>
        <v>0.39633333333333337</v>
      </c>
      <c r="BJ590" s="218">
        <v>0</v>
      </c>
      <c r="BK590" s="218">
        <v>0</v>
      </c>
      <c r="BL590" s="218">
        <v>0</v>
      </c>
      <c r="BM590" s="218">
        <v>0</v>
      </c>
      <c r="BN590" s="218">
        <v>0</v>
      </c>
      <c r="BO590" s="218">
        <v>0</v>
      </c>
      <c r="BP590" s="218">
        <v>0</v>
      </c>
      <c r="BQ590" s="218">
        <v>0</v>
      </c>
      <c r="BR590" s="218">
        <v>0</v>
      </c>
      <c r="BS590" s="218">
        <v>0</v>
      </c>
      <c r="BT590" s="218">
        <v>0</v>
      </c>
      <c r="BU590" s="218">
        <v>0</v>
      </c>
      <c r="BV590" s="218">
        <v>0</v>
      </c>
      <c r="BW590" s="218">
        <v>0</v>
      </c>
      <c r="BX590" s="218">
        <v>0</v>
      </c>
      <c r="BY590" s="218">
        <v>0</v>
      </c>
      <c r="BZ590" s="218">
        <v>554756.78399999999</v>
      </c>
      <c r="CA590" s="218">
        <v>554756.78399999999</v>
      </c>
      <c r="CB590" s="218">
        <v>0</v>
      </c>
      <c r="CC590" s="218">
        <v>0</v>
      </c>
      <c r="CD590" s="218">
        <v>9828.7199999999993</v>
      </c>
      <c r="CE590" s="218">
        <v>9828.7199999999993</v>
      </c>
      <c r="CF590" s="218">
        <v>564585.50399999996</v>
      </c>
      <c r="CG590" s="219">
        <v>564585.50399999996</v>
      </c>
      <c r="CH590" s="220">
        <v>3644160.0000000005</v>
      </c>
      <c r="CI590" s="220">
        <v>3644160.0000000005</v>
      </c>
      <c r="CJ590" s="220">
        <v>4204800</v>
      </c>
      <c r="CK590" s="221" t="s">
        <v>530</v>
      </c>
      <c r="CL590" s="222">
        <v>1.04</v>
      </c>
      <c r="CM590" s="223">
        <v>1.04</v>
      </c>
      <c r="CN590" s="224">
        <v>1.2</v>
      </c>
      <c r="CO590" s="253"/>
      <c r="CP590" s="253"/>
      <c r="CQ590" s="253"/>
      <c r="CR590" s="225"/>
      <c r="CS590" s="254">
        <v>290.20666211567101</v>
      </c>
      <c r="CT590" s="255">
        <v>288.99878008513468</v>
      </c>
      <c r="CU590" s="256">
        <v>1.5259408120854285</v>
      </c>
      <c r="CV590" s="257">
        <v>1.5254188233081873</v>
      </c>
      <c r="CW590" s="245" t="s">
        <v>1343</v>
      </c>
      <c r="CX590" s="258"/>
      <c r="CY590" s="253"/>
      <c r="CZ590" s="253"/>
      <c r="DA590" s="259"/>
      <c r="DB590" s="260"/>
      <c r="DC590" s="261">
        <v>109457</v>
      </c>
      <c r="DD590" s="262">
        <v>99224</v>
      </c>
      <c r="DE590" s="263">
        <v>206506</v>
      </c>
      <c r="DF590" s="111">
        <v>138395.66666666666</v>
      </c>
    </row>
    <row r="591" spans="1:110" ht="35.25" customHeight="1" x14ac:dyDescent="0.25">
      <c r="A591" s="237" t="s">
        <v>541</v>
      </c>
      <c r="B591" s="238" t="s">
        <v>14</v>
      </c>
      <c r="C591" s="238" t="s">
        <v>15</v>
      </c>
      <c r="D591" s="60" t="s">
        <v>368</v>
      </c>
      <c r="E591" s="60" t="s">
        <v>369</v>
      </c>
      <c r="F591" s="60" t="s">
        <v>1433</v>
      </c>
      <c r="G591" s="61" t="s">
        <v>1434</v>
      </c>
      <c r="H591" s="211" t="s">
        <v>543</v>
      </c>
      <c r="I591" s="60" t="s">
        <v>608</v>
      </c>
      <c r="J591" s="212">
        <v>12.190173583669758</v>
      </c>
      <c r="K591" s="212">
        <v>37.789962042609005</v>
      </c>
      <c r="L591" s="213">
        <v>645.4</v>
      </c>
      <c r="M591" s="214"/>
      <c r="N591" s="214"/>
      <c r="O591" s="214"/>
      <c r="P591" s="214"/>
      <c r="Q591" s="214"/>
      <c r="R591" s="214"/>
      <c r="S591" s="214"/>
      <c r="T591" s="214"/>
      <c r="U591" s="214"/>
      <c r="V591" s="214"/>
      <c r="W591" s="214"/>
      <c r="X591" s="214"/>
      <c r="Y591" s="214">
        <v>1</v>
      </c>
      <c r="Z591" s="214">
        <v>1</v>
      </c>
      <c r="AA591" s="214"/>
      <c r="AB591" s="214"/>
      <c r="AC591" s="214">
        <v>50</v>
      </c>
      <c r="AD591" s="214">
        <v>50</v>
      </c>
      <c r="AE591" s="214"/>
      <c r="AF591" s="214"/>
      <c r="AG591" s="215"/>
      <c r="AH591" s="214"/>
      <c r="AI591" s="214">
        <f t="shared" si="30"/>
        <v>51</v>
      </c>
      <c r="AJ591" s="214">
        <f t="shared" si="30"/>
        <v>51</v>
      </c>
      <c r="AK591" s="214"/>
      <c r="AL591" s="214"/>
      <c r="AM591" s="214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>
        <v>5600</v>
      </c>
      <c r="AX591" s="214">
        <v>5600</v>
      </c>
      <c r="AY591" s="214"/>
      <c r="AZ591" s="214"/>
      <c r="BA591" s="239">
        <v>252.608</v>
      </c>
      <c r="BB591" s="239">
        <v>252.608</v>
      </c>
      <c r="BC591" s="214"/>
      <c r="BD591" s="214"/>
      <c r="BE591" s="214"/>
      <c r="BF591" s="214"/>
      <c r="BG591" s="216">
        <f t="shared" si="31"/>
        <v>5852.6080000000002</v>
      </c>
      <c r="BH591" s="72">
        <f t="shared" si="31"/>
        <v>5852.6080000000002</v>
      </c>
      <c r="BI591" s="217">
        <f t="shared" si="29"/>
        <v>0.82547362482369535</v>
      </c>
      <c r="BJ591" s="218">
        <v>0</v>
      </c>
      <c r="BK591" s="218">
        <v>0</v>
      </c>
      <c r="BL591" s="218">
        <v>0</v>
      </c>
      <c r="BM591" s="218">
        <v>0</v>
      </c>
      <c r="BN591" s="218">
        <v>0</v>
      </c>
      <c r="BO591" s="218">
        <v>0</v>
      </c>
      <c r="BP591" s="218">
        <v>0</v>
      </c>
      <c r="BQ591" s="218">
        <v>0</v>
      </c>
      <c r="BR591" s="218">
        <v>0</v>
      </c>
      <c r="BS591" s="218">
        <v>0</v>
      </c>
      <c r="BT591" s="218">
        <v>0</v>
      </c>
      <c r="BU591" s="218">
        <v>0</v>
      </c>
      <c r="BV591" s="218">
        <v>28256255.999999996</v>
      </c>
      <c r="BW591" s="218">
        <v>28256255.999999996</v>
      </c>
      <c r="BX591" s="218">
        <v>0</v>
      </c>
      <c r="BY591" s="218">
        <v>0</v>
      </c>
      <c r="BZ591" s="218">
        <v>296521.37472000002</v>
      </c>
      <c r="CA591" s="218">
        <v>296521.37472000002</v>
      </c>
      <c r="CB591" s="218">
        <v>0</v>
      </c>
      <c r="CC591" s="218">
        <v>0</v>
      </c>
      <c r="CD591" s="218">
        <v>0</v>
      </c>
      <c r="CE591" s="218">
        <v>0</v>
      </c>
      <c r="CF591" s="218">
        <v>28552777.374719996</v>
      </c>
      <c r="CG591" s="219">
        <v>28552777.374719996</v>
      </c>
      <c r="CH591" s="220">
        <v>23546880</v>
      </c>
      <c r="CI591" s="220">
        <v>23546880</v>
      </c>
      <c r="CJ591" s="220">
        <v>24843360.000000004</v>
      </c>
      <c r="CK591" s="221" t="s">
        <v>530</v>
      </c>
      <c r="CL591" s="222">
        <v>6.72</v>
      </c>
      <c r="CM591" s="223">
        <v>6.72</v>
      </c>
      <c r="CN591" s="224">
        <v>7.09</v>
      </c>
      <c r="CO591" s="253"/>
      <c r="CP591" s="253"/>
      <c r="CQ591" s="253"/>
      <c r="CR591" s="225"/>
      <c r="CS591" s="254">
        <v>212.04914959211905</v>
      </c>
      <c r="CT591" s="255">
        <v>209.72291944876375</v>
      </c>
      <c r="CU591" s="256">
        <v>1.8549789091558864</v>
      </c>
      <c r="CV591" s="257">
        <v>1.8534291222515857</v>
      </c>
      <c r="CW591" s="245" t="s">
        <v>588</v>
      </c>
      <c r="CX591" s="258"/>
      <c r="CY591" s="253"/>
      <c r="CZ591" s="253"/>
      <c r="DA591" s="259"/>
      <c r="DB591" s="260"/>
      <c r="DC591" s="261">
        <v>0</v>
      </c>
      <c r="DD591" s="262">
        <v>147788</v>
      </c>
      <c r="DE591" s="263">
        <v>0</v>
      </c>
      <c r="DF591" s="111">
        <v>49262.666666666664</v>
      </c>
    </row>
    <row r="592" spans="1:110" ht="35.25" customHeight="1" x14ac:dyDescent="0.25">
      <c r="A592" s="237" t="s">
        <v>541</v>
      </c>
      <c r="B592" s="238" t="s">
        <v>14</v>
      </c>
      <c r="C592" s="238" t="s">
        <v>15</v>
      </c>
      <c r="D592" s="60" t="s">
        <v>368</v>
      </c>
      <c r="E592" s="60" t="s">
        <v>369</v>
      </c>
      <c r="F592" s="60" t="s">
        <v>1435</v>
      </c>
      <c r="G592" s="61" t="s">
        <v>1436</v>
      </c>
      <c r="H592" s="211" t="s">
        <v>543</v>
      </c>
      <c r="I592" s="60" t="s">
        <v>608</v>
      </c>
      <c r="J592" s="212">
        <v>12.190173583669758</v>
      </c>
      <c r="K592" s="212">
        <v>62.466477142796997</v>
      </c>
      <c r="L592" s="213">
        <v>2332.8000000000002</v>
      </c>
      <c r="M592" s="214"/>
      <c r="N592" s="214"/>
      <c r="O592" s="214"/>
      <c r="P592" s="214"/>
      <c r="Q592" s="214"/>
      <c r="R592" s="214"/>
      <c r="S592" s="214"/>
      <c r="T592" s="214"/>
      <c r="U592" s="214"/>
      <c r="V592" s="214"/>
      <c r="W592" s="214"/>
      <c r="X592" s="214"/>
      <c r="Y592" s="214"/>
      <c r="Z592" s="214"/>
      <c r="AA592" s="214"/>
      <c r="AB592" s="214"/>
      <c r="AC592" s="214">
        <v>92</v>
      </c>
      <c r="AD592" s="214">
        <v>92</v>
      </c>
      <c r="AE592" s="214"/>
      <c r="AF592" s="214"/>
      <c r="AG592" s="215"/>
      <c r="AH592" s="214"/>
      <c r="AI592" s="214">
        <f t="shared" si="30"/>
        <v>92</v>
      </c>
      <c r="AJ592" s="214">
        <f t="shared" si="30"/>
        <v>92</v>
      </c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39">
        <v>2662.0450000000001</v>
      </c>
      <c r="BB592" s="239">
        <v>2662.0450000000001</v>
      </c>
      <c r="BC592" s="214"/>
      <c r="BD592" s="214"/>
      <c r="BE592" s="214"/>
      <c r="BF592" s="214"/>
      <c r="BG592" s="216">
        <f t="shared" si="31"/>
        <v>2662.0450000000001</v>
      </c>
      <c r="BH592" s="72">
        <f t="shared" si="31"/>
        <v>2662.0450000000001</v>
      </c>
      <c r="BI592" s="217">
        <f t="shared" si="29"/>
        <v>0.68964896373056994</v>
      </c>
      <c r="BJ592" s="218">
        <v>0</v>
      </c>
      <c r="BK592" s="218">
        <v>0</v>
      </c>
      <c r="BL592" s="218">
        <v>0</v>
      </c>
      <c r="BM592" s="218">
        <v>0</v>
      </c>
      <c r="BN592" s="218">
        <v>0</v>
      </c>
      <c r="BO592" s="218">
        <v>0</v>
      </c>
      <c r="BP592" s="218">
        <v>0</v>
      </c>
      <c r="BQ592" s="218">
        <v>0</v>
      </c>
      <c r="BR592" s="218">
        <v>0</v>
      </c>
      <c r="BS592" s="218">
        <v>0</v>
      </c>
      <c r="BT592" s="218">
        <v>0</v>
      </c>
      <c r="BU592" s="218">
        <v>0</v>
      </c>
      <c r="BV592" s="218">
        <v>0</v>
      </c>
      <c r="BW592" s="218">
        <v>0</v>
      </c>
      <c r="BX592" s="218">
        <v>0</v>
      </c>
      <c r="BY592" s="218">
        <v>0</v>
      </c>
      <c r="BZ592" s="218">
        <v>3124814.9028000003</v>
      </c>
      <c r="CA592" s="218">
        <v>3124814.9028000003</v>
      </c>
      <c r="CB592" s="218">
        <v>0</v>
      </c>
      <c r="CC592" s="218">
        <v>0</v>
      </c>
      <c r="CD592" s="218">
        <v>0</v>
      </c>
      <c r="CE592" s="218">
        <v>0</v>
      </c>
      <c r="CF592" s="218">
        <v>3124814.9028000003</v>
      </c>
      <c r="CG592" s="219">
        <v>3124814.9028000003</v>
      </c>
      <c r="CH592" s="220">
        <v>12789600</v>
      </c>
      <c r="CI592" s="220">
        <v>12789600</v>
      </c>
      <c r="CJ592" s="220">
        <v>13525440</v>
      </c>
      <c r="CK592" s="221" t="s">
        <v>530</v>
      </c>
      <c r="CL592" s="222">
        <v>3.65</v>
      </c>
      <c r="CM592" s="223">
        <v>3.65</v>
      </c>
      <c r="CN592" s="224">
        <v>3.86</v>
      </c>
      <c r="CO592" s="253"/>
      <c r="CP592" s="253"/>
      <c r="CQ592" s="253"/>
      <c r="CR592" s="225"/>
      <c r="CS592" s="254">
        <v>177.8929882499466</v>
      </c>
      <c r="CT592" s="255">
        <v>175.09343121783147</v>
      </c>
      <c r="CU592" s="256">
        <v>1.4947972781380976</v>
      </c>
      <c r="CV592" s="257">
        <v>1.4927967780130664</v>
      </c>
      <c r="CW592" s="245" t="s">
        <v>905</v>
      </c>
      <c r="CX592" s="258"/>
      <c r="CY592" s="253"/>
      <c r="CZ592" s="253"/>
      <c r="DA592" s="259"/>
      <c r="DB592" s="260"/>
      <c r="DC592" s="261">
        <v>0</v>
      </c>
      <c r="DD592" s="262">
        <v>96667</v>
      </c>
      <c r="DE592" s="263">
        <v>153570</v>
      </c>
      <c r="DF592" s="111">
        <v>83412.333333333328</v>
      </c>
    </row>
    <row r="593" spans="1:110" ht="35.25" customHeight="1" x14ac:dyDescent="0.25">
      <c r="A593" s="237" t="s">
        <v>541</v>
      </c>
      <c r="B593" s="238" t="s">
        <v>14</v>
      </c>
      <c r="C593" s="238" t="s">
        <v>15</v>
      </c>
      <c r="D593" s="60" t="s">
        <v>368</v>
      </c>
      <c r="E593" s="60" t="s">
        <v>369</v>
      </c>
      <c r="F593" s="60" t="s">
        <v>1437</v>
      </c>
      <c r="G593" s="61" t="s">
        <v>1438</v>
      </c>
      <c r="H593" s="211" t="s">
        <v>543</v>
      </c>
      <c r="I593" s="60" t="s">
        <v>608</v>
      </c>
      <c r="J593" s="212">
        <v>12.190173583669758</v>
      </c>
      <c r="K593" s="212">
        <v>97.446590706402006</v>
      </c>
      <c r="L593" s="213">
        <v>2375.8000000000002</v>
      </c>
      <c r="M593" s="214"/>
      <c r="N593" s="214"/>
      <c r="O593" s="214"/>
      <c r="P593" s="214"/>
      <c r="Q593" s="214"/>
      <c r="R593" s="214"/>
      <c r="S593" s="214"/>
      <c r="T593" s="214"/>
      <c r="U593" s="214"/>
      <c r="V593" s="214"/>
      <c r="W593" s="214"/>
      <c r="X593" s="214"/>
      <c r="Y593" s="214"/>
      <c r="Z593" s="214"/>
      <c r="AA593" s="214"/>
      <c r="AB593" s="214"/>
      <c r="AC593" s="214">
        <v>103</v>
      </c>
      <c r="AD593" s="214">
        <v>103</v>
      </c>
      <c r="AE593" s="214"/>
      <c r="AF593" s="214"/>
      <c r="AG593" s="215">
        <v>1</v>
      </c>
      <c r="AH593" s="214">
        <v>1</v>
      </c>
      <c r="AI593" s="214">
        <f t="shared" si="30"/>
        <v>104</v>
      </c>
      <c r="AJ593" s="214">
        <f t="shared" si="30"/>
        <v>104</v>
      </c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39">
        <v>1842.47</v>
      </c>
      <c r="BB593" s="239">
        <v>1842.47</v>
      </c>
      <c r="BC593" s="214"/>
      <c r="BD593" s="214"/>
      <c r="BE593" s="214">
        <v>6</v>
      </c>
      <c r="BF593" s="214">
        <v>6</v>
      </c>
      <c r="BG593" s="216">
        <f t="shared" si="31"/>
        <v>1848.47</v>
      </c>
      <c r="BH593" s="72">
        <f t="shared" si="31"/>
        <v>1848.47</v>
      </c>
      <c r="BI593" s="217">
        <f t="shared" si="29"/>
        <v>0.28007121212121217</v>
      </c>
      <c r="BJ593" s="218">
        <v>0</v>
      </c>
      <c r="BK593" s="218">
        <v>0</v>
      </c>
      <c r="BL593" s="218">
        <v>0</v>
      </c>
      <c r="BM593" s="218">
        <v>0</v>
      </c>
      <c r="BN593" s="218">
        <v>0</v>
      </c>
      <c r="BO593" s="218">
        <v>0</v>
      </c>
      <c r="BP593" s="218">
        <v>0</v>
      </c>
      <c r="BQ593" s="218">
        <v>0</v>
      </c>
      <c r="BR593" s="218">
        <v>0</v>
      </c>
      <c r="BS593" s="218">
        <v>0</v>
      </c>
      <c r="BT593" s="218">
        <v>0</v>
      </c>
      <c r="BU593" s="218">
        <v>0</v>
      </c>
      <c r="BV593" s="218">
        <v>0</v>
      </c>
      <c r="BW593" s="218">
        <v>0</v>
      </c>
      <c r="BX593" s="218">
        <v>0</v>
      </c>
      <c r="BY593" s="218">
        <v>0</v>
      </c>
      <c r="BZ593" s="218">
        <v>2162764.9848000002</v>
      </c>
      <c r="CA593" s="218">
        <v>2162764.9848000002</v>
      </c>
      <c r="CB593" s="218">
        <v>0</v>
      </c>
      <c r="CC593" s="218">
        <v>0</v>
      </c>
      <c r="CD593" s="218">
        <v>19657.439999999999</v>
      </c>
      <c r="CE593" s="218">
        <v>19657.439999999999</v>
      </c>
      <c r="CF593" s="218">
        <v>2182422.4248000002</v>
      </c>
      <c r="CG593" s="219">
        <v>2182422.4248000002</v>
      </c>
      <c r="CH593" s="220">
        <v>21094079.999999996</v>
      </c>
      <c r="CI593" s="220">
        <v>21094079.999999996</v>
      </c>
      <c r="CJ593" s="220">
        <v>23126400</v>
      </c>
      <c r="CK593" s="221" t="s">
        <v>530</v>
      </c>
      <c r="CL593" s="222">
        <v>6.02</v>
      </c>
      <c r="CM593" s="223">
        <v>6.02</v>
      </c>
      <c r="CN593" s="224">
        <v>6.6</v>
      </c>
      <c r="CO593" s="253"/>
      <c r="CP593" s="253"/>
      <c r="CQ593" s="253"/>
      <c r="CR593" s="225"/>
      <c r="CS593" s="254">
        <v>235.42853743787532</v>
      </c>
      <c r="CT593" s="255">
        <v>207.11202087833055</v>
      </c>
      <c r="CU593" s="256">
        <v>1.8735438284299706</v>
      </c>
      <c r="CV593" s="257">
        <v>1.8280635715584796</v>
      </c>
      <c r="CW593" s="245" t="s">
        <v>588</v>
      </c>
      <c r="CX593" s="258"/>
      <c r="CY593" s="253"/>
      <c r="CZ593" s="253"/>
      <c r="DA593" s="259"/>
      <c r="DB593" s="260"/>
      <c r="DC593" s="261">
        <v>0</v>
      </c>
      <c r="DD593" s="262">
        <v>141345</v>
      </c>
      <c r="DE593" s="263">
        <v>317543</v>
      </c>
      <c r="DF593" s="111">
        <v>152962.66666666666</v>
      </c>
    </row>
    <row r="594" spans="1:110" ht="35.25" customHeight="1" x14ac:dyDescent="0.25">
      <c r="A594" s="237" t="s">
        <v>541</v>
      </c>
      <c r="B594" s="238" t="s">
        <v>14</v>
      </c>
      <c r="C594" s="238" t="s">
        <v>15</v>
      </c>
      <c r="D594" s="60" t="s">
        <v>385</v>
      </c>
      <c r="E594" s="60" t="s">
        <v>150</v>
      </c>
      <c r="F594" s="60" t="s">
        <v>1439</v>
      </c>
      <c r="G594" s="61" t="s">
        <v>150</v>
      </c>
      <c r="H594" s="211" t="s">
        <v>543</v>
      </c>
      <c r="I594" s="60" t="s">
        <v>608</v>
      </c>
      <c r="J594" s="212">
        <v>8.819949122302237</v>
      </c>
      <c r="K594" s="212">
        <v>17.160795418851002</v>
      </c>
      <c r="L594" s="213">
        <v>2772</v>
      </c>
      <c r="M594" s="214"/>
      <c r="N594" s="214"/>
      <c r="O594" s="214"/>
      <c r="P594" s="214"/>
      <c r="Q594" s="214"/>
      <c r="R594" s="214"/>
      <c r="S594" s="214"/>
      <c r="T594" s="214"/>
      <c r="U594" s="214"/>
      <c r="V594" s="214"/>
      <c r="W594" s="214"/>
      <c r="X594" s="214"/>
      <c r="Y594" s="214"/>
      <c r="Z594" s="214"/>
      <c r="AA594" s="214"/>
      <c r="AB594" s="214"/>
      <c r="AC594" s="214">
        <v>67</v>
      </c>
      <c r="AD594" s="214">
        <v>67</v>
      </c>
      <c r="AE594" s="214"/>
      <c r="AF594" s="214"/>
      <c r="AG594" s="215"/>
      <c r="AH594" s="214"/>
      <c r="AI594" s="214">
        <f t="shared" si="30"/>
        <v>67</v>
      </c>
      <c r="AJ594" s="214">
        <f t="shared" si="30"/>
        <v>67</v>
      </c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39">
        <v>881.03200000000004</v>
      </c>
      <c r="BB594" s="239">
        <v>881.03200000000004</v>
      </c>
      <c r="BC594" s="214"/>
      <c r="BD594" s="214"/>
      <c r="BE594" s="214"/>
      <c r="BF594" s="214"/>
      <c r="BG594" s="216">
        <f t="shared" si="31"/>
        <v>881.03200000000004</v>
      </c>
      <c r="BH594" s="72">
        <f t="shared" si="31"/>
        <v>881.03200000000004</v>
      </c>
      <c r="BI594" s="217">
        <f t="shared" si="29"/>
        <v>0.11986829931972791</v>
      </c>
      <c r="BJ594" s="218">
        <v>0</v>
      </c>
      <c r="BK594" s="218">
        <v>0</v>
      </c>
      <c r="BL594" s="218">
        <v>0</v>
      </c>
      <c r="BM594" s="218">
        <v>0</v>
      </c>
      <c r="BN594" s="218">
        <v>0</v>
      </c>
      <c r="BO594" s="218">
        <v>0</v>
      </c>
      <c r="BP594" s="218">
        <v>0</v>
      </c>
      <c r="BQ594" s="218">
        <v>0</v>
      </c>
      <c r="BR594" s="218">
        <v>0</v>
      </c>
      <c r="BS594" s="218">
        <v>0</v>
      </c>
      <c r="BT594" s="218">
        <v>0</v>
      </c>
      <c r="BU594" s="218">
        <v>0</v>
      </c>
      <c r="BV594" s="218">
        <v>0</v>
      </c>
      <c r="BW594" s="218">
        <v>0</v>
      </c>
      <c r="BX594" s="218">
        <v>0</v>
      </c>
      <c r="BY594" s="218">
        <v>0</v>
      </c>
      <c r="BZ594" s="218">
        <v>1034190.6028800001</v>
      </c>
      <c r="CA594" s="218">
        <v>1034190.6028800001</v>
      </c>
      <c r="CB594" s="218">
        <v>0</v>
      </c>
      <c r="CC594" s="218">
        <v>0</v>
      </c>
      <c r="CD594" s="218">
        <v>0</v>
      </c>
      <c r="CE594" s="218">
        <v>0</v>
      </c>
      <c r="CF594" s="218">
        <v>1034190.6028800001</v>
      </c>
      <c r="CG594" s="219">
        <v>1034190.6028800001</v>
      </c>
      <c r="CH594" s="220">
        <v>24247680</v>
      </c>
      <c r="CI594" s="220">
        <v>24247680</v>
      </c>
      <c r="CJ594" s="220">
        <v>25754399.999999996</v>
      </c>
      <c r="CK594" s="221" t="s">
        <v>530</v>
      </c>
      <c r="CL594" s="222">
        <v>6.92</v>
      </c>
      <c r="CM594" s="223">
        <v>6.92</v>
      </c>
      <c r="CN594" s="224">
        <v>7.35</v>
      </c>
      <c r="CO594" s="253"/>
      <c r="CP594" s="253"/>
      <c r="CQ594" s="253"/>
      <c r="CR594" s="225"/>
      <c r="CS594" s="254">
        <v>88.876622844538232</v>
      </c>
      <c r="CT594" s="255">
        <v>88.189393407308785</v>
      </c>
      <c r="CU594" s="256">
        <v>1.0949661769022199</v>
      </c>
      <c r="CV594" s="257">
        <v>1.0931624250984679</v>
      </c>
      <c r="CW594" s="245" t="s">
        <v>774</v>
      </c>
      <c r="CX594" s="258"/>
      <c r="CY594" s="253"/>
      <c r="CZ594" s="253"/>
      <c r="DA594" s="259"/>
      <c r="DB594" s="260"/>
      <c r="DC594" s="261">
        <v>364</v>
      </c>
      <c r="DD594" s="262">
        <v>0</v>
      </c>
      <c r="DE594" s="263">
        <v>0</v>
      </c>
      <c r="DF594" s="111">
        <v>121.33333333333333</v>
      </c>
    </row>
    <row r="595" spans="1:110" ht="35.25" customHeight="1" x14ac:dyDescent="0.25">
      <c r="A595" s="237" t="s">
        <v>541</v>
      </c>
      <c r="B595" s="238" t="s">
        <v>14</v>
      </c>
      <c r="C595" s="238" t="s">
        <v>15</v>
      </c>
      <c r="D595" s="60" t="s">
        <v>385</v>
      </c>
      <c r="E595" s="60" t="s">
        <v>150</v>
      </c>
      <c r="F595" s="60" t="s">
        <v>1440</v>
      </c>
      <c r="G595" s="61" t="s">
        <v>150</v>
      </c>
      <c r="H595" s="211" t="s">
        <v>533</v>
      </c>
      <c r="I595" s="60" t="s">
        <v>608</v>
      </c>
      <c r="J595" s="212">
        <v>8.819949122302237</v>
      </c>
      <c r="K595" s="212">
        <v>5.2134469588529999</v>
      </c>
      <c r="L595" s="213">
        <v>1193.8</v>
      </c>
      <c r="M595" s="214"/>
      <c r="N595" s="214"/>
      <c r="O595" s="214"/>
      <c r="P595" s="214"/>
      <c r="Q595" s="214"/>
      <c r="R595" s="214"/>
      <c r="S595" s="214"/>
      <c r="T595" s="214"/>
      <c r="U595" s="214"/>
      <c r="V595" s="214"/>
      <c r="W595" s="214"/>
      <c r="X595" s="214"/>
      <c r="Y595" s="214"/>
      <c r="Z595" s="214"/>
      <c r="AA595" s="214"/>
      <c r="AB595" s="214"/>
      <c r="AC595" s="214">
        <v>11</v>
      </c>
      <c r="AD595" s="214">
        <v>11</v>
      </c>
      <c r="AE595" s="214"/>
      <c r="AF595" s="214"/>
      <c r="AG595" s="215"/>
      <c r="AH595" s="214"/>
      <c r="AI595" s="214">
        <f t="shared" si="30"/>
        <v>11</v>
      </c>
      <c r="AJ595" s="214">
        <f t="shared" si="30"/>
        <v>11</v>
      </c>
      <c r="AK595" s="214"/>
      <c r="AL595" s="214"/>
      <c r="AM595" s="214"/>
      <c r="AN595" s="214"/>
      <c r="AO595" s="214"/>
      <c r="AP595" s="214"/>
      <c r="AQ595" s="214"/>
      <c r="AR595" s="214"/>
      <c r="AS595" s="214"/>
      <c r="AT595" s="214"/>
      <c r="AU595" s="214"/>
      <c r="AV595" s="214"/>
      <c r="AW595" s="214"/>
      <c r="AX595" s="214"/>
      <c r="AY595" s="214"/>
      <c r="AZ595" s="214"/>
      <c r="BA595" s="239">
        <v>130.685</v>
      </c>
      <c r="BB595" s="239">
        <v>130.685</v>
      </c>
      <c r="BC595" s="214"/>
      <c r="BD595" s="214"/>
      <c r="BE595" s="214"/>
      <c r="BF595" s="214"/>
      <c r="BG595" s="216">
        <f t="shared" si="31"/>
        <v>130.685</v>
      </c>
      <c r="BH595" s="72">
        <f t="shared" si="31"/>
        <v>130.685</v>
      </c>
      <c r="BI595" s="217">
        <f t="shared" si="29"/>
        <v>2.3847627737226276E-2</v>
      </c>
      <c r="BJ595" s="218">
        <v>0</v>
      </c>
      <c r="BK595" s="218">
        <v>0</v>
      </c>
      <c r="BL595" s="218">
        <v>0</v>
      </c>
      <c r="BM595" s="218">
        <v>0</v>
      </c>
      <c r="BN595" s="218">
        <v>0</v>
      </c>
      <c r="BO595" s="218">
        <v>0</v>
      </c>
      <c r="BP595" s="218">
        <v>0</v>
      </c>
      <c r="BQ595" s="218">
        <v>0</v>
      </c>
      <c r="BR595" s="218">
        <v>0</v>
      </c>
      <c r="BS595" s="218">
        <v>0</v>
      </c>
      <c r="BT595" s="218">
        <v>0</v>
      </c>
      <c r="BU595" s="218">
        <v>0</v>
      </c>
      <c r="BV595" s="218">
        <v>0</v>
      </c>
      <c r="BW595" s="218">
        <v>0</v>
      </c>
      <c r="BX595" s="218">
        <v>0</v>
      </c>
      <c r="BY595" s="218">
        <v>0</v>
      </c>
      <c r="BZ595" s="218">
        <v>153403.28040000002</v>
      </c>
      <c r="CA595" s="218">
        <v>153403.28040000002</v>
      </c>
      <c r="CB595" s="218">
        <v>0</v>
      </c>
      <c r="CC595" s="218">
        <v>0</v>
      </c>
      <c r="CD595" s="218">
        <v>0</v>
      </c>
      <c r="CE595" s="218">
        <v>0</v>
      </c>
      <c r="CF595" s="218">
        <v>153403.28040000002</v>
      </c>
      <c r="CG595" s="219">
        <v>153403.28040000002</v>
      </c>
      <c r="CH595" s="220">
        <v>20989950.522983998</v>
      </c>
      <c r="CI595" s="220">
        <v>20989950.522983998</v>
      </c>
      <c r="CJ595" s="220">
        <v>22077721.471392002</v>
      </c>
      <c r="CK595" s="221" t="s">
        <v>530</v>
      </c>
      <c r="CL595" s="222">
        <v>5.21</v>
      </c>
      <c r="CM595" s="223">
        <v>5.21</v>
      </c>
      <c r="CN595" s="224">
        <v>5.48</v>
      </c>
      <c r="CO595" s="253"/>
      <c r="CP595" s="253"/>
      <c r="CQ595" s="253"/>
      <c r="CR595" s="225"/>
      <c r="CS595" s="254">
        <v>64.231768299380491</v>
      </c>
      <c r="CT595" s="255">
        <v>64.231768299380491</v>
      </c>
      <c r="CU595" s="256">
        <v>1.0528974972179317</v>
      </c>
      <c r="CV595" s="257">
        <v>1.0528974972179317</v>
      </c>
      <c r="CW595" s="245" t="s">
        <v>942</v>
      </c>
      <c r="CX595" s="258"/>
      <c r="CY595" s="253"/>
      <c r="CZ595" s="253"/>
      <c r="DA595" s="259"/>
      <c r="DB595" s="260"/>
      <c r="DC595" s="261">
        <v>0</v>
      </c>
      <c r="DD595" s="262">
        <v>0</v>
      </c>
      <c r="DE595" s="263">
        <v>0</v>
      </c>
      <c r="DF595" s="111">
        <v>0</v>
      </c>
    </row>
    <row r="596" spans="1:110" ht="35.25" customHeight="1" x14ac:dyDescent="0.25">
      <c r="A596" s="237" t="s">
        <v>541</v>
      </c>
      <c r="B596" s="238" t="s">
        <v>14</v>
      </c>
      <c r="C596" s="238" t="s">
        <v>15</v>
      </c>
      <c r="D596" s="60" t="s">
        <v>385</v>
      </c>
      <c r="E596" s="60" t="s">
        <v>150</v>
      </c>
      <c r="F596" s="60" t="s">
        <v>1441</v>
      </c>
      <c r="G596" s="61" t="s">
        <v>1442</v>
      </c>
      <c r="H596" s="211" t="s">
        <v>533</v>
      </c>
      <c r="I596" s="60" t="s">
        <v>608</v>
      </c>
      <c r="J596" s="212">
        <v>9.2023859406134445</v>
      </c>
      <c r="K596" s="212">
        <v>23.877272677608001</v>
      </c>
      <c r="L596" s="213">
        <v>1298.7</v>
      </c>
      <c r="M596" s="214"/>
      <c r="N596" s="214"/>
      <c r="O596" s="214"/>
      <c r="P596" s="214"/>
      <c r="Q596" s="214"/>
      <c r="R596" s="214"/>
      <c r="S596" s="214"/>
      <c r="T596" s="214"/>
      <c r="U596" s="214"/>
      <c r="V596" s="214"/>
      <c r="W596" s="214"/>
      <c r="X596" s="214"/>
      <c r="Y596" s="214"/>
      <c r="Z596" s="214"/>
      <c r="AA596" s="214"/>
      <c r="AB596" s="214"/>
      <c r="AC596" s="214">
        <v>156</v>
      </c>
      <c r="AD596" s="214">
        <v>156</v>
      </c>
      <c r="AE596" s="214"/>
      <c r="AF596" s="214"/>
      <c r="AG596" s="215"/>
      <c r="AH596" s="214"/>
      <c r="AI596" s="214">
        <f t="shared" si="30"/>
        <v>156</v>
      </c>
      <c r="AJ596" s="214">
        <f t="shared" si="30"/>
        <v>156</v>
      </c>
      <c r="AK596" s="214"/>
      <c r="AL596" s="214"/>
      <c r="AM596" s="214"/>
      <c r="AN596" s="214"/>
      <c r="AO596" s="214"/>
      <c r="AP596" s="214"/>
      <c r="AQ596" s="214"/>
      <c r="AR596" s="214"/>
      <c r="AS596" s="214"/>
      <c r="AT596" s="214"/>
      <c r="AU596" s="214"/>
      <c r="AV596" s="214"/>
      <c r="AW596" s="214"/>
      <c r="AX596" s="214"/>
      <c r="AY596" s="214"/>
      <c r="AZ596" s="214"/>
      <c r="BA596" s="239">
        <v>1156.46</v>
      </c>
      <c r="BB596" s="239">
        <v>1156.46</v>
      </c>
      <c r="BC596" s="214"/>
      <c r="BD596" s="214"/>
      <c r="BE596" s="214"/>
      <c r="BF596" s="214"/>
      <c r="BG596" s="216">
        <f t="shared" si="31"/>
        <v>1156.46</v>
      </c>
      <c r="BH596" s="72">
        <f t="shared" si="31"/>
        <v>1156.46</v>
      </c>
      <c r="BI596" s="217">
        <f t="shared" si="29"/>
        <v>0.32034903047091418</v>
      </c>
      <c r="BJ596" s="218">
        <v>0</v>
      </c>
      <c r="BK596" s="218">
        <v>0</v>
      </c>
      <c r="BL596" s="218">
        <v>0</v>
      </c>
      <c r="BM596" s="218">
        <v>0</v>
      </c>
      <c r="BN596" s="218">
        <v>0</v>
      </c>
      <c r="BO596" s="218">
        <v>0</v>
      </c>
      <c r="BP596" s="218">
        <v>0</v>
      </c>
      <c r="BQ596" s="218">
        <v>0</v>
      </c>
      <c r="BR596" s="218">
        <v>0</v>
      </c>
      <c r="BS596" s="218">
        <v>0</v>
      </c>
      <c r="BT596" s="218">
        <v>0</v>
      </c>
      <c r="BU596" s="218">
        <v>0</v>
      </c>
      <c r="BV596" s="218">
        <v>0</v>
      </c>
      <c r="BW596" s="218">
        <v>0</v>
      </c>
      <c r="BX596" s="218">
        <v>0</v>
      </c>
      <c r="BY596" s="218">
        <v>0</v>
      </c>
      <c r="BZ596" s="218">
        <v>1357499.0064000001</v>
      </c>
      <c r="CA596" s="218">
        <v>1357499.0064000001</v>
      </c>
      <c r="CB596" s="218">
        <v>0</v>
      </c>
      <c r="CC596" s="218">
        <v>0</v>
      </c>
      <c r="CD596" s="218">
        <v>0</v>
      </c>
      <c r="CE596" s="218">
        <v>0</v>
      </c>
      <c r="CF596" s="218">
        <v>1357499.0064000001</v>
      </c>
      <c r="CG596" s="219">
        <v>1357499.0064000001</v>
      </c>
      <c r="CH596" s="220">
        <v>12552670.409030398</v>
      </c>
      <c r="CI596" s="220">
        <v>12552670.409030398</v>
      </c>
      <c r="CJ596" s="220">
        <v>14431573.304649599</v>
      </c>
      <c r="CK596" s="221" t="s">
        <v>530</v>
      </c>
      <c r="CL596" s="222">
        <v>3.14</v>
      </c>
      <c r="CM596" s="223">
        <v>3.14</v>
      </c>
      <c r="CN596" s="224">
        <v>3.61</v>
      </c>
      <c r="CO596" s="253"/>
      <c r="CP596" s="253"/>
      <c r="CQ596" s="253"/>
      <c r="CR596" s="225"/>
      <c r="CS596" s="254">
        <v>59.588179686747452</v>
      </c>
      <c r="CT596" s="255">
        <v>59.047625271963057</v>
      </c>
      <c r="CU596" s="256">
        <v>1.2674205270673993</v>
      </c>
      <c r="CV596" s="257">
        <v>1.2628004038641139</v>
      </c>
      <c r="CW596" s="245" t="s">
        <v>628</v>
      </c>
      <c r="CX596" s="258"/>
      <c r="CY596" s="253"/>
      <c r="CZ596" s="253"/>
      <c r="DA596" s="259"/>
      <c r="DB596" s="260"/>
      <c r="DC596" s="261">
        <v>0</v>
      </c>
      <c r="DD596" s="262">
        <v>11858</v>
      </c>
      <c r="DE596" s="263">
        <v>0</v>
      </c>
      <c r="DF596" s="111">
        <v>3952.6666666666665</v>
      </c>
    </row>
    <row r="597" spans="1:110" ht="35.25" customHeight="1" x14ac:dyDescent="0.25">
      <c r="A597" s="237" t="s">
        <v>541</v>
      </c>
      <c r="B597" s="238" t="s">
        <v>14</v>
      </c>
      <c r="C597" s="238" t="s">
        <v>15</v>
      </c>
      <c r="D597" s="60" t="s">
        <v>176</v>
      </c>
      <c r="E597" s="60" t="s">
        <v>150</v>
      </c>
      <c r="F597" s="60" t="s">
        <v>1443</v>
      </c>
      <c r="G597" s="61" t="s">
        <v>150</v>
      </c>
      <c r="H597" s="211" t="s">
        <v>533</v>
      </c>
      <c r="I597" s="60" t="s">
        <v>608</v>
      </c>
      <c r="J597" s="212">
        <v>11.377495344758442</v>
      </c>
      <c r="K597" s="212">
        <v>15.017234817249001</v>
      </c>
      <c r="L597" s="213">
        <v>1455.2</v>
      </c>
      <c r="M597" s="214"/>
      <c r="N597" s="214"/>
      <c r="O597" s="214"/>
      <c r="P597" s="214"/>
      <c r="Q597" s="214"/>
      <c r="R597" s="214"/>
      <c r="S597" s="214"/>
      <c r="T597" s="214"/>
      <c r="U597" s="214"/>
      <c r="V597" s="214"/>
      <c r="W597" s="214"/>
      <c r="X597" s="214"/>
      <c r="Y597" s="214">
        <v>1</v>
      </c>
      <c r="Z597" s="214">
        <v>1</v>
      </c>
      <c r="AA597" s="214"/>
      <c r="AB597" s="214"/>
      <c r="AC597" s="214">
        <v>47</v>
      </c>
      <c r="AD597" s="214">
        <v>47</v>
      </c>
      <c r="AE597" s="214"/>
      <c r="AF597" s="214"/>
      <c r="AG597" s="215"/>
      <c r="AH597" s="214"/>
      <c r="AI597" s="214">
        <f t="shared" si="30"/>
        <v>48</v>
      </c>
      <c r="AJ597" s="214">
        <f t="shared" si="30"/>
        <v>48</v>
      </c>
      <c r="AK597" s="214"/>
      <c r="AL597" s="214"/>
      <c r="AM597" s="214"/>
      <c r="AN597" s="214"/>
      <c r="AO597" s="214"/>
      <c r="AP597" s="214"/>
      <c r="AQ597" s="214"/>
      <c r="AR597" s="214"/>
      <c r="AS597" s="214"/>
      <c r="AT597" s="214"/>
      <c r="AU597" s="214"/>
      <c r="AV597" s="214"/>
      <c r="AW597" s="214">
        <v>3500</v>
      </c>
      <c r="AX597" s="214">
        <v>3500</v>
      </c>
      <c r="AY597" s="214"/>
      <c r="AZ597" s="214"/>
      <c r="BA597" s="239">
        <v>350.19</v>
      </c>
      <c r="BB597" s="239">
        <v>350.19</v>
      </c>
      <c r="BC597" s="214"/>
      <c r="BD597" s="214"/>
      <c r="BE597" s="214"/>
      <c r="BF597" s="214"/>
      <c r="BG597" s="216">
        <f t="shared" si="31"/>
        <v>3850.19</v>
      </c>
      <c r="BH597" s="72">
        <f t="shared" si="31"/>
        <v>3850.19</v>
      </c>
      <c r="BI597" s="217">
        <f t="shared" si="29"/>
        <v>0.35033575978161963</v>
      </c>
      <c r="BJ597" s="218">
        <v>0</v>
      </c>
      <c r="BK597" s="218">
        <v>0</v>
      </c>
      <c r="BL597" s="218">
        <v>0</v>
      </c>
      <c r="BM597" s="218">
        <v>0</v>
      </c>
      <c r="BN597" s="218">
        <v>0</v>
      </c>
      <c r="BO597" s="218">
        <v>0</v>
      </c>
      <c r="BP597" s="218">
        <v>0</v>
      </c>
      <c r="BQ597" s="218">
        <v>0</v>
      </c>
      <c r="BR597" s="218">
        <v>0</v>
      </c>
      <c r="BS597" s="218">
        <v>0</v>
      </c>
      <c r="BT597" s="218">
        <v>0</v>
      </c>
      <c r="BU597" s="218">
        <v>0</v>
      </c>
      <c r="BV597" s="218">
        <v>17660160</v>
      </c>
      <c r="BW597" s="218">
        <v>17660160</v>
      </c>
      <c r="BX597" s="218">
        <v>0</v>
      </c>
      <c r="BY597" s="218">
        <v>0</v>
      </c>
      <c r="BZ597" s="218">
        <v>411067.02960000001</v>
      </c>
      <c r="CA597" s="218">
        <v>411067.02960000001</v>
      </c>
      <c r="CB597" s="218">
        <v>0</v>
      </c>
      <c r="CC597" s="218">
        <v>0</v>
      </c>
      <c r="CD597" s="218">
        <v>0</v>
      </c>
      <c r="CE597" s="218">
        <v>0</v>
      </c>
      <c r="CF597" s="218">
        <v>18071227.029600002</v>
      </c>
      <c r="CG597" s="219">
        <v>18071227.029600002</v>
      </c>
      <c r="CH597" s="220">
        <v>34164000</v>
      </c>
      <c r="CI597" s="220">
        <v>34164000</v>
      </c>
      <c r="CJ597" s="220">
        <v>38508960</v>
      </c>
      <c r="CK597" s="221" t="s">
        <v>530</v>
      </c>
      <c r="CL597" s="222">
        <v>9.75</v>
      </c>
      <c r="CM597" s="223">
        <v>9.75</v>
      </c>
      <c r="CN597" s="224">
        <v>10.99</v>
      </c>
      <c r="CO597" s="253"/>
      <c r="CP597" s="253"/>
      <c r="CQ597" s="253"/>
      <c r="CR597" s="225"/>
      <c r="CS597" s="254">
        <v>137.40863517504658</v>
      </c>
      <c r="CT597" s="255">
        <v>137.40863517504658</v>
      </c>
      <c r="CU597" s="256">
        <v>1.5096852621403396</v>
      </c>
      <c r="CV597" s="257">
        <v>1.5096852621403396</v>
      </c>
      <c r="CW597" s="245" t="s">
        <v>548</v>
      </c>
      <c r="CX597" s="258"/>
      <c r="CY597" s="253"/>
      <c r="CZ597" s="253"/>
      <c r="DA597" s="259"/>
      <c r="DB597" s="260"/>
      <c r="DC597" s="261">
        <v>36300</v>
      </c>
      <c r="DD597" s="262">
        <v>0</v>
      </c>
      <c r="DE597" s="263">
        <v>178932</v>
      </c>
      <c r="DF597" s="111">
        <v>71744</v>
      </c>
    </row>
    <row r="598" spans="1:110" ht="35.25" customHeight="1" x14ac:dyDescent="0.25">
      <c r="A598" s="237" t="s">
        <v>541</v>
      </c>
      <c r="B598" s="238" t="s">
        <v>14</v>
      </c>
      <c r="C598" s="238" t="s">
        <v>15</v>
      </c>
      <c r="D598" s="60" t="s">
        <v>149</v>
      </c>
      <c r="E598" s="60" t="s">
        <v>150</v>
      </c>
      <c r="F598" s="60" t="s">
        <v>1444</v>
      </c>
      <c r="G598" s="61" t="s">
        <v>150</v>
      </c>
      <c r="H598" s="211" t="s">
        <v>533</v>
      </c>
      <c r="I598" s="60" t="s">
        <v>608</v>
      </c>
      <c r="J598" s="212">
        <v>12.30968508939201</v>
      </c>
      <c r="K598" s="212">
        <v>21.099810562173001</v>
      </c>
      <c r="L598" s="213">
        <v>1847.1</v>
      </c>
      <c r="M598" s="214"/>
      <c r="N598" s="214"/>
      <c r="O598" s="214"/>
      <c r="P598" s="214"/>
      <c r="Q598" s="214"/>
      <c r="R598" s="214"/>
      <c r="S598" s="214"/>
      <c r="T598" s="214"/>
      <c r="U598" s="214"/>
      <c r="V598" s="214"/>
      <c r="W598" s="214"/>
      <c r="X598" s="214"/>
      <c r="Y598" s="214"/>
      <c r="Z598" s="214"/>
      <c r="AA598" s="214"/>
      <c r="AB598" s="214"/>
      <c r="AC598" s="214">
        <v>58</v>
      </c>
      <c r="AD598" s="214">
        <v>58</v>
      </c>
      <c r="AE598" s="214"/>
      <c r="AF598" s="214"/>
      <c r="AG598" s="215"/>
      <c r="AH598" s="214"/>
      <c r="AI598" s="214">
        <f t="shared" si="30"/>
        <v>58</v>
      </c>
      <c r="AJ598" s="214">
        <f t="shared" si="30"/>
        <v>58</v>
      </c>
      <c r="AK598" s="214"/>
      <c r="AL598" s="214"/>
      <c r="AM598" s="214"/>
      <c r="AN598" s="214"/>
      <c r="AO598" s="214"/>
      <c r="AP598" s="214"/>
      <c r="AQ598" s="214"/>
      <c r="AR598" s="214"/>
      <c r="AS598" s="214"/>
      <c r="AT598" s="214"/>
      <c r="AU598" s="214"/>
      <c r="AV598" s="214"/>
      <c r="AW598" s="214"/>
      <c r="AX598" s="214"/>
      <c r="AY598" s="214"/>
      <c r="AZ598" s="214"/>
      <c r="BA598" s="239">
        <v>348.66</v>
      </c>
      <c r="BB598" s="239">
        <v>348.66</v>
      </c>
      <c r="BC598" s="214"/>
      <c r="BD598" s="214"/>
      <c r="BE598" s="214"/>
      <c r="BF598" s="214"/>
      <c r="BG598" s="216">
        <f t="shared" si="31"/>
        <v>348.66</v>
      </c>
      <c r="BH598" s="72">
        <f t="shared" si="31"/>
        <v>348.66</v>
      </c>
      <c r="BI598" s="217">
        <f t="shared" si="29"/>
        <v>4.5516971279373368E-2</v>
      </c>
      <c r="BJ598" s="218">
        <v>0</v>
      </c>
      <c r="BK598" s="218">
        <v>0</v>
      </c>
      <c r="BL598" s="218">
        <v>0</v>
      </c>
      <c r="BM598" s="218">
        <v>0</v>
      </c>
      <c r="BN598" s="218">
        <v>0</v>
      </c>
      <c r="BO598" s="218">
        <v>0</v>
      </c>
      <c r="BP598" s="218">
        <v>0</v>
      </c>
      <c r="BQ598" s="218">
        <v>0</v>
      </c>
      <c r="BR598" s="218">
        <v>0</v>
      </c>
      <c r="BS598" s="218">
        <v>0</v>
      </c>
      <c r="BT598" s="218">
        <v>0</v>
      </c>
      <c r="BU598" s="218">
        <v>0</v>
      </c>
      <c r="BV598" s="218">
        <v>0</v>
      </c>
      <c r="BW598" s="218">
        <v>0</v>
      </c>
      <c r="BX598" s="218">
        <v>0</v>
      </c>
      <c r="BY598" s="218">
        <v>0</v>
      </c>
      <c r="BZ598" s="218">
        <v>409271.05440000002</v>
      </c>
      <c r="CA598" s="218">
        <v>409271.05440000002</v>
      </c>
      <c r="CB598" s="218">
        <v>0</v>
      </c>
      <c r="CC598" s="218">
        <v>0</v>
      </c>
      <c r="CD598" s="218">
        <v>0</v>
      </c>
      <c r="CE598" s="218">
        <v>0</v>
      </c>
      <c r="CF598" s="218">
        <v>409271.05440000002</v>
      </c>
      <c r="CG598" s="219">
        <v>409271.05440000002</v>
      </c>
      <c r="CH598" s="220">
        <v>13554898.662360001</v>
      </c>
      <c r="CI598" s="220">
        <v>13554898.662360001</v>
      </c>
      <c r="CJ598" s="220">
        <v>15224416.972680001</v>
      </c>
      <c r="CK598" s="221" t="s">
        <v>530</v>
      </c>
      <c r="CL598" s="222">
        <v>6.82</v>
      </c>
      <c r="CM598" s="223">
        <v>6.82</v>
      </c>
      <c r="CN598" s="224">
        <v>7.66</v>
      </c>
      <c r="CO598" s="253"/>
      <c r="CP598" s="253"/>
      <c r="CQ598" s="253"/>
      <c r="CR598" s="225"/>
      <c r="CS598" s="254">
        <v>43.861644175708427</v>
      </c>
      <c r="CT598" s="255">
        <v>43.861644175708427</v>
      </c>
      <c r="CU598" s="256">
        <v>0.22764053126956083</v>
      </c>
      <c r="CV598" s="257">
        <v>0.22764053126956083</v>
      </c>
      <c r="CW598" s="245" t="s">
        <v>616</v>
      </c>
      <c r="CX598" s="258"/>
      <c r="CY598" s="253"/>
      <c r="CZ598" s="253"/>
      <c r="DA598" s="259"/>
      <c r="DB598" s="260"/>
      <c r="DC598" s="261">
        <v>1164</v>
      </c>
      <c r="DD598" s="262">
        <v>0</v>
      </c>
      <c r="DE598" s="263">
        <v>122485</v>
      </c>
      <c r="DF598" s="111">
        <v>41216.333333333336</v>
      </c>
    </row>
    <row r="599" spans="1:110" ht="35.25" customHeight="1" x14ac:dyDescent="0.25">
      <c r="A599" s="237" t="s">
        <v>541</v>
      </c>
      <c r="B599" s="238" t="s">
        <v>14</v>
      </c>
      <c r="C599" s="238" t="s">
        <v>15</v>
      </c>
      <c r="D599" s="60" t="s">
        <v>149</v>
      </c>
      <c r="E599" s="60" t="s">
        <v>150</v>
      </c>
      <c r="F599" s="60" t="s">
        <v>1445</v>
      </c>
      <c r="G599" s="61" t="s">
        <v>150</v>
      </c>
      <c r="H599" s="211" t="s">
        <v>543</v>
      </c>
      <c r="I599" s="60" t="s">
        <v>608</v>
      </c>
      <c r="J599" s="212">
        <v>13.982846169503546</v>
      </c>
      <c r="K599" s="212">
        <v>15.734659058181</v>
      </c>
      <c r="L599" s="213">
        <v>2384.8000000000002</v>
      </c>
      <c r="M599" s="214"/>
      <c r="N599" s="214"/>
      <c r="O599" s="214"/>
      <c r="P599" s="214"/>
      <c r="Q599" s="214"/>
      <c r="R599" s="214"/>
      <c r="S599" s="214"/>
      <c r="T599" s="214"/>
      <c r="U599" s="214"/>
      <c r="V599" s="214"/>
      <c r="W599" s="214"/>
      <c r="X599" s="214"/>
      <c r="Y599" s="214">
        <v>1</v>
      </c>
      <c r="Z599" s="214">
        <v>1</v>
      </c>
      <c r="AA599" s="214"/>
      <c r="AB599" s="214"/>
      <c r="AC599" s="214">
        <v>88</v>
      </c>
      <c r="AD599" s="214">
        <v>88</v>
      </c>
      <c r="AE599" s="214"/>
      <c r="AF599" s="214"/>
      <c r="AG599" s="215"/>
      <c r="AH599" s="214"/>
      <c r="AI599" s="214">
        <f t="shared" si="30"/>
        <v>89</v>
      </c>
      <c r="AJ599" s="214">
        <f t="shared" si="30"/>
        <v>89</v>
      </c>
      <c r="AK599" s="214"/>
      <c r="AL599" s="214"/>
      <c r="AM599" s="214"/>
      <c r="AN599" s="214"/>
      <c r="AO599" s="214"/>
      <c r="AP599" s="214"/>
      <c r="AQ599" s="214"/>
      <c r="AR599" s="214"/>
      <c r="AS599" s="214"/>
      <c r="AT599" s="214"/>
      <c r="AU599" s="214"/>
      <c r="AV599" s="214"/>
      <c r="AW599" s="214">
        <v>425</v>
      </c>
      <c r="AX599" s="214">
        <v>425</v>
      </c>
      <c r="AY599" s="214"/>
      <c r="AZ599" s="214"/>
      <c r="BA599" s="239">
        <v>592.64</v>
      </c>
      <c r="BB599" s="239">
        <v>592.64</v>
      </c>
      <c r="BC599" s="214"/>
      <c r="BD599" s="214"/>
      <c r="BE599" s="214"/>
      <c r="BF599" s="214"/>
      <c r="BG599" s="216">
        <f t="shared" si="31"/>
        <v>1017.64</v>
      </c>
      <c r="BH599" s="72">
        <f t="shared" si="31"/>
        <v>1017.64</v>
      </c>
      <c r="BI599" s="217">
        <f t="shared" si="29"/>
        <v>0.15704320987654319</v>
      </c>
      <c r="BJ599" s="218">
        <v>0</v>
      </c>
      <c r="BK599" s="218">
        <v>0</v>
      </c>
      <c r="BL599" s="218">
        <v>0</v>
      </c>
      <c r="BM599" s="218">
        <v>0</v>
      </c>
      <c r="BN599" s="218">
        <v>0</v>
      </c>
      <c r="BO599" s="218">
        <v>0</v>
      </c>
      <c r="BP599" s="218">
        <v>0</v>
      </c>
      <c r="BQ599" s="218">
        <v>0</v>
      </c>
      <c r="BR599" s="218">
        <v>0</v>
      </c>
      <c r="BS599" s="218">
        <v>0</v>
      </c>
      <c r="BT599" s="218">
        <v>0</v>
      </c>
      <c r="BU599" s="218">
        <v>0</v>
      </c>
      <c r="BV599" s="218">
        <v>2144448</v>
      </c>
      <c r="BW599" s="218">
        <v>2144448</v>
      </c>
      <c r="BX599" s="218">
        <v>0</v>
      </c>
      <c r="BY599" s="218">
        <v>0</v>
      </c>
      <c r="BZ599" s="218">
        <v>695664.53759999992</v>
      </c>
      <c r="CA599" s="218">
        <v>695664.53759999992</v>
      </c>
      <c r="CB599" s="218">
        <v>0</v>
      </c>
      <c r="CC599" s="218">
        <v>0</v>
      </c>
      <c r="CD599" s="218">
        <v>0</v>
      </c>
      <c r="CE599" s="218">
        <v>0</v>
      </c>
      <c r="CF599" s="218">
        <v>2840112.5375999999</v>
      </c>
      <c r="CG599" s="219">
        <v>2840112.5375999999</v>
      </c>
      <c r="CH599" s="220">
        <v>19452868.868260797</v>
      </c>
      <c r="CI599" s="220">
        <v>19452868.868260797</v>
      </c>
      <c r="CJ599" s="220">
        <v>23214473.345548797</v>
      </c>
      <c r="CK599" s="221" t="s">
        <v>530</v>
      </c>
      <c r="CL599" s="222">
        <v>5.43</v>
      </c>
      <c r="CM599" s="223">
        <v>5.43</v>
      </c>
      <c r="CN599" s="224">
        <v>6.48</v>
      </c>
      <c r="CO599" s="253"/>
      <c r="CP599" s="253"/>
      <c r="CQ599" s="253"/>
      <c r="CR599" s="225"/>
      <c r="CS599" s="254">
        <v>10.566615740419051</v>
      </c>
      <c r="CT599" s="255">
        <v>10.566615740419051</v>
      </c>
      <c r="CU599" s="256">
        <v>0.15316265546663677</v>
      </c>
      <c r="CV599" s="257">
        <v>0.15316265546663677</v>
      </c>
      <c r="CW599" s="245" t="s">
        <v>774</v>
      </c>
      <c r="CX599" s="258"/>
      <c r="CY599" s="253"/>
      <c r="CZ599" s="253"/>
      <c r="DA599" s="259"/>
      <c r="DB599" s="260"/>
      <c r="DC599" s="261">
        <v>0</v>
      </c>
      <c r="DD599" s="262">
        <v>5841</v>
      </c>
      <c r="DE599" s="263">
        <v>0</v>
      </c>
      <c r="DF599" s="111">
        <v>1947</v>
      </c>
    </row>
    <row r="600" spans="1:110" ht="35.25" customHeight="1" x14ac:dyDescent="0.25">
      <c r="A600" s="237" t="s">
        <v>541</v>
      </c>
      <c r="B600" s="238" t="s">
        <v>14</v>
      </c>
      <c r="C600" s="238" t="s">
        <v>15</v>
      </c>
      <c r="D600" s="60" t="s">
        <v>149</v>
      </c>
      <c r="E600" s="60" t="s">
        <v>150</v>
      </c>
      <c r="F600" s="60" t="s">
        <v>1446</v>
      </c>
      <c r="G600" s="61" t="s">
        <v>1447</v>
      </c>
      <c r="H600" s="211" t="s">
        <v>543</v>
      </c>
      <c r="I600" s="60" t="s">
        <v>608</v>
      </c>
      <c r="J600" s="212">
        <v>12.668219606558768</v>
      </c>
      <c r="K600" s="212">
        <v>105.16155281156701</v>
      </c>
      <c r="L600" s="213">
        <v>2999.6</v>
      </c>
      <c r="M600" s="214"/>
      <c r="N600" s="214"/>
      <c r="O600" s="214"/>
      <c r="P600" s="214"/>
      <c r="Q600" s="214"/>
      <c r="R600" s="214"/>
      <c r="S600" s="214"/>
      <c r="T600" s="214"/>
      <c r="U600" s="214"/>
      <c r="V600" s="214"/>
      <c r="W600" s="214"/>
      <c r="X600" s="214"/>
      <c r="Y600" s="214"/>
      <c r="Z600" s="214"/>
      <c r="AA600" s="214"/>
      <c r="AB600" s="214"/>
      <c r="AC600" s="214">
        <v>195</v>
      </c>
      <c r="AD600" s="214">
        <v>195</v>
      </c>
      <c r="AE600" s="214"/>
      <c r="AF600" s="214"/>
      <c r="AG600" s="215"/>
      <c r="AH600" s="214"/>
      <c r="AI600" s="214">
        <f t="shared" si="30"/>
        <v>195</v>
      </c>
      <c r="AJ600" s="214">
        <f t="shared" si="30"/>
        <v>195</v>
      </c>
      <c r="AK600" s="214"/>
      <c r="AL600" s="214"/>
      <c r="AM600" s="214"/>
      <c r="AN600" s="214"/>
      <c r="AO600" s="214"/>
      <c r="AP600" s="214"/>
      <c r="AQ600" s="214"/>
      <c r="AR600" s="214"/>
      <c r="AS600" s="214"/>
      <c r="AT600" s="214"/>
      <c r="AU600" s="214"/>
      <c r="AV600" s="214"/>
      <c r="AW600" s="214"/>
      <c r="AX600" s="214"/>
      <c r="AY600" s="214"/>
      <c r="AZ600" s="214"/>
      <c r="BA600" s="239">
        <v>5343.4570000000003</v>
      </c>
      <c r="BB600" s="239">
        <v>5343.4570000000003</v>
      </c>
      <c r="BC600" s="214"/>
      <c r="BD600" s="214"/>
      <c r="BE600" s="214"/>
      <c r="BF600" s="214"/>
      <c r="BG600" s="216">
        <f t="shared" si="31"/>
        <v>5343.4570000000003</v>
      </c>
      <c r="BH600" s="72">
        <f t="shared" si="31"/>
        <v>5343.4570000000003</v>
      </c>
      <c r="BI600" s="217">
        <f t="shared" si="29"/>
        <v>0.90875119047619046</v>
      </c>
      <c r="BJ600" s="218">
        <v>0</v>
      </c>
      <c r="BK600" s="218">
        <v>0</v>
      </c>
      <c r="BL600" s="218">
        <v>0</v>
      </c>
      <c r="BM600" s="218">
        <v>0</v>
      </c>
      <c r="BN600" s="218">
        <v>0</v>
      </c>
      <c r="BO600" s="218">
        <v>0</v>
      </c>
      <c r="BP600" s="218">
        <v>0</v>
      </c>
      <c r="BQ600" s="218">
        <v>0</v>
      </c>
      <c r="BR600" s="218">
        <v>0</v>
      </c>
      <c r="BS600" s="218">
        <v>0</v>
      </c>
      <c r="BT600" s="218">
        <v>0</v>
      </c>
      <c r="BU600" s="218">
        <v>0</v>
      </c>
      <c r="BV600" s="218">
        <v>0</v>
      </c>
      <c r="BW600" s="218">
        <v>0</v>
      </c>
      <c r="BX600" s="218">
        <v>0</v>
      </c>
      <c r="BY600" s="218">
        <v>0</v>
      </c>
      <c r="BZ600" s="218">
        <v>6272363.5648800004</v>
      </c>
      <c r="CA600" s="218">
        <v>6272363.5648800004</v>
      </c>
      <c r="CB600" s="218">
        <v>0</v>
      </c>
      <c r="CC600" s="218">
        <v>0</v>
      </c>
      <c r="CD600" s="218">
        <v>0</v>
      </c>
      <c r="CE600" s="218">
        <v>0</v>
      </c>
      <c r="CF600" s="218">
        <v>6272363.5648800004</v>
      </c>
      <c r="CG600" s="219">
        <v>6272363.5648800004</v>
      </c>
      <c r="CH600" s="220">
        <v>21501048.681645598</v>
      </c>
      <c r="CI600" s="220">
        <v>21501048.681645598</v>
      </c>
      <c r="CJ600" s="220">
        <v>23499287.406705599</v>
      </c>
      <c r="CK600" s="221" t="s">
        <v>530</v>
      </c>
      <c r="CL600" s="222">
        <v>5.38</v>
      </c>
      <c r="CM600" s="223">
        <v>5.38</v>
      </c>
      <c r="CN600" s="224">
        <v>5.88</v>
      </c>
      <c r="CO600" s="253"/>
      <c r="CP600" s="253"/>
      <c r="CQ600" s="253"/>
      <c r="CR600" s="225"/>
      <c r="CS600" s="254">
        <v>154.4105671615165</v>
      </c>
      <c r="CT600" s="255">
        <v>146.29052135969707</v>
      </c>
      <c r="CU600" s="256">
        <v>0.91601756756315822</v>
      </c>
      <c r="CV600" s="257">
        <v>0.87978500269758675</v>
      </c>
      <c r="CW600" s="245" t="s">
        <v>609</v>
      </c>
      <c r="CX600" s="258"/>
      <c r="CY600" s="253"/>
      <c r="CZ600" s="253"/>
      <c r="DA600" s="259"/>
      <c r="DB600" s="260"/>
      <c r="DC600" s="261">
        <v>127989</v>
      </c>
      <c r="DD600" s="262">
        <v>82928</v>
      </c>
      <c r="DE600" s="263">
        <v>281676</v>
      </c>
      <c r="DF600" s="111">
        <v>164197.66666666666</v>
      </c>
    </row>
    <row r="601" spans="1:110" ht="35.25" customHeight="1" x14ac:dyDescent="0.25">
      <c r="A601" s="237" t="s">
        <v>541</v>
      </c>
      <c r="B601" s="238" t="s">
        <v>14</v>
      </c>
      <c r="C601" s="238" t="s">
        <v>15</v>
      </c>
      <c r="D601" s="60" t="s">
        <v>149</v>
      </c>
      <c r="E601" s="60" t="s">
        <v>150</v>
      </c>
      <c r="F601" s="60" t="s">
        <v>1448</v>
      </c>
      <c r="G601" s="61" t="s">
        <v>1449</v>
      </c>
      <c r="H601" s="211" t="s">
        <v>533</v>
      </c>
      <c r="I601" s="60" t="s">
        <v>608</v>
      </c>
      <c r="J601" s="212">
        <v>12.30968508939201</v>
      </c>
      <c r="K601" s="212">
        <v>49.515530200038</v>
      </c>
      <c r="L601" s="213">
        <v>2903</v>
      </c>
      <c r="M601" s="214"/>
      <c r="N601" s="214"/>
      <c r="O601" s="214"/>
      <c r="P601" s="214"/>
      <c r="Q601" s="214"/>
      <c r="R601" s="214"/>
      <c r="S601" s="214"/>
      <c r="T601" s="214"/>
      <c r="U601" s="214"/>
      <c r="V601" s="214"/>
      <c r="W601" s="214"/>
      <c r="X601" s="214"/>
      <c r="Y601" s="214">
        <v>1</v>
      </c>
      <c r="Z601" s="214">
        <v>1</v>
      </c>
      <c r="AA601" s="214"/>
      <c r="AB601" s="214"/>
      <c r="AC601" s="214">
        <v>202</v>
      </c>
      <c r="AD601" s="214">
        <v>202</v>
      </c>
      <c r="AE601" s="214"/>
      <c r="AF601" s="214"/>
      <c r="AG601" s="215"/>
      <c r="AH601" s="214"/>
      <c r="AI601" s="214">
        <f t="shared" si="30"/>
        <v>203</v>
      </c>
      <c r="AJ601" s="214">
        <f t="shared" si="30"/>
        <v>203</v>
      </c>
      <c r="AK601" s="214"/>
      <c r="AL601" s="214"/>
      <c r="AM601" s="214"/>
      <c r="AN601" s="214"/>
      <c r="AO601" s="214"/>
      <c r="AP601" s="214"/>
      <c r="AQ601" s="214"/>
      <c r="AR601" s="214"/>
      <c r="AS601" s="214"/>
      <c r="AT601" s="214"/>
      <c r="AU601" s="214"/>
      <c r="AV601" s="214"/>
      <c r="AW601" s="214">
        <v>200</v>
      </c>
      <c r="AX601" s="214">
        <v>200</v>
      </c>
      <c r="AY601" s="214"/>
      <c r="AZ601" s="214"/>
      <c r="BA601" s="239">
        <v>3622.24</v>
      </c>
      <c r="BB601" s="239">
        <v>3622.24</v>
      </c>
      <c r="BC601" s="214"/>
      <c r="BD601" s="214"/>
      <c r="BE601" s="214"/>
      <c r="BF601" s="214"/>
      <c r="BG601" s="216">
        <f t="shared" si="31"/>
        <v>3822.24</v>
      </c>
      <c r="BH601" s="72">
        <f t="shared" si="31"/>
        <v>3822.24</v>
      </c>
      <c r="BI601" s="217">
        <f t="shared" si="29"/>
        <v>0.4655590742996345</v>
      </c>
      <c r="BJ601" s="218">
        <v>0</v>
      </c>
      <c r="BK601" s="218">
        <v>0</v>
      </c>
      <c r="BL601" s="218">
        <v>0</v>
      </c>
      <c r="BM601" s="218">
        <v>0</v>
      </c>
      <c r="BN601" s="218">
        <v>0</v>
      </c>
      <c r="BO601" s="218">
        <v>0</v>
      </c>
      <c r="BP601" s="218">
        <v>0</v>
      </c>
      <c r="BQ601" s="218">
        <v>0</v>
      </c>
      <c r="BR601" s="218">
        <v>0</v>
      </c>
      <c r="BS601" s="218">
        <v>0</v>
      </c>
      <c r="BT601" s="218">
        <v>0</v>
      </c>
      <c r="BU601" s="218">
        <v>0</v>
      </c>
      <c r="BV601" s="218">
        <v>1009151.9999999999</v>
      </c>
      <c r="BW601" s="218">
        <v>1009151.9999999999</v>
      </c>
      <c r="BX601" s="218">
        <v>0</v>
      </c>
      <c r="BY601" s="218">
        <v>0</v>
      </c>
      <c r="BZ601" s="218">
        <v>4251930.2016000003</v>
      </c>
      <c r="CA601" s="218">
        <v>4251930.2016000003</v>
      </c>
      <c r="CB601" s="218">
        <v>0</v>
      </c>
      <c r="CC601" s="218">
        <v>0</v>
      </c>
      <c r="CD601" s="218">
        <v>0</v>
      </c>
      <c r="CE601" s="218">
        <v>0</v>
      </c>
      <c r="CF601" s="218">
        <v>5261082.2016000003</v>
      </c>
      <c r="CG601" s="219">
        <v>5261082.2016000003</v>
      </c>
      <c r="CH601" s="220">
        <v>31428565.852929603</v>
      </c>
      <c r="CI601" s="220">
        <v>31428565.852929603</v>
      </c>
      <c r="CJ601" s="220">
        <v>35887138.477406397</v>
      </c>
      <c r="CK601" s="221" t="s">
        <v>530</v>
      </c>
      <c r="CL601" s="222">
        <v>7.19</v>
      </c>
      <c r="CM601" s="223">
        <v>7.19</v>
      </c>
      <c r="CN601" s="224">
        <v>8.2100000000000009</v>
      </c>
      <c r="CO601" s="253"/>
      <c r="CP601" s="253"/>
      <c r="CQ601" s="253"/>
      <c r="CR601" s="225"/>
      <c r="CS601" s="254">
        <v>58.883755842326686</v>
      </c>
      <c r="CT601" s="255">
        <v>54.252684536780691</v>
      </c>
      <c r="CU601" s="256">
        <v>0.49055090898089948</v>
      </c>
      <c r="CV601" s="257">
        <v>0.48699137286883148</v>
      </c>
      <c r="CW601" s="245" t="s">
        <v>616</v>
      </c>
      <c r="CX601" s="258"/>
      <c r="CY601" s="253"/>
      <c r="CZ601" s="253"/>
      <c r="DA601" s="259"/>
      <c r="DB601" s="260"/>
      <c r="DC601" s="261">
        <v>18208</v>
      </c>
      <c r="DD601" s="262">
        <v>81900</v>
      </c>
      <c r="DE601" s="263">
        <v>95904</v>
      </c>
      <c r="DF601" s="111">
        <v>65337.333333333336</v>
      </c>
    </row>
    <row r="602" spans="1:110" ht="35.25" customHeight="1" x14ac:dyDescent="0.25">
      <c r="A602" s="237" t="s">
        <v>541</v>
      </c>
      <c r="B602" s="238" t="s">
        <v>14</v>
      </c>
      <c r="C602" s="238" t="s">
        <v>15</v>
      </c>
      <c r="D602" s="60" t="s">
        <v>385</v>
      </c>
      <c r="E602" s="60" t="s">
        <v>150</v>
      </c>
      <c r="F602" s="60" t="s">
        <v>1450</v>
      </c>
      <c r="G602" s="61" t="s">
        <v>150</v>
      </c>
      <c r="H602" s="211" t="s">
        <v>594</v>
      </c>
      <c r="I602" s="60" t="s">
        <v>608</v>
      </c>
      <c r="J602" s="212">
        <v>7.3141041502018549</v>
      </c>
      <c r="K602" s="212">
        <v>2.0643939351E-2</v>
      </c>
      <c r="L602" s="213">
        <v>1</v>
      </c>
      <c r="M602" s="214"/>
      <c r="N602" s="214"/>
      <c r="O602" s="214"/>
      <c r="P602" s="214"/>
      <c r="Q602" s="214"/>
      <c r="R602" s="214"/>
      <c r="S602" s="214"/>
      <c r="T602" s="214"/>
      <c r="U602" s="214"/>
      <c r="V602" s="214"/>
      <c r="W602" s="214"/>
      <c r="X602" s="214"/>
      <c r="Y602" s="214">
        <v>2</v>
      </c>
      <c r="Z602" s="214">
        <v>2</v>
      </c>
      <c r="AA602" s="214"/>
      <c r="AB602" s="214"/>
      <c r="AC602" s="214">
        <v>2</v>
      </c>
      <c r="AD602" s="214">
        <v>2</v>
      </c>
      <c r="AE602" s="214"/>
      <c r="AF602" s="214"/>
      <c r="AG602" s="215"/>
      <c r="AH602" s="214"/>
      <c r="AI602" s="214">
        <f t="shared" si="30"/>
        <v>4</v>
      </c>
      <c r="AJ602" s="214">
        <f t="shared" si="30"/>
        <v>4</v>
      </c>
      <c r="AK602" s="214"/>
      <c r="AL602" s="214"/>
      <c r="AM602" s="214"/>
      <c r="AN602" s="214"/>
      <c r="AO602" s="214"/>
      <c r="AP602" s="214"/>
      <c r="AQ602" s="214"/>
      <c r="AR602" s="214"/>
      <c r="AS602" s="214"/>
      <c r="AT602" s="214"/>
      <c r="AU602" s="214"/>
      <c r="AV602" s="214"/>
      <c r="AW602" s="214">
        <v>7000</v>
      </c>
      <c r="AX602" s="214">
        <v>7000</v>
      </c>
      <c r="AY602" s="214"/>
      <c r="AZ602" s="214"/>
      <c r="BA602" s="239">
        <v>578</v>
      </c>
      <c r="BB602" s="239">
        <v>578</v>
      </c>
      <c r="BC602" s="214"/>
      <c r="BD602" s="214"/>
      <c r="BE602" s="214"/>
      <c r="BF602" s="214"/>
      <c r="BG602" s="216">
        <f t="shared" si="31"/>
        <v>7578</v>
      </c>
      <c r="BH602" s="72">
        <f t="shared" si="31"/>
        <v>7578</v>
      </c>
      <c r="BI602" s="217">
        <f t="shared" si="29"/>
        <v>1.3133448873483538</v>
      </c>
      <c r="BJ602" s="218">
        <v>0</v>
      </c>
      <c r="BK602" s="218">
        <v>0</v>
      </c>
      <c r="BL602" s="218">
        <v>0</v>
      </c>
      <c r="BM602" s="218">
        <v>0</v>
      </c>
      <c r="BN602" s="218">
        <v>0</v>
      </c>
      <c r="BO602" s="218">
        <v>0</v>
      </c>
      <c r="BP602" s="218">
        <v>0</v>
      </c>
      <c r="BQ602" s="218">
        <v>0</v>
      </c>
      <c r="BR602" s="218">
        <v>0</v>
      </c>
      <c r="BS602" s="218">
        <v>0</v>
      </c>
      <c r="BT602" s="218">
        <v>0</v>
      </c>
      <c r="BU602" s="218">
        <v>0</v>
      </c>
      <c r="BV602" s="218">
        <v>35320320</v>
      </c>
      <c r="BW602" s="218">
        <v>35320320</v>
      </c>
      <c r="BX602" s="218">
        <v>0</v>
      </c>
      <c r="BY602" s="218">
        <v>0</v>
      </c>
      <c r="BZ602" s="218">
        <v>678479.52</v>
      </c>
      <c r="CA602" s="218">
        <v>678479.52</v>
      </c>
      <c r="CB602" s="218">
        <v>0</v>
      </c>
      <c r="CC602" s="218">
        <v>0</v>
      </c>
      <c r="CD602" s="218">
        <v>0</v>
      </c>
      <c r="CE602" s="218">
        <v>0</v>
      </c>
      <c r="CF602" s="218">
        <v>35998799.520000003</v>
      </c>
      <c r="CG602" s="219">
        <v>35998799.520000003</v>
      </c>
      <c r="CH602" s="220">
        <v>18851520</v>
      </c>
      <c r="CI602" s="220">
        <v>18851520</v>
      </c>
      <c r="CJ602" s="220">
        <v>20218079.999999996</v>
      </c>
      <c r="CK602" s="221" t="s">
        <v>530</v>
      </c>
      <c r="CL602" s="222">
        <v>5.38</v>
      </c>
      <c r="CM602" s="223">
        <v>5.38</v>
      </c>
      <c r="CN602" s="224">
        <v>5.77</v>
      </c>
      <c r="CO602" s="253"/>
      <c r="CP602" s="253"/>
      <c r="CQ602" s="253"/>
      <c r="CR602" s="225"/>
      <c r="CS602" s="254">
        <v>94.818181818181813</v>
      </c>
      <c r="CT602" s="255">
        <v>94.818181818181813</v>
      </c>
      <c r="CU602" s="256">
        <v>1.0303030303030303</v>
      </c>
      <c r="CV602" s="257">
        <v>1.0303030303030303</v>
      </c>
      <c r="CW602" s="245" t="s">
        <v>1160</v>
      </c>
      <c r="CX602" s="258"/>
      <c r="CY602" s="253"/>
      <c r="CZ602" s="253"/>
      <c r="DA602" s="259"/>
      <c r="DB602" s="260"/>
      <c r="DC602" s="261">
        <v>0</v>
      </c>
      <c r="DD602" s="262">
        <v>0</v>
      </c>
      <c r="DE602" s="263">
        <v>0</v>
      </c>
      <c r="DF602" s="111">
        <v>0</v>
      </c>
    </row>
    <row r="603" spans="1:110" ht="35.25" customHeight="1" x14ac:dyDescent="0.25">
      <c r="A603" s="237" t="s">
        <v>541</v>
      </c>
      <c r="B603" s="238" t="s">
        <v>14</v>
      </c>
      <c r="C603" s="238" t="s">
        <v>34</v>
      </c>
      <c r="D603" s="60" t="s">
        <v>346</v>
      </c>
      <c r="E603" s="60" t="s">
        <v>139</v>
      </c>
      <c r="F603" s="60" t="s">
        <v>1451</v>
      </c>
      <c r="G603" s="61" t="s">
        <v>139</v>
      </c>
      <c r="H603" s="211" t="s">
        <v>533</v>
      </c>
      <c r="I603" s="60" t="s">
        <v>547</v>
      </c>
      <c r="J603" s="212">
        <v>2.2552687155192839</v>
      </c>
      <c r="K603" s="212">
        <v>2.6715909035340002</v>
      </c>
      <c r="L603" s="213">
        <v>676.9</v>
      </c>
      <c r="M603" s="214"/>
      <c r="N603" s="214"/>
      <c r="O603" s="214"/>
      <c r="P603" s="214"/>
      <c r="Q603" s="214"/>
      <c r="R603" s="214"/>
      <c r="S603" s="214"/>
      <c r="T603" s="214"/>
      <c r="U603" s="214"/>
      <c r="V603" s="214"/>
      <c r="W603" s="214"/>
      <c r="X603" s="214"/>
      <c r="Y603" s="214"/>
      <c r="Z603" s="214"/>
      <c r="AA603" s="214"/>
      <c r="AB603" s="214"/>
      <c r="AC603" s="214"/>
      <c r="AD603" s="214"/>
      <c r="AE603" s="214"/>
      <c r="AF603" s="214"/>
      <c r="AG603" s="215"/>
      <c r="AH603" s="214"/>
      <c r="AI603" s="214">
        <f t="shared" si="30"/>
        <v>0</v>
      </c>
      <c r="AJ603" s="214">
        <f t="shared" si="30"/>
        <v>0</v>
      </c>
      <c r="AK603" s="214"/>
      <c r="AL603" s="214"/>
      <c r="AM603" s="214"/>
      <c r="AN603" s="214"/>
      <c r="AO603" s="214"/>
      <c r="AP603" s="214"/>
      <c r="AQ603" s="214"/>
      <c r="AR603" s="214"/>
      <c r="AS603" s="214"/>
      <c r="AT603" s="214"/>
      <c r="AU603" s="214"/>
      <c r="AV603" s="214"/>
      <c r="AW603" s="214"/>
      <c r="AX603" s="214"/>
      <c r="AY603" s="214"/>
      <c r="AZ603" s="214"/>
      <c r="BA603" s="239"/>
      <c r="BB603" s="214"/>
      <c r="BC603" s="214"/>
      <c r="BD603" s="214"/>
      <c r="BE603" s="214"/>
      <c r="BF603" s="214"/>
      <c r="BG603" s="216">
        <f t="shared" si="31"/>
        <v>0</v>
      </c>
      <c r="BH603" s="72">
        <f t="shared" si="31"/>
        <v>0</v>
      </c>
      <c r="BI603" s="217">
        <f t="shared" si="29"/>
        <v>0</v>
      </c>
      <c r="BJ603" s="218">
        <v>0</v>
      </c>
      <c r="BK603" s="218">
        <v>0</v>
      </c>
      <c r="BL603" s="218">
        <v>0</v>
      </c>
      <c r="BM603" s="218">
        <v>0</v>
      </c>
      <c r="BN603" s="218">
        <v>0</v>
      </c>
      <c r="BO603" s="218">
        <v>0</v>
      </c>
      <c r="BP603" s="218">
        <v>0</v>
      </c>
      <c r="BQ603" s="218">
        <v>0</v>
      </c>
      <c r="BR603" s="218">
        <v>0</v>
      </c>
      <c r="BS603" s="218">
        <v>0</v>
      </c>
      <c r="BT603" s="218">
        <v>0</v>
      </c>
      <c r="BU603" s="218">
        <v>0</v>
      </c>
      <c r="BV603" s="218">
        <v>0</v>
      </c>
      <c r="BW603" s="218">
        <v>0</v>
      </c>
      <c r="BX603" s="218">
        <v>0</v>
      </c>
      <c r="BY603" s="218">
        <v>0</v>
      </c>
      <c r="BZ603" s="218">
        <v>0</v>
      </c>
      <c r="CA603" s="218">
        <v>0</v>
      </c>
      <c r="CB603" s="218">
        <v>0</v>
      </c>
      <c r="CC603" s="218">
        <v>0</v>
      </c>
      <c r="CD603" s="218">
        <v>0</v>
      </c>
      <c r="CE603" s="218">
        <v>0</v>
      </c>
      <c r="CF603" s="218">
        <v>0</v>
      </c>
      <c r="CG603" s="219">
        <v>0</v>
      </c>
      <c r="CH603" s="220">
        <v>4274880</v>
      </c>
      <c r="CI603" s="220">
        <v>4274880</v>
      </c>
      <c r="CJ603" s="220">
        <v>3714240.0000000005</v>
      </c>
      <c r="CK603" s="221" t="s">
        <v>530</v>
      </c>
      <c r="CL603" s="222">
        <v>1.22</v>
      </c>
      <c r="CM603" s="223">
        <v>1.22</v>
      </c>
      <c r="CN603" s="224">
        <v>1.06</v>
      </c>
      <c r="CO603" s="253"/>
      <c r="CP603" s="253"/>
      <c r="CQ603" s="253"/>
      <c r="CR603" s="225"/>
      <c r="CS603" s="254">
        <v>105.6722150197872</v>
      </c>
      <c r="CT603" s="255">
        <v>105.6722150197872</v>
      </c>
      <c r="CU603" s="256">
        <v>1.0584879340981554</v>
      </c>
      <c r="CV603" s="257">
        <v>1.0584879340981554</v>
      </c>
      <c r="CW603" s="245" t="s">
        <v>1452</v>
      </c>
      <c r="CX603" s="258"/>
      <c r="CY603" s="253"/>
      <c r="CZ603" s="253"/>
      <c r="DA603" s="259"/>
      <c r="DB603" s="260"/>
      <c r="DC603" s="261">
        <v>35573</v>
      </c>
      <c r="DD603" s="262">
        <v>0</v>
      </c>
      <c r="DE603" s="263">
        <v>12019</v>
      </c>
      <c r="DF603" s="111">
        <v>15864</v>
      </c>
    </row>
    <row r="604" spans="1:110" ht="35.25" customHeight="1" x14ac:dyDescent="0.25">
      <c r="A604" s="237" t="s">
        <v>541</v>
      </c>
      <c r="B604" s="238" t="s">
        <v>14</v>
      </c>
      <c r="C604" s="238" t="s">
        <v>34</v>
      </c>
      <c r="D604" s="60" t="s">
        <v>346</v>
      </c>
      <c r="E604" s="60" t="s">
        <v>139</v>
      </c>
      <c r="F604" s="60" t="s">
        <v>1453</v>
      </c>
      <c r="G604" s="61" t="s">
        <v>139</v>
      </c>
      <c r="H604" s="211" t="s">
        <v>533</v>
      </c>
      <c r="I604" s="60" t="s">
        <v>547</v>
      </c>
      <c r="J604" s="212">
        <v>2.7596419106833405</v>
      </c>
      <c r="K604" s="212">
        <v>2.5174242371880005</v>
      </c>
      <c r="L604" s="213">
        <v>370.7</v>
      </c>
      <c r="M604" s="214"/>
      <c r="N604" s="214"/>
      <c r="O604" s="214"/>
      <c r="P604" s="214"/>
      <c r="Q604" s="214"/>
      <c r="R604" s="214"/>
      <c r="S604" s="214"/>
      <c r="T604" s="214"/>
      <c r="U604" s="214"/>
      <c r="V604" s="214"/>
      <c r="W604" s="214"/>
      <c r="X604" s="214"/>
      <c r="Y604" s="214"/>
      <c r="Z604" s="214"/>
      <c r="AA604" s="214"/>
      <c r="AB604" s="214"/>
      <c r="AC604" s="214"/>
      <c r="AD604" s="214"/>
      <c r="AE604" s="214"/>
      <c r="AF604" s="214"/>
      <c r="AG604" s="215"/>
      <c r="AH604" s="214"/>
      <c r="AI604" s="214">
        <f t="shared" si="30"/>
        <v>0</v>
      </c>
      <c r="AJ604" s="214">
        <f t="shared" si="30"/>
        <v>0</v>
      </c>
      <c r="AK604" s="214"/>
      <c r="AL604" s="214"/>
      <c r="AM604" s="214"/>
      <c r="AN604" s="214"/>
      <c r="AO604" s="214"/>
      <c r="AP604" s="214"/>
      <c r="AQ604" s="214"/>
      <c r="AR604" s="214"/>
      <c r="AS604" s="214"/>
      <c r="AT604" s="214"/>
      <c r="AU604" s="214"/>
      <c r="AV604" s="214"/>
      <c r="AW604" s="214"/>
      <c r="AX604" s="214"/>
      <c r="AY604" s="214"/>
      <c r="AZ604" s="214"/>
      <c r="BA604" s="239"/>
      <c r="BB604" s="214"/>
      <c r="BC604" s="214"/>
      <c r="BD604" s="214"/>
      <c r="BE604" s="214"/>
      <c r="BF604" s="214"/>
      <c r="BG604" s="216">
        <f t="shared" si="31"/>
        <v>0</v>
      </c>
      <c r="BH604" s="72">
        <f t="shared" si="31"/>
        <v>0</v>
      </c>
      <c r="BI604" s="217">
        <f t="shared" si="29"/>
        <v>0</v>
      </c>
      <c r="BJ604" s="218">
        <v>0</v>
      </c>
      <c r="BK604" s="218">
        <v>0</v>
      </c>
      <c r="BL604" s="218">
        <v>0</v>
      </c>
      <c r="BM604" s="218">
        <v>0</v>
      </c>
      <c r="BN604" s="218">
        <v>0</v>
      </c>
      <c r="BO604" s="218">
        <v>0</v>
      </c>
      <c r="BP604" s="218">
        <v>0</v>
      </c>
      <c r="BQ604" s="218">
        <v>0</v>
      </c>
      <c r="BR604" s="218">
        <v>0</v>
      </c>
      <c r="BS604" s="218">
        <v>0</v>
      </c>
      <c r="BT604" s="218">
        <v>0</v>
      </c>
      <c r="BU604" s="218">
        <v>0</v>
      </c>
      <c r="BV604" s="218">
        <v>0</v>
      </c>
      <c r="BW604" s="218">
        <v>0</v>
      </c>
      <c r="BX604" s="218">
        <v>0</v>
      </c>
      <c r="BY604" s="218">
        <v>0</v>
      </c>
      <c r="BZ604" s="218">
        <v>0</v>
      </c>
      <c r="CA604" s="218">
        <v>0</v>
      </c>
      <c r="CB604" s="218">
        <v>0</v>
      </c>
      <c r="CC604" s="218">
        <v>0</v>
      </c>
      <c r="CD604" s="218">
        <v>0</v>
      </c>
      <c r="CE604" s="218">
        <v>0</v>
      </c>
      <c r="CF604" s="218">
        <v>0</v>
      </c>
      <c r="CG604" s="219">
        <v>0</v>
      </c>
      <c r="CH604" s="220">
        <v>7393440</v>
      </c>
      <c r="CI604" s="220">
        <v>7393440</v>
      </c>
      <c r="CJ604" s="220">
        <v>6482400.0000000009</v>
      </c>
      <c r="CK604" s="221" t="s">
        <v>530</v>
      </c>
      <c r="CL604" s="222">
        <v>2.11</v>
      </c>
      <c r="CM604" s="223">
        <v>2.11</v>
      </c>
      <c r="CN604" s="224">
        <v>1.85</v>
      </c>
      <c r="CO604" s="253"/>
      <c r="CP604" s="253"/>
      <c r="CQ604" s="253"/>
      <c r="CR604" s="225"/>
      <c r="CS604" s="254">
        <v>66.825648118948095</v>
      </c>
      <c r="CT604" s="255">
        <v>66.825648118948095</v>
      </c>
      <c r="CU604" s="256">
        <v>0.99984329099018243</v>
      </c>
      <c r="CV604" s="257">
        <v>0.99984329099018243</v>
      </c>
      <c r="CW604" s="245" t="s">
        <v>1454</v>
      </c>
      <c r="CX604" s="258"/>
      <c r="CY604" s="253"/>
      <c r="CZ604" s="253"/>
      <c r="DA604" s="259"/>
      <c r="DB604" s="260"/>
      <c r="DC604" s="261">
        <v>0</v>
      </c>
      <c r="DD604" s="262">
        <v>0</v>
      </c>
      <c r="DE604" s="263">
        <v>38153</v>
      </c>
      <c r="DF604" s="111">
        <v>12717.666666666666</v>
      </c>
    </row>
    <row r="605" spans="1:110" ht="35.25" customHeight="1" x14ac:dyDescent="0.25">
      <c r="A605" s="237" t="s">
        <v>541</v>
      </c>
      <c r="B605" s="238" t="s">
        <v>14</v>
      </c>
      <c r="C605" s="238" t="s">
        <v>34</v>
      </c>
      <c r="D605" s="60" t="s">
        <v>346</v>
      </c>
      <c r="E605" s="60" t="s">
        <v>139</v>
      </c>
      <c r="F605" s="60" t="s">
        <v>1455</v>
      </c>
      <c r="G605" s="61" t="s">
        <v>139</v>
      </c>
      <c r="H605" s="211" t="s">
        <v>533</v>
      </c>
      <c r="I605" s="60" t="s">
        <v>547</v>
      </c>
      <c r="J605" s="212">
        <v>2.8244898929187192</v>
      </c>
      <c r="K605" s="212">
        <v>2.0857954502070002</v>
      </c>
      <c r="L605" s="213">
        <v>258.8</v>
      </c>
      <c r="M605" s="214"/>
      <c r="N605" s="214"/>
      <c r="O605" s="214"/>
      <c r="P605" s="214"/>
      <c r="Q605" s="214"/>
      <c r="R605" s="214"/>
      <c r="S605" s="214"/>
      <c r="T605" s="214"/>
      <c r="U605" s="214"/>
      <c r="V605" s="214"/>
      <c r="W605" s="214"/>
      <c r="X605" s="214"/>
      <c r="Y605" s="214"/>
      <c r="Z605" s="214"/>
      <c r="AA605" s="214"/>
      <c r="AB605" s="214"/>
      <c r="AC605" s="214"/>
      <c r="AD605" s="214"/>
      <c r="AE605" s="214"/>
      <c r="AF605" s="214"/>
      <c r="AG605" s="215"/>
      <c r="AH605" s="214"/>
      <c r="AI605" s="214">
        <f t="shared" si="30"/>
        <v>0</v>
      </c>
      <c r="AJ605" s="214">
        <f t="shared" si="30"/>
        <v>0</v>
      </c>
      <c r="AK605" s="214"/>
      <c r="AL605" s="214"/>
      <c r="AM605" s="214"/>
      <c r="AN605" s="214"/>
      <c r="AO605" s="214"/>
      <c r="AP605" s="214"/>
      <c r="AQ605" s="214"/>
      <c r="AR605" s="214"/>
      <c r="AS605" s="214"/>
      <c r="AT605" s="214"/>
      <c r="AU605" s="214"/>
      <c r="AV605" s="214"/>
      <c r="AW605" s="214"/>
      <c r="AX605" s="214"/>
      <c r="AY605" s="214"/>
      <c r="AZ605" s="214"/>
      <c r="BA605" s="239"/>
      <c r="BB605" s="214"/>
      <c r="BC605" s="214"/>
      <c r="BD605" s="214"/>
      <c r="BE605" s="214"/>
      <c r="BF605" s="214"/>
      <c r="BG605" s="216">
        <f t="shared" si="31"/>
        <v>0</v>
      </c>
      <c r="BH605" s="72">
        <f t="shared" si="31"/>
        <v>0</v>
      </c>
      <c r="BI605" s="217">
        <f t="shared" si="29"/>
        <v>0</v>
      </c>
      <c r="BJ605" s="218">
        <v>0</v>
      </c>
      <c r="BK605" s="218">
        <v>0</v>
      </c>
      <c r="BL605" s="218">
        <v>0</v>
      </c>
      <c r="BM605" s="218">
        <v>0</v>
      </c>
      <c r="BN605" s="218">
        <v>0</v>
      </c>
      <c r="BO605" s="218">
        <v>0</v>
      </c>
      <c r="BP605" s="218">
        <v>0</v>
      </c>
      <c r="BQ605" s="218">
        <v>0</v>
      </c>
      <c r="BR605" s="218">
        <v>0</v>
      </c>
      <c r="BS605" s="218">
        <v>0</v>
      </c>
      <c r="BT605" s="218">
        <v>0</v>
      </c>
      <c r="BU605" s="218">
        <v>0</v>
      </c>
      <c r="BV605" s="218">
        <v>0</v>
      </c>
      <c r="BW605" s="218">
        <v>0</v>
      </c>
      <c r="BX605" s="218">
        <v>0</v>
      </c>
      <c r="BY605" s="218">
        <v>0</v>
      </c>
      <c r="BZ605" s="218">
        <v>0</v>
      </c>
      <c r="CA605" s="218">
        <v>0</v>
      </c>
      <c r="CB605" s="218">
        <v>0</v>
      </c>
      <c r="CC605" s="218">
        <v>0</v>
      </c>
      <c r="CD605" s="218">
        <v>0</v>
      </c>
      <c r="CE605" s="218">
        <v>0</v>
      </c>
      <c r="CF605" s="218">
        <v>0</v>
      </c>
      <c r="CG605" s="219">
        <v>0</v>
      </c>
      <c r="CH605" s="220">
        <v>7568640.0000000009</v>
      </c>
      <c r="CI605" s="220">
        <v>7568640.0000000009</v>
      </c>
      <c r="CJ605" s="220">
        <v>7778880.0000000009</v>
      </c>
      <c r="CK605" s="221" t="s">
        <v>530</v>
      </c>
      <c r="CL605" s="222">
        <v>2.16</v>
      </c>
      <c r="CM605" s="223">
        <v>2.16</v>
      </c>
      <c r="CN605" s="224">
        <v>2.2200000000000002</v>
      </c>
      <c r="CO605" s="253"/>
      <c r="CP605" s="253"/>
      <c r="CQ605" s="253"/>
      <c r="CR605" s="225"/>
      <c r="CS605" s="254">
        <v>66.500639622236619</v>
      </c>
      <c r="CT605" s="255">
        <v>66.500639622236619</v>
      </c>
      <c r="CU605" s="256">
        <v>0.78857224624127442</v>
      </c>
      <c r="CV605" s="257">
        <v>0.78857224624127442</v>
      </c>
      <c r="CW605" s="245" t="s">
        <v>815</v>
      </c>
      <c r="CX605" s="258"/>
      <c r="CY605" s="253"/>
      <c r="CZ605" s="253"/>
      <c r="DA605" s="259"/>
      <c r="DB605" s="260"/>
      <c r="DC605" s="261">
        <v>0</v>
      </c>
      <c r="DD605" s="262">
        <v>0</v>
      </c>
      <c r="DE605" s="263">
        <v>0</v>
      </c>
      <c r="DF605" s="111">
        <v>0</v>
      </c>
    </row>
    <row r="606" spans="1:110" ht="35.25" customHeight="1" x14ac:dyDescent="0.25">
      <c r="A606" s="237" t="s">
        <v>541</v>
      </c>
      <c r="B606" s="238" t="s">
        <v>14</v>
      </c>
      <c r="C606" s="238" t="s">
        <v>34</v>
      </c>
      <c r="D606" s="60" t="s">
        <v>346</v>
      </c>
      <c r="E606" s="60" t="s">
        <v>139</v>
      </c>
      <c r="F606" s="60" t="s">
        <v>1456</v>
      </c>
      <c r="G606" s="61" t="s">
        <v>139</v>
      </c>
      <c r="H606" s="211" t="s">
        <v>543</v>
      </c>
      <c r="I606" s="60" t="s">
        <v>547</v>
      </c>
      <c r="J606" s="212">
        <v>2.7740525734023138</v>
      </c>
      <c r="K606" s="212">
        <v>2.1176136319589998</v>
      </c>
      <c r="L606" s="213">
        <v>116</v>
      </c>
      <c r="M606" s="214"/>
      <c r="N606" s="214"/>
      <c r="O606" s="214"/>
      <c r="P606" s="214"/>
      <c r="Q606" s="214"/>
      <c r="R606" s="214"/>
      <c r="S606" s="214"/>
      <c r="T606" s="214"/>
      <c r="U606" s="214"/>
      <c r="V606" s="214"/>
      <c r="W606" s="214"/>
      <c r="X606" s="214"/>
      <c r="Y606" s="214"/>
      <c r="Z606" s="214"/>
      <c r="AA606" s="214"/>
      <c r="AB606" s="214"/>
      <c r="AC606" s="214">
        <v>2</v>
      </c>
      <c r="AD606" s="214">
        <v>2</v>
      </c>
      <c r="AE606" s="214"/>
      <c r="AF606" s="214"/>
      <c r="AG606" s="215"/>
      <c r="AH606" s="214"/>
      <c r="AI606" s="214">
        <f t="shared" si="30"/>
        <v>2</v>
      </c>
      <c r="AJ606" s="214">
        <f t="shared" si="30"/>
        <v>2</v>
      </c>
      <c r="AK606" s="214"/>
      <c r="AL606" s="214"/>
      <c r="AM606" s="214"/>
      <c r="AN606" s="214"/>
      <c r="AO606" s="214"/>
      <c r="AP606" s="214"/>
      <c r="AQ606" s="214"/>
      <c r="AR606" s="214"/>
      <c r="AS606" s="214"/>
      <c r="AT606" s="214"/>
      <c r="AU606" s="214"/>
      <c r="AV606" s="214"/>
      <c r="AW606" s="214"/>
      <c r="AX606" s="214"/>
      <c r="AY606" s="214"/>
      <c r="AZ606" s="214"/>
      <c r="BA606" s="239">
        <v>507.6</v>
      </c>
      <c r="BB606" s="239">
        <v>507.6</v>
      </c>
      <c r="BC606" s="214"/>
      <c r="BD606" s="214"/>
      <c r="BE606" s="214"/>
      <c r="BF606" s="214"/>
      <c r="BG606" s="216">
        <f t="shared" si="31"/>
        <v>507.6</v>
      </c>
      <c r="BH606" s="72">
        <f t="shared" si="31"/>
        <v>507.6</v>
      </c>
      <c r="BI606" s="217">
        <f t="shared" si="29"/>
        <v>0.237196261682243</v>
      </c>
      <c r="BJ606" s="218">
        <v>0</v>
      </c>
      <c r="BK606" s="218">
        <v>0</v>
      </c>
      <c r="BL606" s="218">
        <v>0</v>
      </c>
      <c r="BM606" s="218">
        <v>0</v>
      </c>
      <c r="BN606" s="218">
        <v>0</v>
      </c>
      <c r="BO606" s="218">
        <v>0</v>
      </c>
      <c r="BP606" s="218">
        <v>0</v>
      </c>
      <c r="BQ606" s="218">
        <v>0</v>
      </c>
      <c r="BR606" s="218">
        <v>0</v>
      </c>
      <c r="BS606" s="218">
        <v>0</v>
      </c>
      <c r="BT606" s="218">
        <v>0</v>
      </c>
      <c r="BU606" s="218">
        <v>0</v>
      </c>
      <c r="BV606" s="218">
        <v>0</v>
      </c>
      <c r="BW606" s="218">
        <v>0</v>
      </c>
      <c r="BX606" s="218">
        <v>0</v>
      </c>
      <c r="BY606" s="218">
        <v>0</v>
      </c>
      <c r="BZ606" s="218">
        <v>595841.18400000001</v>
      </c>
      <c r="CA606" s="218">
        <v>595841.18400000001</v>
      </c>
      <c r="CB606" s="218">
        <v>0</v>
      </c>
      <c r="CC606" s="218">
        <v>0</v>
      </c>
      <c r="CD606" s="218">
        <v>0</v>
      </c>
      <c r="CE606" s="218">
        <v>0</v>
      </c>
      <c r="CF606" s="218">
        <v>595841.18400000001</v>
      </c>
      <c r="CG606" s="219">
        <v>595841.18400000001</v>
      </c>
      <c r="CH606" s="220">
        <v>7078080.0000000009</v>
      </c>
      <c r="CI606" s="220">
        <v>7078080.0000000009</v>
      </c>
      <c r="CJ606" s="220">
        <v>7498560</v>
      </c>
      <c r="CK606" s="221" t="s">
        <v>530</v>
      </c>
      <c r="CL606" s="222">
        <v>2.02</v>
      </c>
      <c r="CM606" s="223">
        <v>2.02</v>
      </c>
      <c r="CN606" s="224">
        <v>2.14</v>
      </c>
      <c r="CO606" s="253"/>
      <c r="CP606" s="253"/>
      <c r="CQ606" s="253"/>
      <c r="CR606" s="225"/>
      <c r="CS606" s="254">
        <v>115.51447085809143</v>
      </c>
      <c r="CT606" s="255">
        <v>115.51447085809143</v>
      </c>
      <c r="CU606" s="256">
        <v>0.99642228576626601</v>
      </c>
      <c r="CV606" s="257">
        <v>0.99642228576626601</v>
      </c>
      <c r="CW606" s="245" t="s">
        <v>1457</v>
      </c>
      <c r="CX606" s="258"/>
      <c r="CY606" s="253"/>
      <c r="CZ606" s="253"/>
      <c r="DA606" s="259"/>
      <c r="DB606" s="260"/>
      <c r="DC606" s="261">
        <v>0</v>
      </c>
      <c r="DD606" s="262">
        <v>0</v>
      </c>
      <c r="DE606" s="263">
        <v>35770</v>
      </c>
      <c r="DF606" s="111">
        <v>11923.333333333334</v>
      </c>
    </row>
    <row r="607" spans="1:110" ht="35.25" customHeight="1" x14ac:dyDescent="0.25">
      <c r="A607" s="237" t="s">
        <v>541</v>
      </c>
      <c r="B607" s="238" t="s">
        <v>14</v>
      </c>
      <c r="C607" s="238" t="s">
        <v>34</v>
      </c>
      <c r="D607" s="60" t="s">
        <v>346</v>
      </c>
      <c r="E607" s="60" t="s">
        <v>139</v>
      </c>
      <c r="F607" s="60" t="s">
        <v>1458</v>
      </c>
      <c r="G607" s="61" t="s">
        <v>139</v>
      </c>
      <c r="H607" s="211" t="s">
        <v>533</v>
      </c>
      <c r="I607" s="60" t="s">
        <v>547</v>
      </c>
      <c r="J607" s="212">
        <v>2.3777593486305548</v>
      </c>
      <c r="K607" s="212">
        <v>2.8634469637410001</v>
      </c>
      <c r="L607" s="213">
        <v>430.3</v>
      </c>
      <c r="M607" s="214"/>
      <c r="N607" s="214"/>
      <c r="O607" s="214"/>
      <c r="P607" s="214"/>
      <c r="Q607" s="214"/>
      <c r="R607" s="214"/>
      <c r="S607" s="214"/>
      <c r="T607" s="214"/>
      <c r="U607" s="214"/>
      <c r="V607" s="214"/>
      <c r="W607" s="214"/>
      <c r="X607" s="214"/>
      <c r="Y607" s="214">
        <v>1</v>
      </c>
      <c r="Z607" s="214">
        <v>1</v>
      </c>
      <c r="AA607" s="214"/>
      <c r="AB607" s="214"/>
      <c r="AC607" s="214">
        <v>2</v>
      </c>
      <c r="AD607" s="214">
        <v>2</v>
      </c>
      <c r="AE607" s="214"/>
      <c r="AF607" s="214"/>
      <c r="AG607" s="215"/>
      <c r="AH607" s="214"/>
      <c r="AI607" s="214">
        <f t="shared" si="30"/>
        <v>3</v>
      </c>
      <c r="AJ607" s="214">
        <f t="shared" si="30"/>
        <v>3</v>
      </c>
      <c r="AK607" s="214"/>
      <c r="AL607" s="214"/>
      <c r="AM607" s="214"/>
      <c r="AN607" s="214"/>
      <c r="AO607" s="214"/>
      <c r="AP607" s="214"/>
      <c r="AQ607" s="214"/>
      <c r="AR607" s="214"/>
      <c r="AS607" s="214"/>
      <c r="AT607" s="214"/>
      <c r="AU607" s="214"/>
      <c r="AV607" s="214"/>
      <c r="AW607" s="214">
        <v>1.2</v>
      </c>
      <c r="AX607" s="214">
        <v>1.2</v>
      </c>
      <c r="AY607" s="214"/>
      <c r="AZ607" s="214"/>
      <c r="BA607" s="239">
        <v>8.8000000000000007</v>
      </c>
      <c r="BB607" s="239">
        <v>8.8000000000000007</v>
      </c>
      <c r="BC607" s="214"/>
      <c r="BD607" s="214"/>
      <c r="BE607" s="214"/>
      <c r="BF607" s="214"/>
      <c r="BG607" s="216">
        <f t="shared" si="31"/>
        <v>10</v>
      </c>
      <c r="BH607" s="72">
        <f t="shared" si="31"/>
        <v>10</v>
      </c>
      <c r="BI607" s="217">
        <f t="shared" si="29"/>
        <v>5.7803468208092491E-3</v>
      </c>
      <c r="BJ607" s="218">
        <v>0</v>
      </c>
      <c r="BK607" s="218">
        <v>0</v>
      </c>
      <c r="BL607" s="218">
        <v>0</v>
      </c>
      <c r="BM607" s="218">
        <v>0</v>
      </c>
      <c r="BN607" s="218">
        <v>0</v>
      </c>
      <c r="BO607" s="218">
        <v>0</v>
      </c>
      <c r="BP607" s="218">
        <v>0</v>
      </c>
      <c r="BQ607" s="218">
        <v>0</v>
      </c>
      <c r="BR607" s="218">
        <v>0</v>
      </c>
      <c r="BS607" s="218">
        <v>0</v>
      </c>
      <c r="BT607" s="218">
        <v>0</v>
      </c>
      <c r="BU607" s="218">
        <v>0</v>
      </c>
      <c r="BV607" s="218">
        <v>6054.9119999999994</v>
      </c>
      <c r="BW607" s="218">
        <v>6054.9119999999994</v>
      </c>
      <c r="BX607" s="218">
        <v>0</v>
      </c>
      <c r="BY607" s="218">
        <v>0</v>
      </c>
      <c r="BZ607" s="218">
        <v>10329.792000000001</v>
      </c>
      <c r="CA607" s="218">
        <v>10329.792000000001</v>
      </c>
      <c r="CB607" s="218">
        <v>0</v>
      </c>
      <c r="CC607" s="218">
        <v>0</v>
      </c>
      <c r="CD607" s="218">
        <v>0</v>
      </c>
      <c r="CE607" s="218">
        <v>0</v>
      </c>
      <c r="CF607" s="218">
        <v>16384.704000000002</v>
      </c>
      <c r="CG607" s="219">
        <v>16384.704000000002</v>
      </c>
      <c r="CH607" s="220">
        <v>3539040.0000000005</v>
      </c>
      <c r="CI607" s="220">
        <v>3539040.0000000005</v>
      </c>
      <c r="CJ607" s="220">
        <v>6061920</v>
      </c>
      <c r="CK607" s="221" t="s">
        <v>530</v>
      </c>
      <c r="CL607" s="222">
        <v>1.01</v>
      </c>
      <c r="CM607" s="223">
        <v>1.01</v>
      </c>
      <c r="CN607" s="224">
        <v>1.73</v>
      </c>
      <c r="CO607" s="253"/>
      <c r="CP607" s="253"/>
      <c r="CQ607" s="253"/>
      <c r="CR607" s="225"/>
      <c r="CS607" s="254">
        <v>191.60364449472834</v>
      </c>
      <c r="CT607" s="255">
        <v>191.60364449472834</v>
      </c>
      <c r="CU607" s="256">
        <v>1.603866238857486</v>
      </c>
      <c r="CV607" s="257">
        <v>1.603866238857486</v>
      </c>
      <c r="CW607" s="245" t="s">
        <v>1459</v>
      </c>
      <c r="CX607" s="258"/>
      <c r="CY607" s="253"/>
      <c r="CZ607" s="253"/>
      <c r="DA607" s="259"/>
      <c r="DB607" s="260"/>
      <c r="DC607" s="261">
        <v>0</v>
      </c>
      <c r="DD607" s="262">
        <v>6364</v>
      </c>
      <c r="DE607" s="263">
        <v>194930</v>
      </c>
      <c r="DF607" s="111">
        <v>67098</v>
      </c>
    </row>
    <row r="608" spans="1:110" ht="35.25" customHeight="1" x14ac:dyDescent="0.25">
      <c r="A608" s="237" t="s">
        <v>541</v>
      </c>
      <c r="B608" s="238" t="s">
        <v>14</v>
      </c>
      <c r="C608" s="238" t="s">
        <v>34</v>
      </c>
      <c r="D608" s="60" t="s">
        <v>367</v>
      </c>
      <c r="E608" s="60" t="s">
        <v>90</v>
      </c>
      <c r="F608" s="60" t="s">
        <v>1460</v>
      </c>
      <c r="G608" s="61" t="s">
        <v>90</v>
      </c>
      <c r="H608" s="211" t="s">
        <v>533</v>
      </c>
      <c r="I608" s="60" t="s">
        <v>547</v>
      </c>
      <c r="J608" s="212">
        <v>3.0622658277817751</v>
      </c>
      <c r="K608" s="212">
        <v>2.4066287828730002</v>
      </c>
      <c r="L608" s="213">
        <v>232.1</v>
      </c>
      <c r="M608" s="214"/>
      <c r="N608" s="214"/>
      <c r="O608" s="214"/>
      <c r="P608" s="214"/>
      <c r="Q608" s="214"/>
      <c r="R608" s="214"/>
      <c r="S608" s="214"/>
      <c r="T608" s="214"/>
      <c r="U608" s="214"/>
      <c r="V608" s="214"/>
      <c r="W608" s="214"/>
      <c r="X608" s="214"/>
      <c r="Y608" s="214"/>
      <c r="Z608" s="214"/>
      <c r="AA608" s="214"/>
      <c r="AB608" s="214"/>
      <c r="AC608" s="214">
        <v>5</v>
      </c>
      <c r="AD608" s="214">
        <v>5</v>
      </c>
      <c r="AE608" s="214"/>
      <c r="AF608" s="214"/>
      <c r="AG608" s="215"/>
      <c r="AH608" s="214"/>
      <c r="AI608" s="214">
        <f t="shared" si="30"/>
        <v>5</v>
      </c>
      <c r="AJ608" s="214">
        <f t="shared" si="30"/>
        <v>5</v>
      </c>
      <c r="AK608" s="214"/>
      <c r="AL608" s="214"/>
      <c r="AM608" s="214"/>
      <c r="AN608" s="214"/>
      <c r="AO608" s="214"/>
      <c r="AP608" s="214"/>
      <c r="AQ608" s="214"/>
      <c r="AR608" s="214"/>
      <c r="AS608" s="214"/>
      <c r="AT608" s="214"/>
      <c r="AU608" s="214"/>
      <c r="AV608" s="214"/>
      <c r="AW608" s="214"/>
      <c r="AX608" s="214"/>
      <c r="AY608" s="214"/>
      <c r="AZ608" s="214"/>
      <c r="BA608" s="239">
        <v>28.73</v>
      </c>
      <c r="BB608" s="239">
        <v>28.73</v>
      </c>
      <c r="BC608" s="214"/>
      <c r="BD608" s="214"/>
      <c r="BE608" s="214"/>
      <c r="BF608" s="214"/>
      <c r="BG608" s="216">
        <f t="shared" si="31"/>
        <v>28.73</v>
      </c>
      <c r="BH608" s="72">
        <f t="shared" si="31"/>
        <v>28.73</v>
      </c>
      <c r="BI608" s="217">
        <f t="shared" si="29"/>
        <v>2.0521428571428576E-2</v>
      </c>
      <c r="BJ608" s="218">
        <v>0</v>
      </c>
      <c r="BK608" s="218">
        <v>0</v>
      </c>
      <c r="BL608" s="218">
        <v>0</v>
      </c>
      <c r="BM608" s="218">
        <v>0</v>
      </c>
      <c r="BN608" s="218">
        <v>0</v>
      </c>
      <c r="BO608" s="218">
        <v>0</v>
      </c>
      <c r="BP608" s="218">
        <v>0</v>
      </c>
      <c r="BQ608" s="218">
        <v>0</v>
      </c>
      <c r="BR608" s="218">
        <v>0</v>
      </c>
      <c r="BS608" s="218">
        <v>0</v>
      </c>
      <c r="BT608" s="218">
        <v>0</v>
      </c>
      <c r="BU608" s="218">
        <v>0</v>
      </c>
      <c r="BV608" s="218">
        <v>0</v>
      </c>
      <c r="BW608" s="218">
        <v>0</v>
      </c>
      <c r="BX608" s="218">
        <v>0</v>
      </c>
      <c r="BY608" s="218">
        <v>0</v>
      </c>
      <c r="BZ608" s="218">
        <v>33724.423200000005</v>
      </c>
      <c r="CA608" s="218">
        <v>33724.423200000005</v>
      </c>
      <c r="CB608" s="218">
        <v>0</v>
      </c>
      <c r="CC608" s="218">
        <v>0</v>
      </c>
      <c r="CD608" s="218">
        <v>0</v>
      </c>
      <c r="CE608" s="218">
        <v>0</v>
      </c>
      <c r="CF608" s="218">
        <v>33724.423200000005</v>
      </c>
      <c r="CG608" s="219">
        <v>33724.423200000005</v>
      </c>
      <c r="CH608" s="220">
        <v>4905599.9999999991</v>
      </c>
      <c r="CI608" s="220">
        <v>5606400.0000000019</v>
      </c>
      <c r="CJ608" s="220">
        <v>4905599.9999999991</v>
      </c>
      <c r="CK608" s="221" t="s">
        <v>530</v>
      </c>
      <c r="CL608" s="222">
        <v>1.4</v>
      </c>
      <c r="CM608" s="223">
        <v>1.6</v>
      </c>
      <c r="CN608" s="224">
        <v>1.4</v>
      </c>
      <c r="CO608" s="253"/>
      <c r="CP608" s="253"/>
      <c r="CQ608" s="253"/>
      <c r="CR608" s="225"/>
      <c r="CS608" s="254">
        <v>30.314046653144029</v>
      </c>
      <c r="CT608" s="255">
        <v>30.314046653144029</v>
      </c>
      <c r="CU608" s="256">
        <v>0.66418187964841158</v>
      </c>
      <c r="CV608" s="257">
        <v>0.66418187964841158</v>
      </c>
      <c r="CW608" s="245" t="s">
        <v>1461</v>
      </c>
      <c r="CX608" s="258"/>
      <c r="CY608" s="253"/>
      <c r="CZ608" s="253"/>
      <c r="DA608" s="259"/>
      <c r="DB608" s="260"/>
      <c r="DC608" s="261">
        <v>0</v>
      </c>
      <c r="DD608" s="262">
        <v>0</v>
      </c>
      <c r="DE608" s="263">
        <v>0</v>
      </c>
      <c r="DF608" s="111">
        <v>0</v>
      </c>
    </row>
    <row r="609" spans="1:110" ht="35.25" customHeight="1" x14ac:dyDescent="0.25">
      <c r="A609" s="237" t="s">
        <v>541</v>
      </c>
      <c r="B609" s="238" t="s">
        <v>14</v>
      </c>
      <c r="C609" s="238" t="s">
        <v>34</v>
      </c>
      <c r="D609" s="60" t="s">
        <v>367</v>
      </c>
      <c r="E609" s="60" t="s">
        <v>90</v>
      </c>
      <c r="F609" s="60" t="s">
        <v>1462</v>
      </c>
      <c r="G609" s="61" t="s">
        <v>90</v>
      </c>
      <c r="H609" s="211" t="s">
        <v>543</v>
      </c>
      <c r="I609" s="60" t="s">
        <v>547</v>
      </c>
      <c r="J609" s="212">
        <v>3.2568097744879116</v>
      </c>
      <c r="K609" s="212">
        <v>1.566666663408</v>
      </c>
      <c r="L609" s="213">
        <v>219.1</v>
      </c>
      <c r="M609" s="214"/>
      <c r="N609" s="214"/>
      <c r="O609" s="214"/>
      <c r="P609" s="214"/>
      <c r="Q609" s="214"/>
      <c r="R609" s="214"/>
      <c r="S609" s="214"/>
      <c r="T609" s="214"/>
      <c r="U609" s="214"/>
      <c r="V609" s="214"/>
      <c r="W609" s="214"/>
      <c r="X609" s="214"/>
      <c r="Y609" s="214"/>
      <c r="Z609" s="214"/>
      <c r="AA609" s="214"/>
      <c r="AB609" s="214"/>
      <c r="AC609" s="214">
        <v>15</v>
      </c>
      <c r="AD609" s="214">
        <v>15</v>
      </c>
      <c r="AE609" s="214"/>
      <c r="AF609" s="214"/>
      <c r="AG609" s="215"/>
      <c r="AH609" s="214"/>
      <c r="AI609" s="214">
        <f t="shared" si="30"/>
        <v>15</v>
      </c>
      <c r="AJ609" s="214">
        <f t="shared" si="30"/>
        <v>15</v>
      </c>
      <c r="AK609" s="214"/>
      <c r="AL609" s="214"/>
      <c r="AM609" s="214"/>
      <c r="AN609" s="214"/>
      <c r="AO609" s="214"/>
      <c r="AP609" s="214"/>
      <c r="AQ609" s="214"/>
      <c r="AR609" s="214"/>
      <c r="AS609" s="214"/>
      <c r="AT609" s="214"/>
      <c r="AU609" s="214"/>
      <c r="AV609" s="214"/>
      <c r="AW609" s="214"/>
      <c r="AX609" s="214"/>
      <c r="AY609" s="214"/>
      <c r="AZ609" s="214"/>
      <c r="BA609" s="239">
        <v>100.92</v>
      </c>
      <c r="BB609" s="239">
        <v>100.92</v>
      </c>
      <c r="BC609" s="214"/>
      <c r="BD609" s="214"/>
      <c r="BE609" s="214"/>
      <c r="BF609" s="214"/>
      <c r="BG609" s="216">
        <f t="shared" si="31"/>
        <v>100.92</v>
      </c>
      <c r="BH609" s="72">
        <f t="shared" si="31"/>
        <v>100.92</v>
      </c>
      <c r="BI609" s="217">
        <f t="shared" si="29"/>
        <v>6.3471698113207548E-2</v>
      </c>
      <c r="BJ609" s="218">
        <v>0</v>
      </c>
      <c r="BK609" s="218">
        <v>0</v>
      </c>
      <c r="BL609" s="218">
        <v>0</v>
      </c>
      <c r="BM609" s="218">
        <v>0</v>
      </c>
      <c r="BN609" s="218">
        <v>0</v>
      </c>
      <c r="BO609" s="218">
        <v>0</v>
      </c>
      <c r="BP609" s="218">
        <v>0</v>
      </c>
      <c r="BQ609" s="218">
        <v>0</v>
      </c>
      <c r="BR609" s="218">
        <v>0</v>
      </c>
      <c r="BS609" s="218">
        <v>0</v>
      </c>
      <c r="BT609" s="218">
        <v>0</v>
      </c>
      <c r="BU609" s="218">
        <v>0</v>
      </c>
      <c r="BV609" s="218">
        <v>0</v>
      </c>
      <c r="BW609" s="218">
        <v>0</v>
      </c>
      <c r="BX609" s="218">
        <v>0</v>
      </c>
      <c r="BY609" s="218">
        <v>0</v>
      </c>
      <c r="BZ609" s="218">
        <v>118463.93280000001</v>
      </c>
      <c r="CA609" s="218">
        <v>118463.93280000001</v>
      </c>
      <c r="CB609" s="218">
        <v>0</v>
      </c>
      <c r="CC609" s="218">
        <v>0</v>
      </c>
      <c r="CD609" s="218">
        <v>0</v>
      </c>
      <c r="CE609" s="218">
        <v>0</v>
      </c>
      <c r="CF609" s="218">
        <v>118463.93280000001</v>
      </c>
      <c r="CG609" s="219">
        <v>118463.93280000001</v>
      </c>
      <c r="CH609" s="220">
        <v>6061920</v>
      </c>
      <c r="CI609" s="220">
        <v>6061920</v>
      </c>
      <c r="CJ609" s="220">
        <v>5571360.0000000019</v>
      </c>
      <c r="CK609" s="221" t="s">
        <v>530</v>
      </c>
      <c r="CL609" s="222">
        <v>1.73</v>
      </c>
      <c r="CM609" s="223">
        <v>1.73</v>
      </c>
      <c r="CN609" s="224">
        <v>1.59</v>
      </c>
      <c r="CO609" s="253"/>
      <c r="CP609" s="253"/>
      <c r="CQ609" s="253"/>
      <c r="CR609" s="225"/>
      <c r="CS609" s="254">
        <v>231.91773273930107</v>
      </c>
      <c r="CT609" s="255">
        <v>231.65269085049681</v>
      </c>
      <c r="CU609" s="256">
        <v>1.0456960963691488</v>
      </c>
      <c r="CV609" s="257">
        <v>1.0456960963691488</v>
      </c>
      <c r="CW609" s="245" t="s">
        <v>1463</v>
      </c>
      <c r="CX609" s="258"/>
      <c r="CY609" s="253"/>
      <c r="CZ609" s="253"/>
      <c r="DA609" s="259"/>
      <c r="DB609" s="260"/>
      <c r="DC609" s="261">
        <v>0</v>
      </c>
      <c r="DD609" s="262">
        <v>128040</v>
      </c>
      <c r="DE609" s="263">
        <v>0</v>
      </c>
      <c r="DF609" s="111">
        <v>42680</v>
      </c>
    </row>
    <row r="610" spans="1:110" ht="35.25" customHeight="1" x14ac:dyDescent="0.25">
      <c r="A610" s="237" t="s">
        <v>541</v>
      </c>
      <c r="B610" s="238" t="s">
        <v>14</v>
      </c>
      <c r="C610" s="238" t="s">
        <v>34</v>
      </c>
      <c r="D610" s="60" t="s">
        <v>367</v>
      </c>
      <c r="E610" s="60" t="s">
        <v>90</v>
      </c>
      <c r="F610" s="60" t="s">
        <v>1464</v>
      </c>
      <c r="G610" s="61" t="s">
        <v>1465</v>
      </c>
      <c r="H610" s="211" t="s">
        <v>543</v>
      </c>
      <c r="I610" s="60" t="s">
        <v>547</v>
      </c>
      <c r="J610" s="212">
        <v>2.6299459462125832</v>
      </c>
      <c r="K610" s="212">
        <v>3.3592802960429999</v>
      </c>
      <c r="L610" s="213">
        <v>1153.7</v>
      </c>
      <c r="M610" s="214"/>
      <c r="N610" s="214"/>
      <c r="O610" s="214"/>
      <c r="P610" s="214"/>
      <c r="Q610" s="214"/>
      <c r="R610" s="214"/>
      <c r="S610" s="214"/>
      <c r="T610" s="214"/>
      <c r="U610" s="214"/>
      <c r="V610" s="214"/>
      <c r="W610" s="214"/>
      <c r="X610" s="214"/>
      <c r="Y610" s="214"/>
      <c r="Z610" s="214"/>
      <c r="AA610" s="214"/>
      <c r="AB610" s="214"/>
      <c r="AC610" s="214">
        <v>22</v>
      </c>
      <c r="AD610" s="214">
        <v>22</v>
      </c>
      <c r="AE610" s="214"/>
      <c r="AF610" s="214"/>
      <c r="AG610" s="215"/>
      <c r="AH610" s="214"/>
      <c r="AI610" s="214">
        <f t="shared" si="30"/>
        <v>22</v>
      </c>
      <c r="AJ610" s="214">
        <f t="shared" si="30"/>
        <v>22</v>
      </c>
      <c r="AK610" s="214"/>
      <c r="AL610" s="214"/>
      <c r="AM610" s="214"/>
      <c r="AN610" s="214"/>
      <c r="AO610" s="214"/>
      <c r="AP610" s="214"/>
      <c r="AQ610" s="214"/>
      <c r="AR610" s="214"/>
      <c r="AS610" s="214"/>
      <c r="AT610" s="214"/>
      <c r="AU610" s="214"/>
      <c r="AV610" s="214"/>
      <c r="AW610" s="214"/>
      <c r="AX610" s="214"/>
      <c r="AY610" s="214"/>
      <c r="AZ610" s="214"/>
      <c r="BA610" s="239">
        <v>116.95</v>
      </c>
      <c r="BB610" s="239">
        <v>116.95</v>
      </c>
      <c r="BC610" s="214"/>
      <c r="BD610" s="214"/>
      <c r="BE610" s="214"/>
      <c r="BF610" s="214"/>
      <c r="BG610" s="216">
        <f t="shared" si="31"/>
        <v>116.95</v>
      </c>
      <c r="BH610" s="72">
        <f t="shared" si="31"/>
        <v>116.95</v>
      </c>
      <c r="BI610" s="217">
        <f t="shared" si="29"/>
        <v>0.10349557522123895</v>
      </c>
      <c r="BJ610" s="218">
        <v>0</v>
      </c>
      <c r="BK610" s="218">
        <v>0</v>
      </c>
      <c r="BL610" s="218">
        <v>0</v>
      </c>
      <c r="BM610" s="218">
        <v>0</v>
      </c>
      <c r="BN610" s="218">
        <v>0</v>
      </c>
      <c r="BO610" s="218">
        <v>0</v>
      </c>
      <c r="BP610" s="218">
        <v>0</v>
      </c>
      <c r="BQ610" s="218">
        <v>0</v>
      </c>
      <c r="BR610" s="218">
        <v>0</v>
      </c>
      <c r="BS610" s="218">
        <v>0</v>
      </c>
      <c r="BT610" s="218">
        <v>0</v>
      </c>
      <c r="BU610" s="218">
        <v>0</v>
      </c>
      <c r="BV610" s="218">
        <v>0</v>
      </c>
      <c r="BW610" s="218">
        <v>0</v>
      </c>
      <c r="BX610" s="218">
        <v>0</v>
      </c>
      <c r="BY610" s="218">
        <v>0</v>
      </c>
      <c r="BZ610" s="218">
        <v>137280.58800000002</v>
      </c>
      <c r="CA610" s="218">
        <v>137280.58800000002</v>
      </c>
      <c r="CB610" s="218">
        <v>0</v>
      </c>
      <c r="CC610" s="218">
        <v>0</v>
      </c>
      <c r="CD610" s="218">
        <v>0</v>
      </c>
      <c r="CE610" s="218">
        <v>0</v>
      </c>
      <c r="CF610" s="218">
        <v>137280.58800000002</v>
      </c>
      <c r="CG610" s="219">
        <v>137280.58800000002</v>
      </c>
      <c r="CH610" s="220">
        <v>2522879.9999999995</v>
      </c>
      <c r="CI610" s="220">
        <v>2522879.9999999995</v>
      </c>
      <c r="CJ610" s="220">
        <v>3959519.9999999995</v>
      </c>
      <c r="CK610" s="221" t="s">
        <v>530</v>
      </c>
      <c r="CL610" s="222">
        <v>0.72</v>
      </c>
      <c r="CM610" s="223">
        <v>0.72</v>
      </c>
      <c r="CN610" s="224">
        <v>1.1299999999999999</v>
      </c>
      <c r="CO610" s="253"/>
      <c r="CP610" s="253"/>
      <c r="CQ610" s="253"/>
      <c r="CR610" s="225"/>
      <c r="CS610" s="254">
        <v>33.259549402230384</v>
      </c>
      <c r="CT610" s="255">
        <v>33.259549402230384</v>
      </c>
      <c r="CU610" s="256">
        <v>0.68002125953162373</v>
      </c>
      <c r="CV610" s="257">
        <v>0.68002125953162373</v>
      </c>
      <c r="CW610" s="245" t="s">
        <v>1466</v>
      </c>
      <c r="CX610" s="258"/>
      <c r="CY610" s="253"/>
      <c r="CZ610" s="253"/>
      <c r="DA610" s="259"/>
      <c r="DB610" s="260"/>
      <c r="DC610" s="261">
        <v>0</v>
      </c>
      <c r="DD610" s="262">
        <v>0</v>
      </c>
      <c r="DE610" s="263">
        <v>0</v>
      </c>
      <c r="DF610" s="111">
        <v>0</v>
      </c>
    </row>
    <row r="611" spans="1:110" ht="35.25" customHeight="1" x14ac:dyDescent="0.25">
      <c r="A611" s="237" t="s">
        <v>541</v>
      </c>
      <c r="B611" s="238" t="s">
        <v>14</v>
      </c>
      <c r="C611" s="238" t="s">
        <v>34</v>
      </c>
      <c r="D611" s="60" t="s">
        <v>367</v>
      </c>
      <c r="E611" s="60" t="s">
        <v>90</v>
      </c>
      <c r="F611" s="60" t="s">
        <v>1467</v>
      </c>
      <c r="G611" s="61" t="s">
        <v>90</v>
      </c>
      <c r="H611" s="211" t="s">
        <v>543</v>
      </c>
      <c r="I611" s="60" t="s">
        <v>547</v>
      </c>
      <c r="J611" s="212">
        <v>3.2568097744879116</v>
      </c>
      <c r="K611" s="212">
        <v>2.9553030241560001</v>
      </c>
      <c r="L611" s="213">
        <v>685.5</v>
      </c>
      <c r="M611" s="214"/>
      <c r="N611" s="214"/>
      <c r="O611" s="214"/>
      <c r="P611" s="214"/>
      <c r="Q611" s="214"/>
      <c r="R611" s="214"/>
      <c r="S611" s="214"/>
      <c r="T611" s="214"/>
      <c r="U611" s="214"/>
      <c r="V611" s="214"/>
      <c r="W611" s="214"/>
      <c r="X611" s="214"/>
      <c r="Y611" s="214"/>
      <c r="Z611" s="214"/>
      <c r="AA611" s="214"/>
      <c r="AB611" s="214"/>
      <c r="AC611" s="214">
        <v>13</v>
      </c>
      <c r="AD611" s="214">
        <v>13</v>
      </c>
      <c r="AE611" s="214"/>
      <c r="AF611" s="214"/>
      <c r="AG611" s="215"/>
      <c r="AH611" s="214"/>
      <c r="AI611" s="214">
        <f t="shared" si="30"/>
        <v>13</v>
      </c>
      <c r="AJ611" s="214">
        <f t="shared" si="30"/>
        <v>13</v>
      </c>
      <c r="AK611" s="214"/>
      <c r="AL611" s="214"/>
      <c r="AM611" s="214"/>
      <c r="AN611" s="214"/>
      <c r="AO611" s="214"/>
      <c r="AP611" s="214"/>
      <c r="AQ611" s="214"/>
      <c r="AR611" s="214"/>
      <c r="AS611" s="214"/>
      <c r="AT611" s="214"/>
      <c r="AU611" s="214"/>
      <c r="AV611" s="214"/>
      <c r="AW611" s="214"/>
      <c r="AX611" s="214"/>
      <c r="AY611" s="214"/>
      <c r="AZ611" s="214"/>
      <c r="BA611" s="239">
        <v>255.56</v>
      </c>
      <c r="BB611" s="239">
        <v>255.56</v>
      </c>
      <c r="BC611" s="214"/>
      <c r="BD611" s="214"/>
      <c r="BE611" s="214"/>
      <c r="BF611" s="214"/>
      <c r="BG611" s="216">
        <f t="shared" si="31"/>
        <v>255.56</v>
      </c>
      <c r="BH611" s="72">
        <f t="shared" si="31"/>
        <v>255.56</v>
      </c>
      <c r="BI611" s="217">
        <f t="shared" si="29"/>
        <v>0.10737815126050421</v>
      </c>
      <c r="BJ611" s="218">
        <v>0</v>
      </c>
      <c r="BK611" s="218">
        <v>0</v>
      </c>
      <c r="BL611" s="218">
        <v>0</v>
      </c>
      <c r="BM611" s="218">
        <v>0</v>
      </c>
      <c r="BN611" s="218">
        <v>0</v>
      </c>
      <c r="BO611" s="218">
        <v>0</v>
      </c>
      <c r="BP611" s="218">
        <v>0</v>
      </c>
      <c r="BQ611" s="218">
        <v>0</v>
      </c>
      <c r="BR611" s="218">
        <v>0</v>
      </c>
      <c r="BS611" s="218">
        <v>0</v>
      </c>
      <c r="BT611" s="218">
        <v>0</v>
      </c>
      <c r="BU611" s="218">
        <v>0</v>
      </c>
      <c r="BV611" s="218">
        <v>0</v>
      </c>
      <c r="BW611" s="218">
        <v>0</v>
      </c>
      <c r="BX611" s="218">
        <v>0</v>
      </c>
      <c r="BY611" s="218">
        <v>0</v>
      </c>
      <c r="BZ611" s="218">
        <v>299986.55040000001</v>
      </c>
      <c r="CA611" s="218">
        <v>299986.55040000001</v>
      </c>
      <c r="CB611" s="218">
        <v>0</v>
      </c>
      <c r="CC611" s="218">
        <v>0</v>
      </c>
      <c r="CD611" s="218">
        <v>0</v>
      </c>
      <c r="CE611" s="218">
        <v>0</v>
      </c>
      <c r="CF611" s="218">
        <v>299986.55040000001</v>
      </c>
      <c r="CG611" s="219">
        <v>299986.55040000001</v>
      </c>
      <c r="CH611" s="220">
        <v>7568640.0000000009</v>
      </c>
      <c r="CI611" s="220">
        <v>7568640.0000000009</v>
      </c>
      <c r="CJ611" s="220">
        <v>8339520</v>
      </c>
      <c r="CK611" s="221" t="s">
        <v>530</v>
      </c>
      <c r="CL611" s="222">
        <v>2.16</v>
      </c>
      <c r="CM611" s="223">
        <v>2.16</v>
      </c>
      <c r="CN611" s="224">
        <v>2.38</v>
      </c>
      <c r="CO611" s="253"/>
      <c r="CP611" s="253"/>
      <c r="CQ611" s="253"/>
      <c r="CR611" s="225"/>
      <c r="CS611" s="254">
        <v>63.163369652065114</v>
      </c>
      <c r="CT611" s="255">
        <v>63.120126408821875</v>
      </c>
      <c r="CU611" s="256">
        <v>1.0267105293034795</v>
      </c>
      <c r="CV611" s="257">
        <v>1.0262404940508354</v>
      </c>
      <c r="CW611" s="245" t="s">
        <v>806</v>
      </c>
      <c r="CX611" s="258"/>
      <c r="CY611" s="253"/>
      <c r="CZ611" s="253"/>
      <c r="DA611" s="259"/>
      <c r="DB611" s="260"/>
      <c r="DC611" s="261">
        <v>0</v>
      </c>
      <c r="DD611" s="262">
        <v>0</v>
      </c>
      <c r="DE611" s="263">
        <v>56335</v>
      </c>
      <c r="DF611" s="111">
        <v>18778.333333333332</v>
      </c>
    </row>
    <row r="612" spans="1:110" ht="35.25" customHeight="1" x14ac:dyDescent="0.25">
      <c r="A612" s="237" t="s">
        <v>541</v>
      </c>
      <c r="B612" s="238" t="s">
        <v>14</v>
      </c>
      <c r="C612" s="238" t="s">
        <v>34</v>
      </c>
      <c r="D612" s="60" t="s">
        <v>367</v>
      </c>
      <c r="E612" s="60" t="s">
        <v>90</v>
      </c>
      <c r="F612" s="60" t="s">
        <v>1468</v>
      </c>
      <c r="G612" s="61" t="s">
        <v>1465</v>
      </c>
      <c r="H612" s="211" t="s">
        <v>543</v>
      </c>
      <c r="I612" s="60" t="s">
        <v>547</v>
      </c>
      <c r="J612" s="212">
        <v>2.6875885970884754</v>
      </c>
      <c r="K612" s="212">
        <v>1.5238636331940001</v>
      </c>
      <c r="L612" s="213">
        <v>479.1</v>
      </c>
      <c r="M612" s="214"/>
      <c r="N612" s="214"/>
      <c r="O612" s="214"/>
      <c r="P612" s="214"/>
      <c r="Q612" s="214"/>
      <c r="R612" s="214"/>
      <c r="S612" s="214"/>
      <c r="T612" s="214"/>
      <c r="U612" s="214"/>
      <c r="V612" s="214"/>
      <c r="W612" s="214"/>
      <c r="X612" s="214"/>
      <c r="Y612" s="214"/>
      <c r="Z612" s="214"/>
      <c r="AA612" s="214"/>
      <c r="AB612" s="214"/>
      <c r="AC612" s="214">
        <v>1</v>
      </c>
      <c r="AD612" s="214">
        <v>1</v>
      </c>
      <c r="AE612" s="214"/>
      <c r="AF612" s="214"/>
      <c r="AG612" s="215"/>
      <c r="AH612" s="214"/>
      <c r="AI612" s="214">
        <f t="shared" si="30"/>
        <v>1</v>
      </c>
      <c r="AJ612" s="214">
        <f t="shared" si="30"/>
        <v>1</v>
      </c>
      <c r="AK612" s="214"/>
      <c r="AL612" s="214"/>
      <c r="AM612" s="214"/>
      <c r="AN612" s="214"/>
      <c r="AO612" s="214"/>
      <c r="AP612" s="214"/>
      <c r="AQ612" s="214"/>
      <c r="AR612" s="214"/>
      <c r="AS612" s="214"/>
      <c r="AT612" s="214"/>
      <c r="AU612" s="214"/>
      <c r="AV612" s="214"/>
      <c r="AW612" s="214"/>
      <c r="AX612" s="214"/>
      <c r="AY612" s="214"/>
      <c r="AZ612" s="214"/>
      <c r="BA612" s="239">
        <v>4.09</v>
      </c>
      <c r="BB612" s="239">
        <v>4.09</v>
      </c>
      <c r="BC612" s="214"/>
      <c r="BD612" s="214"/>
      <c r="BE612" s="214"/>
      <c r="BF612" s="214"/>
      <c r="BG612" s="216">
        <f t="shared" si="31"/>
        <v>4.09</v>
      </c>
      <c r="BH612" s="72">
        <f t="shared" si="31"/>
        <v>4.09</v>
      </c>
      <c r="BI612" s="217">
        <f t="shared" si="29"/>
        <v>5.1772151898734171E-3</v>
      </c>
      <c r="BJ612" s="218">
        <v>0</v>
      </c>
      <c r="BK612" s="218">
        <v>0</v>
      </c>
      <c r="BL612" s="218">
        <v>0</v>
      </c>
      <c r="BM612" s="218">
        <v>0</v>
      </c>
      <c r="BN612" s="218">
        <v>0</v>
      </c>
      <c r="BO612" s="218">
        <v>0</v>
      </c>
      <c r="BP612" s="218">
        <v>0</v>
      </c>
      <c r="BQ612" s="218">
        <v>0</v>
      </c>
      <c r="BR612" s="218">
        <v>0</v>
      </c>
      <c r="BS612" s="218">
        <v>0</v>
      </c>
      <c r="BT612" s="218">
        <v>0</v>
      </c>
      <c r="BU612" s="218">
        <v>0</v>
      </c>
      <c r="BV612" s="218">
        <v>0</v>
      </c>
      <c r="BW612" s="218">
        <v>0</v>
      </c>
      <c r="BX612" s="218">
        <v>0</v>
      </c>
      <c r="BY612" s="218">
        <v>0</v>
      </c>
      <c r="BZ612" s="218">
        <v>4801.0056000000004</v>
      </c>
      <c r="CA612" s="218">
        <v>4801.0056000000004</v>
      </c>
      <c r="CB612" s="218">
        <v>0</v>
      </c>
      <c r="CC612" s="218">
        <v>0</v>
      </c>
      <c r="CD612" s="218">
        <v>0</v>
      </c>
      <c r="CE612" s="218">
        <v>0</v>
      </c>
      <c r="CF612" s="218">
        <v>4801.0056000000004</v>
      </c>
      <c r="CG612" s="219">
        <v>4801.0056000000004</v>
      </c>
      <c r="CH612" s="220">
        <v>3468960</v>
      </c>
      <c r="CI612" s="220">
        <v>3468960</v>
      </c>
      <c r="CJ612" s="220">
        <v>2768160.0000000005</v>
      </c>
      <c r="CK612" s="221" t="s">
        <v>530</v>
      </c>
      <c r="CL612" s="222">
        <v>0.99</v>
      </c>
      <c r="CM612" s="223">
        <v>0.99</v>
      </c>
      <c r="CN612" s="224">
        <v>0.79</v>
      </c>
      <c r="CO612" s="253"/>
      <c r="CP612" s="253"/>
      <c r="CQ612" s="253"/>
      <c r="CR612" s="225"/>
      <c r="CS612" s="254">
        <v>30.44662107235726</v>
      </c>
      <c r="CT612" s="255">
        <v>30.44662107235726</v>
      </c>
      <c r="CU612" s="256">
        <v>0.66817598430150493</v>
      </c>
      <c r="CV612" s="257">
        <v>0.66817598430150493</v>
      </c>
      <c r="CW612" s="245" t="s">
        <v>1461</v>
      </c>
      <c r="CX612" s="258"/>
      <c r="CY612" s="253"/>
      <c r="CZ612" s="253"/>
      <c r="DA612" s="259"/>
      <c r="DB612" s="260"/>
      <c r="DC612" s="261">
        <v>0</v>
      </c>
      <c r="DD612" s="262">
        <v>0</v>
      </c>
      <c r="DE612" s="263">
        <v>0</v>
      </c>
      <c r="DF612" s="111">
        <v>0</v>
      </c>
    </row>
    <row r="613" spans="1:110" ht="35.25" customHeight="1" x14ac:dyDescent="0.25">
      <c r="A613" s="237" t="s">
        <v>541</v>
      </c>
      <c r="B613" s="238" t="s">
        <v>14</v>
      </c>
      <c r="C613" s="238" t="s">
        <v>34</v>
      </c>
      <c r="D613" s="60" t="s">
        <v>53</v>
      </c>
      <c r="E613" s="60" t="s">
        <v>35</v>
      </c>
      <c r="F613" s="60" t="s">
        <v>1469</v>
      </c>
      <c r="G613" s="61" t="s">
        <v>35</v>
      </c>
      <c r="H613" s="211" t="s">
        <v>533</v>
      </c>
      <c r="I613" s="60" t="s">
        <v>547</v>
      </c>
      <c r="J613" s="212">
        <v>2.9902125141869096</v>
      </c>
      <c r="K613" s="212">
        <v>1.7782196932709999</v>
      </c>
      <c r="L613" s="213">
        <v>726.6</v>
      </c>
      <c r="M613" s="214"/>
      <c r="N613" s="214"/>
      <c r="O613" s="214"/>
      <c r="P613" s="214"/>
      <c r="Q613" s="214"/>
      <c r="R613" s="214"/>
      <c r="S613" s="214"/>
      <c r="T613" s="214"/>
      <c r="U613" s="214"/>
      <c r="V613" s="214"/>
      <c r="W613" s="214"/>
      <c r="X613" s="214"/>
      <c r="Y613" s="214"/>
      <c r="Z613" s="214"/>
      <c r="AA613" s="214"/>
      <c r="AB613" s="214"/>
      <c r="AC613" s="214">
        <v>2</v>
      </c>
      <c r="AD613" s="214">
        <v>2</v>
      </c>
      <c r="AE613" s="214"/>
      <c r="AF613" s="214"/>
      <c r="AG613" s="215"/>
      <c r="AH613" s="214"/>
      <c r="AI613" s="214">
        <f t="shared" si="30"/>
        <v>2</v>
      </c>
      <c r="AJ613" s="214">
        <f t="shared" si="30"/>
        <v>2</v>
      </c>
      <c r="AK613" s="214"/>
      <c r="AL613" s="214"/>
      <c r="AM613" s="214"/>
      <c r="AN613" s="214"/>
      <c r="AO613" s="214"/>
      <c r="AP613" s="214"/>
      <c r="AQ613" s="214"/>
      <c r="AR613" s="214"/>
      <c r="AS613" s="214"/>
      <c r="AT613" s="214"/>
      <c r="AU613" s="214"/>
      <c r="AV613" s="214"/>
      <c r="AW613" s="214"/>
      <c r="AX613" s="214"/>
      <c r="AY613" s="214"/>
      <c r="AZ613" s="214"/>
      <c r="BA613" s="239">
        <v>13.6</v>
      </c>
      <c r="BB613" s="239">
        <v>13.6</v>
      </c>
      <c r="BC613" s="214"/>
      <c r="BD613" s="214"/>
      <c r="BE613" s="214"/>
      <c r="BF613" s="214"/>
      <c r="BG613" s="216">
        <f t="shared" si="31"/>
        <v>13.6</v>
      </c>
      <c r="BH613" s="72">
        <f t="shared" si="31"/>
        <v>13.6</v>
      </c>
      <c r="BI613" s="217">
        <f t="shared" si="29"/>
        <v>9.8550724637681154E-3</v>
      </c>
      <c r="BJ613" s="218">
        <v>0</v>
      </c>
      <c r="BK613" s="218">
        <v>0</v>
      </c>
      <c r="BL613" s="218">
        <v>0</v>
      </c>
      <c r="BM613" s="218">
        <v>0</v>
      </c>
      <c r="BN613" s="218">
        <v>0</v>
      </c>
      <c r="BO613" s="218">
        <v>0</v>
      </c>
      <c r="BP613" s="218">
        <v>0</v>
      </c>
      <c r="BQ613" s="218">
        <v>0</v>
      </c>
      <c r="BR613" s="218">
        <v>0</v>
      </c>
      <c r="BS613" s="218">
        <v>0</v>
      </c>
      <c r="BT613" s="218">
        <v>0</v>
      </c>
      <c r="BU613" s="218">
        <v>0</v>
      </c>
      <c r="BV613" s="218">
        <v>0</v>
      </c>
      <c r="BW613" s="218">
        <v>0</v>
      </c>
      <c r="BX613" s="218">
        <v>0</v>
      </c>
      <c r="BY613" s="218">
        <v>0</v>
      </c>
      <c r="BZ613" s="218">
        <v>15964.224</v>
      </c>
      <c r="CA613" s="218">
        <v>15964.224</v>
      </c>
      <c r="CB613" s="218">
        <v>0</v>
      </c>
      <c r="CC613" s="218">
        <v>0</v>
      </c>
      <c r="CD613" s="218">
        <v>0</v>
      </c>
      <c r="CE613" s="218">
        <v>0</v>
      </c>
      <c r="CF613" s="218">
        <v>15964.224</v>
      </c>
      <c r="CG613" s="219">
        <v>15964.224</v>
      </c>
      <c r="CH613" s="220">
        <v>5060801.0111040007</v>
      </c>
      <c r="CI613" s="220">
        <v>5060801.0111040007</v>
      </c>
      <c r="CJ613" s="220">
        <v>5819921.1627695998</v>
      </c>
      <c r="CK613" s="221" t="s">
        <v>530</v>
      </c>
      <c r="CL613" s="222">
        <v>1.2</v>
      </c>
      <c r="CM613" s="223">
        <v>1.2</v>
      </c>
      <c r="CN613" s="224">
        <v>1.38</v>
      </c>
      <c r="CO613" s="253"/>
      <c r="CP613" s="253"/>
      <c r="CQ613" s="253"/>
      <c r="CR613" s="225"/>
      <c r="CS613" s="254">
        <v>53.126027777814159</v>
      </c>
      <c r="CT613" s="255">
        <v>52.985644706361008</v>
      </c>
      <c r="CU613" s="256">
        <v>0.43194196158124298</v>
      </c>
      <c r="CV613" s="257">
        <v>0.4314831933738798</v>
      </c>
      <c r="CW613" s="245" t="s">
        <v>1470</v>
      </c>
      <c r="CX613" s="258"/>
      <c r="CY613" s="253"/>
      <c r="CZ613" s="253"/>
      <c r="DA613" s="259"/>
      <c r="DB613" s="260"/>
      <c r="DC613" s="261">
        <v>0</v>
      </c>
      <c r="DD613" s="262">
        <v>56661</v>
      </c>
      <c r="DE613" s="263">
        <v>0</v>
      </c>
      <c r="DF613" s="111">
        <v>18887</v>
      </c>
    </row>
    <row r="614" spans="1:110" ht="35.25" customHeight="1" x14ac:dyDescent="0.25">
      <c r="A614" s="237" t="s">
        <v>541</v>
      </c>
      <c r="B614" s="238" t="s">
        <v>14</v>
      </c>
      <c r="C614" s="238" t="s">
        <v>34</v>
      </c>
      <c r="D614" s="60" t="s">
        <v>53</v>
      </c>
      <c r="E614" s="60" t="s">
        <v>35</v>
      </c>
      <c r="F614" s="60" t="s">
        <v>1471</v>
      </c>
      <c r="G614" s="61" t="s">
        <v>35</v>
      </c>
      <c r="H614" s="211" t="s">
        <v>543</v>
      </c>
      <c r="I614" s="60" t="s">
        <v>547</v>
      </c>
      <c r="J614" s="212">
        <v>2.6947939284479623</v>
      </c>
      <c r="K614" s="212">
        <v>3.1232954480490003</v>
      </c>
      <c r="L614" s="213">
        <v>484.5</v>
      </c>
      <c r="M614" s="214"/>
      <c r="N614" s="214"/>
      <c r="O614" s="214">
        <v>1</v>
      </c>
      <c r="P614" s="214">
        <v>1</v>
      </c>
      <c r="Q614" s="214"/>
      <c r="R614" s="214"/>
      <c r="S614" s="214"/>
      <c r="T614" s="214"/>
      <c r="U614" s="214"/>
      <c r="V614" s="214"/>
      <c r="W614" s="214"/>
      <c r="X614" s="214"/>
      <c r="Y614" s="214"/>
      <c r="Z614" s="214"/>
      <c r="AA614" s="214"/>
      <c r="AB614" s="214"/>
      <c r="AC614" s="214">
        <v>2</v>
      </c>
      <c r="AD614" s="214">
        <v>2</v>
      </c>
      <c r="AE614" s="214"/>
      <c r="AF614" s="214"/>
      <c r="AG614" s="215"/>
      <c r="AH614" s="214"/>
      <c r="AI614" s="214">
        <f t="shared" si="30"/>
        <v>3</v>
      </c>
      <c r="AJ614" s="214">
        <f t="shared" si="30"/>
        <v>3</v>
      </c>
      <c r="AK614" s="214"/>
      <c r="AL614" s="214"/>
      <c r="AM614" s="214">
        <v>75</v>
      </c>
      <c r="AN614" s="214">
        <v>75</v>
      </c>
      <c r="AO614" s="214"/>
      <c r="AP614" s="214"/>
      <c r="AQ614" s="214"/>
      <c r="AR614" s="214"/>
      <c r="AS614" s="214"/>
      <c r="AT614" s="214"/>
      <c r="AU614" s="214"/>
      <c r="AV614" s="214"/>
      <c r="AW614" s="214"/>
      <c r="AX614" s="214"/>
      <c r="AY614" s="214"/>
      <c r="AZ614" s="214"/>
      <c r="BA614" s="239">
        <v>26</v>
      </c>
      <c r="BB614" s="239">
        <v>26</v>
      </c>
      <c r="BC614" s="214"/>
      <c r="BD614" s="214"/>
      <c r="BE614" s="214"/>
      <c r="BF614" s="214"/>
      <c r="BG614" s="216">
        <f t="shared" si="31"/>
        <v>101</v>
      </c>
      <c r="BH614" s="72">
        <f t="shared" si="31"/>
        <v>101</v>
      </c>
      <c r="BI614" s="217">
        <f t="shared" si="29"/>
        <v>0.05</v>
      </c>
      <c r="BJ614" s="218">
        <v>0</v>
      </c>
      <c r="BK614" s="218">
        <v>0</v>
      </c>
      <c r="BL614" s="218">
        <v>262800</v>
      </c>
      <c r="BM614" s="218">
        <v>262800</v>
      </c>
      <c r="BN614" s="218">
        <v>0</v>
      </c>
      <c r="BO614" s="218">
        <v>0</v>
      </c>
      <c r="BP614" s="218">
        <v>0</v>
      </c>
      <c r="BQ614" s="218">
        <v>0</v>
      </c>
      <c r="BR614" s="218">
        <v>0</v>
      </c>
      <c r="BS614" s="218">
        <v>0</v>
      </c>
      <c r="BT614" s="218">
        <v>0</v>
      </c>
      <c r="BU614" s="218">
        <v>0</v>
      </c>
      <c r="BV614" s="218">
        <v>0</v>
      </c>
      <c r="BW614" s="218">
        <v>0</v>
      </c>
      <c r="BX614" s="218">
        <v>0</v>
      </c>
      <c r="BY614" s="218">
        <v>0</v>
      </c>
      <c r="BZ614" s="218">
        <v>30519.84</v>
      </c>
      <c r="CA614" s="218">
        <v>30519.84</v>
      </c>
      <c r="CB614" s="218">
        <v>0</v>
      </c>
      <c r="CC614" s="218">
        <v>0</v>
      </c>
      <c r="CD614" s="218">
        <v>0</v>
      </c>
      <c r="CE614" s="218">
        <v>0</v>
      </c>
      <c r="CF614" s="218">
        <v>293319.84000000003</v>
      </c>
      <c r="CG614" s="219">
        <v>293319.84000000003</v>
      </c>
      <c r="CH614" s="220">
        <v>5540432.7909168005</v>
      </c>
      <c r="CI614" s="220">
        <v>5540432.7909168005</v>
      </c>
      <c r="CJ614" s="220">
        <v>7314819.7631712006</v>
      </c>
      <c r="CK614" s="221" t="s">
        <v>530</v>
      </c>
      <c r="CL614" s="222">
        <v>1.53</v>
      </c>
      <c r="CM614" s="223">
        <v>1.53</v>
      </c>
      <c r="CN614" s="224">
        <v>2.02</v>
      </c>
      <c r="CO614" s="253"/>
      <c r="CP614" s="253"/>
      <c r="CQ614" s="253"/>
      <c r="CR614" s="225"/>
      <c r="CS614" s="254">
        <v>239.26817419609031</v>
      </c>
      <c r="CT614" s="255">
        <v>239.26817419609031</v>
      </c>
      <c r="CU614" s="256">
        <v>2.0995881429187389</v>
      </c>
      <c r="CV614" s="257">
        <v>2.0995881429187389</v>
      </c>
      <c r="CW614" s="245" t="s">
        <v>1026</v>
      </c>
      <c r="CX614" s="258"/>
      <c r="CY614" s="253"/>
      <c r="CZ614" s="253"/>
      <c r="DA614" s="259"/>
      <c r="DB614" s="260"/>
      <c r="DC614" s="261">
        <v>0</v>
      </c>
      <c r="DD614" s="262">
        <v>112219</v>
      </c>
      <c r="DE614" s="263">
        <v>135589</v>
      </c>
      <c r="DF614" s="111">
        <v>82602.666666666672</v>
      </c>
    </row>
    <row r="615" spans="1:110" ht="35.25" customHeight="1" x14ac:dyDescent="0.25">
      <c r="A615" s="237" t="s">
        <v>541</v>
      </c>
      <c r="B615" s="238" t="s">
        <v>14</v>
      </c>
      <c r="C615" s="238" t="s">
        <v>34</v>
      </c>
      <c r="D615" s="60" t="s">
        <v>53</v>
      </c>
      <c r="E615" s="60" t="s">
        <v>35</v>
      </c>
      <c r="F615" s="60" t="s">
        <v>1472</v>
      </c>
      <c r="G615" s="61" t="s">
        <v>35</v>
      </c>
      <c r="H615" s="211" t="s">
        <v>533</v>
      </c>
      <c r="I615" s="60" t="s">
        <v>547</v>
      </c>
      <c r="J615" s="212">
        <v>2.3057060350356893</v>
      </c>
      <c r="K615" s="212">
        <v>3.6640151438940003</v>
      </c>
      <c r="L615" s="213">
        <v>867.9</v>
      </c>
      <c r="M615" s="214"/>
      <c r="N615" s="214"/>
      <c r="O615" s="214"/>
      <c r="P615" s="214"/>
      <c r="Q615" s="214"/>
      <c r="R615" s="214"/>
      <c r="S615" s="214"/>
      <c r="T615" s="214"/>
      <c r="U615" s="214"/>
      <c r="V615" s="214"/>
      <c r="W615" s="214"/>
      <c r="X615" s="214"/>
      <c r="Y615" s="214"/>
      <c r="Z615" s="214"/>
      <c r="AA615" s="214"/>
      <c r="AB615" s="214"/>
      <c r="AC615" s="214">
        <v>9</v>
      </c>
      <c r="AD615" s="214">
        <v>9</v>
      </c>
      <c r="AE615" s="214"/>
      <c r="AF615" s="214"/>
      <c r="AG615" s="215"/>
      <c r="AH615" s="214"/>
      <c r="AI615" s="214">
        <f t="shared" si="30"/>
        <v>9</v>
      </c>
      <c r="AJ615" s="214">
        <f t="shared" si="30"/>
        <v>9</v>
      </c>
      <c r="AK615" s="214"/>
      <c r="AL615" s="214"/>
      <c r="AM615" s="214"/>
      <c r="AN615" s="214"/>
      <c r="AO615" s="214"/>
      <c r="AP615" s="214"/>
      <c r="AQ615" s="214"/>
      <c r="AR615" s="214"/>
      <c r="AS615" s="214"/>
      <c r="AT615" s="214"/>
      <c r="AU615" s="214"/>
      <c r="AV615" s="214"/>
      <c r="AW615" s="214"/>
      <c r="AX615" s="214"/>
      <c r="AY615" s="214"/>
      <c r="AZ615" s="214"/>
      <c r="BA615" s="239">
        <v>74.510000000000005</v>
      </c>
      <c r="BB615" s="239">
        <v>74.510000000000005</v>
      </c>
      <c r="BC615" s="214"/>
      <c r="BD615" s="214"/>
      <c r="BE615" s="214"/>
      <c r="BF615" s="214"/>
      <c r="BG615" s="216">
        <f t="shared" si="31"/>
        <v>74.510000000000005</v>
      </c>
      <c r="BH615" s="72">
        <f t="shared" si="31"/>
        <v>74.510000000000005</v>
      </c>
      <c r="BI615" s="217">
        <f t="shared" si="29"/>
        <v>5.0006711409395978E-2</v>
      </c>
      <c r="BJ615" s="218">
        <v>0</v>
      </c>
      <c r="BK615" s="218">
        <v>0</v>
      </c>
      <c r="BL615" s="218">
        <v>0</v>
      </c>
      <c r="BM615" s="218">
        <v>0</v>
      </c>
      <c r="BN615" s="218">
        <v>0</v>
      </c>
      <c r="BO615" s="218">
        <v>0</v>
      </c>
      <c r="BP615" s="218">
        <v>0</v>
      </c>
      <c r="BQ615" s="218">
        <v>0</v>
      </c>
      <c r="BR615" s="218">
        <v>0</v>
      </c>
      <c r="BS615" s="218">
        <v>0</v>
      </c>
      <c r="BT615" s="218">
        <v>0</v>
      </c>
      <c r="BU615" s="218">
        <v>0</v>
      </c>
      <c r="BV615" s="218">
        <v>0</v>
      </c>
      <c r="BW615" s="218">
        <v>0</v>
      </c>
      <c r="BX615" s="218">
        <v>0</v>
      </c>
      <c r="BY615" s="218">
        <v>0</v>
      </c>
      <c r="BZ615" s="218">
        <v>87462.818400000018</v>
      </c>
      <c r="CA615" s="218">
        <v>87462.818400000018</v>
      </c>
      <c r="CB615" s="218">
        <v>0</v>
      </c>
      <c r="CC615" s="218">
        <v>0</v>
      </c>
      <c r="CD615" s="218">
        <v>0</v>
      </c>
      <c r="CE615" s="218">
        <v>0</v>
      </c>
      <c r="CF615" s="218">
        <v>87462.818400000018</v>
      </c>
      <c r="CG615" s="219">
        <v>87462.818400000018</v>
      </c>
      <c r="CH615" s="220">
        <v>7412646.1389911994</v>
      </c>
      <c r="CI615" s="220">
        <v>7412646.1389911994</v>
      </c>
      <c r="CJ615" s="220">
        <v>6653519.7271667998</v>
      </c>
      <c r="CK615" s="221" t="s">
        <v>530</v>
      </c>
      <c r="CL615" s="222">
        <v>1.66</v>
      </c>
      <c r="CM615" s="223">
        <v>1.66</v>
      </c>
      <c r="CN615" s="224">
        <v>1.49</v>
      </c>
      <c r="CO615" s="253"/>
      <c r="CP615" s="253"/>
      <c r="CQ615" s="253"/>
      <c r="CR615" s="225"/>
      <c r="CS615" s="254">
        <v>22.451750858239254</v>
      </c>
      <c r="CT615" s="255">
        <v>22.451750858239254</v>
      </c>
      <c r="CU615" s="256">
        <v>0.42731061128485454</v>
      </c>
      <c r="CV615" s="257">
        <v>0.42731061128485454</v>
      </c>
      <c r="CW615" s="245" t="s">
        <v>1473</v>
      </c>
      <c r="CX615" s="258"/>
      <c r="CY615" s="253"/>
      <c r="CZ615" s="253"/>
      <c r="DA615" s="259"/>
      <c r="DB615" s="260"/>
      <c r="DC615" s="261">
        <v>0</v>
      </c>
      <c r="DD615" s="262">
        <v>0</v>
      </c>
      <c r="DE615" s="263">
        <v>0</v>
      </c>
      <c r="DF615" s="111">
        <v>0</v>
      </c>
    </row>
    <row r="616" spans="1:110" ht="35.25" customHeight="1" x14ac:dyDescent="0.25">
      <c r="A616" s="237" t="s">
        <v>541</v>
      </c>
      <c r="B616" s="238" t="s">
        <v>14</v>
      </c>
      <c r="C616" s="238" t="s">
        <v>34</v>
      </c>
      <c r="D616" s="60" t="s">
        <v>53</v>
      </c>
      <c r="E616" s="60" t="s">
        <v>35</v>
      </c>
      <c r="F616" s="60" t="s">
        <v>1474</v>
      </c>
      <c r="G616" s="61" t="s">
        <v>35</v>
      </c>
      <c r="H616" s="211" t="s">
        <v>533</v>
      </c>
      <c r="I616" s="60" t="s">
        <v>547</v>
      </c>
      <c r="J616" s="212">
        <v>3.1559351354550995</v>
      </c>
      <c r="K616" s="212">
        <v>3.2153409024030002</v>
      </c>
      <c r="L616" s="213">
        <v>818.5</v>
      </c>
      <c r="M616" s="214"/>
      <c r="N616" s="214"/>
      <c r="O616" s="214"/>
      <c r="P616" s="214"/>
      <c r="Q616" s="214"/>
      <c r="R616" s="214"/>
      <c r="S616" s="214"/>
      <c r="T616" s="214"/>
      <c r="U616" s="214"/>
      <c r="V616" s="214"/>
      <c r="W616" s="214"/>
      <c r="X616" s="214"/>
      <c r="Y616" s="214"/>
      <c r="Z616" s="214"/>
      <c r="AA616" s="214"/>
      <c r="AB616" s="214"/>
      <c r="AC616" s="214">
        <v>9</v>
      </c>
      <c r="AD616" s="214">
        <v>9</v>
      </c>
      <c r="AE616" s="214"/>
      <c r="AF616" s="214"/>
      <c r="AG616" s="215"/>
      <c r="AH616" s="214"/>
      <c r="AI616" s="214">
        <f t="shared" si="30"/>
        <v>9</v>
      </c>
      <c r="AJ616" s="214">
        <f t="shared" si="30"/>
        <v>9</v>
      </c>
      <c r="AK616" s="214"/>
      <c r="AL616" s="214"/>
      <c r="AM616" s="214"/>
      <c r="AN616" s="214"/>
      <c r="AO616" s="214"/>
      <c r="AP616" s="214"/>
      <c r="AQ616" s="214"/>
      <c r="AR616" s="214"/>
      <c r="AS616" s="214"/>
      <c r="AT616" s="214"/>
      <c r="AU616" s="214"/>
      <c r="AV616" s="214"/>
      <c r="AW616" s="214"/>
      <c r="AX616" s="214"/>
      <c r="AY616" s="214"/>
      <c r="AZ616" s="214"/>
      <c r="BA616" s="239">
        <v>40.56</v>
      </c>
      <c r="BB616" s="239">
        <v>40.56</v>
      </c>
      <c r="BC616" s="214"/>
      <c r="BD616" s="214"/>
      <c r="BE616" s="214"/>
      <c r="BF616" s="214"/>
      <c r="BG616" s="216">
        <f t="shared" si="31"/>
        <v>40.56</v>
      </c>
      <c r="BH616" s="72">
        <f t="shared" si="31"/>
        <v>40.56</v>
      </c>
      <c r="BI616" s="217">
        <f t="shared" si="29"/>
        <v>2.5192546583850929E-2</v>
      </c>
      <c r="BJ616" s="218">
        <v>0</v>
      </c>
      <c r="BK616" s="218">
        <v>0</v>
      </c>
      <c r="BL616" s="218">
        <v>0</v>
      </c>
      <c r="BM616" s="218">
        <v>0</v>
      </c>
      <c r="BN616" s="218">
        <v>0</v>
      </c>
      <c r="BO616" s="218">
        <v>0</v>
      </c>
      <c r="BP616" s="218">
        <v>0</v>
      </c>
      <c r="BQ616" s="218">
        <v>0</v>
      </c>
      <c r="BR616" s="218">
        <v>0</v>
      </c>
      <c r="BS616" s="218">
        <v>0</v>
      </c>
      <c r="BT616" s="218">
        <v>0</v>
      </c>
      <c r="BU616" s="218">
        <v>0</v>
      </c>
      <c r="BV616" s="218">
        <v>0</v>
      </c>
      <c r="BW616" s="218">
        <v>0</v>
      </c>
      <c r="BX616" s="218">
        <v>0</v>
      </c>
      <c r="BY616" s="218">
        <v>0</v>
      </c>
      <c r="BZ616" s="218">
        <v>47610.950400000009</v>
      </c>
      <c r="CA616" s="218">
        <v>47610.950400000009</v>
      </c>
      <c r="CB616" s="218">
        <v>0</v>
      </c>
      <c r="CC616" s="218">
        <v>0</v>
      </c>
      <c r="CD616" s="218">
        <v>0</v>
      </c>
      <c r="CE616" s="218">
        <v>0</v>
      </c>
      <c r="CF616" s="218">
        <v>47610.950400000009</v>
      </c>
      <c r="CG616" s="219">
        <v>47610.950400000009</v>
      </c>
      <c r="CH616" s="220">
        <v>4766278.0013976004</v>
      </c>
      <c r="CI616" s="220">
        <v>4766278.0013976004</v>
      </c>
      <c r="CJ616" s="220">
        <v>5726647.4494404001</v>
      </c>
      <c r="CK616" s="221" t="s">
        <v>530</v>
      </c>
      <c r="CL616" s="222">
        <v>1.34</v>
      </c>
      <c r="CM616" s="223">
        <v>1.34</v>
      </c>
      <c r="CN616" s="224">
        <v>1.61</v>
      </c>
      <c r="CO616" s="253"/>
      <c r="CP616" s="253"/>
      <c r="CQ616" s="253"/>
      <c r="CR616" s="225"/>
      <c r="CS616" s="254">
        <v>38.691856499027033</v>
      </c>
      <c r="CT616" s="255">
        <v>38.691856499027033</v>
      </c>
      <c r="CU616" s="256">
        <v>0.42122572878996772</v>
      </c>
      <c r="CV616" s="257">
        <v>0.42122572878996772</v>
      </c>
      <c r="CW616" s="245" t="s">
        <v>556</v>
      </c>
      <c r="CX616" s="258"/>
      <c r="CY616" s="253"/>
      <c r="CZ616" s="253"/>
      <c r="DA616" s="259"/>
      <c r="DB616" s="260"/>
      <c r="DC616" s="261">
        <v>36505</v>
      </c>
      <c r="DD616" s="262">
        <v>0</v>
      </c>
      <c r="DE616" s="263">
        <v>0</v>
      </c>
      <c r="DF616" s="111">
        <v>12168.333333333334</v>
      </c>
    </row>
    <row r="617" spans="1:110" ht="35.25" customHeight="1" x14ac:dyDescent="0.25">
      <c r="A617" s="237" t="s">
        <v>541</v>
      </c>
      <c r="B617" s="238" t="s">
        <v>14</v>
      </c>
      <c r="C617" s="238" t="s">
        <v>34</v>
      </c>
      <c r="D617" s="60" t="s">
        <v>53</v>
      </c>
      <c r="E617" s="60" t="s">
        <v>35</v>
      </c>
      <c r="F617" s="60" t="s">
        <v>1475</v>
      </c>
      <c r="G617" s="61" t="s">
        <v>35</v>
      </c>
      <c r="H617" s="211" t="s">
        <v>543</v>
      </c>
      <c r="I617" s="60" t="s">
        <v>547</v>
      </c>
      <c r="J617" s="212">
        <v>2.557892632617718</v>
      </c>
      <c r="K617" s="212">
        <v>3.4424242352640002</v>
      </c>
      <c r="L617" s="213">
        <v>431</v>
      </c>
      <c r="M617" s="214"/>
      <c r="N617" s="214"/>
      <c r="O617" s="214"/>
      <c r="P617" s="214"/>
      <c r="Q617" s="214"/>
      <c r="R617" s="214"/>
      <c r="S617" s="214"/>
      <c r="T617" s="214"/>
      <c r="U617" s="214"/>
      <c r="V617" s="214"/>
      <c r="W617" s="214"/>
      <c r="X617" s="214"/>
      <c r="Y617" s="214"/>
      <c r="Z617" s="214"/>
      <c r="AA617" s="214"/>
      <c r="AB617" s="214"/>
      <c r="AC617" s="214">
        <v>1</v>
      </c>
      <c r="AD617" s="214">
        <v>1</v>
      </c>
      <c r="AE617" s="214"/>
      <c r="AF617" s="214"/>
      <c r="AG617" s="215"/>
      <c r="AH617" s="214"/>
      <c r="AI617" s="214">
        <f t="shared" si="30"/>
        <v>1</v>
      </c>
      <c r="AJ617" s="214">
        <f t="shared" si="30"/>
        <v>1</v>
      </c>
      <c r="AK617" s="214"/>
      <c r="AL617" s="214"/>
      <c r="AM617" s="214"/>
      <c r="AN617" s="214"/>
      <c r="AO617" s="214"/>
      <c r="AP617" s="214"/>
      <c r="AQ617" s="214"/>
      <c r="AR617" s="214"/>
      <c r="AS617" s="214"/>
      <c r="AT617" s="214"/>
      <c r="AU617" s="214"/>
      <c r="AV617" s="214"/>
      <c r="AW617" s="214"/>
      <c r="AX617" s="214"/>
      <c r="AY617" s="214"/>
      <c r="AZ617" s="214"/>
      <c r="BA617" s="239">
        <v>3</v>
      </c>
      <c r="BB617" s="239">
        <v>3</v>
      </c>
      <c r="BC617" s="214"/>
      <c r="BD617" s="214"/>
      <c r="BE617" s="214"/>
      <c r="BF617" s="214"/>
      <c r="BG617" s="216">
        <f t="shared" si="31"/>
        <v>3</v>
      </c>
      <c r="BH617" s="72">
        <f t="shared" si="31"/>
        <v>3</v>
      </c>
      <c r="BI617" s="217">
        <f t="shared" si="29"/>
        <v>1.5306122448979593E-3</v>
      </c>
      <c r="BJ617" s="218">
        <v>0</v>
      </c>
      <c r="BK617" s="218">
        <v>0</v>
      </c>
      <c r="BL617" s="218">
        <v>0</v>
      </c>
      <c r="BM617" s="218">
        <v>0</v>
      </c>
      <c r="BN617" s="218">
        <v>0</v>
      </c>
      <c r="BO617" s="218">
        <v>0</v>
      </c>
      <c r="BP617" s="218">
        <v>0</v>
      </c>
      <c r="BQ617" s="218">
        <v>0</v>
      </c>
      <c r="BR617" s="218">
        <v>0</v>
      </c>
      <c r="BS617" s="218">
        <v>0</v>
      </c>
      <c r="BT617" s="218">
        <v>0</v>
      </c>
      <c r="BU617" s="218">
        <v>0</v>
      </c>
      <c r="BV617" s="218">
        <v>0</v>
      </c>
      <c r="BW617" s="218">
        <v>0</v>
      </c>
      <c r="BX617" s="218">
        <v>0</v>
      </c>
      <c r="BY617" s="218">
        <v>0</v>
      </c>
      <c r="BZ617" s="218">
        <v>3521.5200000000004</v>
      </c>
      <c r="CA617" s="218">
        <v>3521.5200000000004</v>
      </c>
      <c r="CB617" s="218">
        <v>0</v>
      </c>
      <c r="CC617" s="218">
        <v>0</v>
      </c>
      <c r="CD617" s="218">
        <v>0</v>
      </c>
      <c r="CE617" s="218">
        <v>0</v>
      </c>
      <c r="CF617" s="218">
        <v>3521.5200000000004</v>
      </c>
      <c r="CG617" s="219">
        <v>3521.5200000000004</v>
      </c>
      <c r="CH617" s="220">
        <v>5587861.5579323992</v>
      </c>
      <c r="CI617" s="220">
        <v>5587861.5579323992</v>
      </c>
      <c r="CJ617" s="220">
        <v>6118552.3204175998</v>
      </c>
      <c r="CK617" s="221" t="s">
        <v>530</v>
      </c>
      <c r="CL617" s="222">
        <v>1.79</v>
      </c>
      <c r="CM617" s="223">
        <v>1.79</v>
      </c>
      <c r="CN617" s="224">
        <v>1.96</v>
      </c>
      <c r="CO617" s="253"/>
      <c r="CP617" s="253"/>
      <c r="CQ617" s="253"/>
      <c r="CR617" s="225"/>
      <c r="CS617" s="254">
        <v>47.941922372744706</v>
      </c>
      <c r="CT617" s="255">
        <v>43.694258821342835</v>
      </c>
      <c r="CU617" s="256">
        <v>0.70409659114084067</v>
      </c>
      <c r="CV617" s="257">
        <v>0.70176014254270991</v>
      </c>
      <c r="CW617" s="245" t="s">
        <v>556</v>
      </c>
      <c r="CX617" s="258"/>
      <c r="CY617" s="253"/>
      <c r="CZ617" s="253"/>
      <c r="DA617" s="259"/>
      <c r="DB617" s="260"/>
      <c r="DC617" s="261">
        <v>0</v>
      </c>
      <c r="DD617" s="262">
        <v>0</v>
      </c>
      <c r="DE617" s="263">
        <v>32097</v>
      </c>
      <c r="DF617" s="111">
        <v>10699</v>
      </c>
    </row>
    <row r="618" spans="1:110" ht="35.25" customHeight="1" x14ac:dyDescent="0.25">
      <c r="A618" s="237" t="s">
        <v>541</v>
      </c>
      <c r="B618" s="238" t="s">
        <v>14</v>
      </c>
      <c r="C618" s="238" t="s">
        <v>34</v>
      </c>
      <c r="D618" s="60" t="s">
        <v>53</v>
      </c>
      <c r="E618" s="60" t="s">
        <v>35</v>
      </c>
      <c r="F618" s="60" t="s">
        <v>1476</v>
      </c>
      <c r="G618" s="61" t="s">
        <v>35</v>
      </c>
      <c r="H618" s="211" t="s">
        <v>543</v>
      </c>
      <c r="I618" s="60" t="s">
        <v>547</v>
      </c>
      <c r="J618" s="212">
        <v>2.0174927806562284</v>
      </c>
      <c r="K618" s="212">
        <v>4.0539772642950007</v>
      </c>
      <c r="L618" s="213">
        <v>589.1</v>
      </c>
      <c r="M618" s="214"/>
      <c r="N618" s="214"/>
      <c r="O618" s="214"/>
      <c r="P618" s="214"/>
      <c r="Q618" s="214"/>
      <c r="R618" s="214"/>
      <c r="S618" s="214"/>
      <c r="T618" s="214"/>
      <c r="U618" s="214"/>
      <c r="V618" s="214"/>
      <c r="W618" s="214"/>
      <c r="X618" s="214"/>
      <c r="Y618" s="214"/>
      <c r="Z618" s="214"/>
      <c r="AA618" s="214"/>
      <c r="AB618" s="214"/>
      <c r="AC618" s="214">
        <v>6</v>
      </c>
      <c r="AD618" s="214">
        <v>6</v>
      </c>
      <c r="AE618" s="214"/>
      <c r="AF618" s="214"/>
      <c r="AG618" s="215"/>
      <c r="AH618" s="214"/>
      <c r="AI618" s="214">
        <f t="shared" si="30"/>
        <v>6</v>
      </c>
      <c r="AJ618" s="214">
        <f t="shared" si="30"/>
        <v>6</v>
      </c>
      <c r="AK618" s="214"/>
      <c r="AL618" s="214"/>
      <c r="AM618" s="214"/>
      <c r="AN618" s="214"/>
      <c r="AO618" s="214"/>
      <c r="AP618" s="214"/>
      <c r="AQ618" s="214"/>
      <c r="AR618" s="214"/>
      <c r="AS618" s="214"/>
      <c r="AT618" s="214"/>
      <c r="AU618" s="214"/>
      <c r="AV618" s="214"/>
      <c r="AW618" s="214"/>
      <c r="AX618" s="214"/>
      <c r="AY618" s="214"/>
      <c r="AZ618" s="214"/>
      <c r="BA618" s="239">
        <v>60.25</v>
      </c>
      <c r="BB618" s="239">
        <v>60.25</v>
      </c>
      <c r="BC618" s="214"/>
      <c r="BD618" s="214"/>
      <c r="BE618" s="214"/>
      <c r="BF618" s="214"/>
      <c r="BG618" s="216">
        <f t="shared" si="31"/>
        <v>60.25</v>
      </c>
      <c r="BH618" s="72">
        <f t="shared" si="31"/>
        <v>60.25</v>
      </c>
      <c r="BI618" s="217">
        <f t="shared" si="29"/>
        <v>4.2730496453900708E-2</v>
      </c>
      <c r="BJ618" s="218">
        <v>0</v>
      </c>
      <c r="BK618" s="218">
        <v>0</v>
      </c>
      <c r="BL618" s="218">
        <v>0</v>
      </c>
      <c r="BM618" s="218">
        <v>0</v>
      </c>
      <c r="BN618" s="218">
        <v>0</v>
      </c>
      <c r="BO618" s="218">
        <v>0</v>
      </c>
      <c r="BP618" s="218">
        <v>0</v>
      </c>
      <c r="BQ618" s="218">
        <v>0</v>
      </c>
      <c r="BR618" s="218">
        <v>0</v>
      </c>
      <c r="BS618" s="218">
        <v>0</v>
      </c>
      <c r="BT618" s="218">
        <v>0</v>
      </c>
      <c r="BU618" s="218">
        <v>0</v>
      </c>
      <c r="BV618" s="218">
        <v>0</v>
      </c>
      <c r="BW618" s="218">
        <v>0</v>
      </c>
      <c r="BX618" s="218">
        <v>0</v>
      </c>
      <c r="BY618" s="218">
        <v>0</v>
      </c>
      <c r="BZ618" s="218">
        <v>70723.86</v>
      </c>
      <c r="CA618" s="218">
        <v>70723.86</v>
      </c>
      <c r="CB618" s="218">
        <v>0</v>
      </c>
      <c r="CC618" s="218">
        <v>0</v>
      </c>
      <c r="CD618" s="218">
        <v>0</v>
      </c>
      <c r="CE618" s="218">
        <v>0</v>
      </c>
      <c r="CF618" s="218">
        <v>70723.86</v>
      </c>
      <c r="CG618" s="219">
        <v>70723.86</v>
      </c>
      <c r="CH618" s="220">
        <v>5534097.6556271994</v>
      </c>
      <c r="CI618" s="220">
        <v>5534097.6556271994</v>
      </c>
      <c r="CJ618" s="220">
        <v>5495125.1369255995</v>
      </c>
      <c r="CK618" s="221" t="s">
        <v>530</v>
      </c>
      <c r="CL618" s="222">
        <v>1.42</v>
      </c>
      <c r="CM618" s="223">
        <v>1.42</v>
      </c>
      <c r="CN618" s="224">
        <v>1.41</v>
      </c>
      <c r="CO618" s="253"/>
      <c r="CP618" s="253"/>
      <c r="CQ618" s="253"/>
      <c r="CR618" s="225"/>
      <c r="CS618" s="254">
        <v>427.71753370375819</v>
      </c>
      <c r="CT618" s="255">
        <v>427.71753370375819</v>
      </c>
      <c r="CU618" s="256">
        <v>1.5395829640180179</v>
      </c>
      <c r="CV618" s="257">
        <v>1.5395829640180179</v>
      </c>
      <c r="CW618" s="245" t="s">
        <v>1459</v>
      </c>
      <c r="CX618" s="258"/>
      <c r="CY618" s="253"/>
      <c r="CZ618" s="253"/>
      <c r="DA618" s="259"/>
      <c r="DB618" s="260"/>
      <c r="DC618" s="261">
        <v>87670</v>
      </c>
      <c r="DD618" s="262">
        <v>29714</v>
      </c>
      <c r="DE618" s="263">
        <v>399657</v>
      </c>
      <c r="DF618" s="111">
        <v>172347</v>
      </c>
    </row>
    <row r="619" spans="1:110" ht="35.25" customHeight="1" x14ac:dyDescent="0.25">
      <c r="A619" s="237" t="s">
        <v>541</v>
      </c>
      <c r="B619" s="238" t="s">
        <v>14</v>
      </c>
      <c r="C619" s="238" t="s">
        <v>34</v>
      </c>
      <c r="D619" s="60" t="s">
        <v>159</v>
      </c>
      <c r="E619" s="60" t="s">
        <v>62</v>
      </c>
      <c r="F619" s="60" t="s">
        <v>1477</v>
      </c>
      <c r="G619" s="61" t="s">
        <v>62</v>
      </c>
      <c r="H619" s="211" t="s">
        <v>533</v>
      </c>
      <c r="I619" s="60" t="s">
        <v>547</v>
      </c>
      <c r="J619" s="212">
        <v>1.1528530175178446</v>
      </c>
      <c r="K619" s="212">
        <v>1.0950757552979999</v>
      </c>
      <c r="L619" s="213">
        <v>445.1</v>
      </c>
      <c r="M619" s="214"/>
      <c r="N619" s="214"/>
      <c r="O619" s="214"/>
      <c r="P619" s="214"/>
      <c r="Q619" s="214"/>
      <c r="R619" s="214"/>
      <c r="S619" s="214"/>
      <c r="T619" s="214"/>
      <c r="U619" s="214"/>
      <c r="V619" s="214"/>
      <c r="W619" s="214"/>
      <c r="X619" s="214"/>
      <c r="Y619" s="214"/>
      <c r="Z619" s="214"/>
      <c r="AA619" s="214"/>
      <c r="AB619" s="214"/>
      <c r="AC619" s="214">
        <v>1</v>
      </c>
      <c r="AD619" s="214">
        <v>1</v>
      </c>
      <c r="AE619" s="214"/>
      <c r="AF619" s="214"/>
      <c r="AG619" s="215"/>
      <c r="AH619" s="214"/>
      <c r="AI619" s="214">
        <f t="shared" si="30"/>
        <v>1</v>
      </c>
      <c r="AJ619" s="214">
        <f t="shared" si="30"/>
        <v>1</v>
      </c>
      <c r="AK619" s="214"/>
      <c r="AL619" s="214"/>
      <c r="AM619" s="214"/>
      <c r="AN619" s="214"/>
      <c r="AO619" s="214"/>
      <c r="AP619" s="214"/>
      <c r="AQ619" s="214"/>
      <c r="AR619" s="214"/>
      <c r="AS619" s="214"/>
      <c r="AT619" s="214"/>
      <c r="AU619" s="214"/>
      <c r="AV619" s="214"/>
      <c r="AW619" s="214"/>
      <c r="AX619" s="214"/>
      <c r="AY619" s="214"/>
      <c r="AZ619" s="214"/>
      <c r="BA619" s="239">
        <v>3.8</v>
      </c>
      <c r="BB619" s="239">
        <v>3.8</v>
      </c>
      <c r="BC619" s="214"/>
      <c r="BD619" s="214"/>
      <c r="BE619" s="214"/>
      <c r="BF619" s="214"/>
      <c r="BG619" s="216">
        <f t="shared" si="31"/>
        <v>3.8</v>
      </c>
      <c r="BH619" s="72">
        <f t="shared" si="31"/>
        <v>3.8</v>
      </c>
      <c r="BI619" s="217">
        <f t="shared" si="29"/>
        <v>3.7623762376237622E-3</v>
      </c>
      <c r="BJ619" s="218">
        <v>0</v>
      </c>
      <c r="BK619" s="218">
        <v>0</v>
      </c>
      <c r="BL619" s="218">
        <v>0</v>
      </c>
      <c r="BM619" s="218">
        <v>0</v>
      </c>
      <c r="BN619" s="218">
        <v>0</v>
      </c>
      <c r="BO619" s="218">
        <v>0</v>
      </c>
      <c r="BP619" s="218">
        <v>0</v>
      </c>
      <c r="BQ619" s="218">
        <v>0</v>
      </c>
      <c r="BR619" s="218">
        <v>0</v>
      </c>
      <c r="BS619" s="218">
        <v>0</v>
      </c>
      <c r="BT619" s="218">
        <v>0</v>
      </c>
      <c r="BU619" s="218">
        <v>0</v>
      </c>
      <c r="BV619" s="218">
        <v>0</v>
      </c>
      <c r="BW619" s="218">
        <v>0</v>
      </c>
      <c r="BX619" s="218">
        <v>0</v>
      </c>
      <c r="BY619" s="218">
        <v>0</v>
      </c>
      <c r="BZ619" s="218">
        <v>4460.5920000000006</v>
      </c>
      <c r="CA619" s="218">
        <v>4460.5920000000006</v>
      </c>
      <c r="CB619" s="218">
        <v>0</v>
      </c>
      <c r="CC619" s="218">
        <v>0</v>
      </c>
      <c r="CD619" s="218">
        <v>0</v>
      </c>
      <c r="CE619" s="218">
        <v>0</v>
      </c>
      <c r="CF619" s="218">
        <v>4460.5920000000006</v>
      </c>
      <c r="CG619" s="219">
        <v>4460.5920000000006</v>
      </c>
      <c r="CH619" s="220">
        <v>2943360</v>
      </c>
      <c r="CI619" s="220">
        <v>2943360</v>
      </c>
      <c r="CJ619" s="220">
        <v>3539040.0000000005</v>
      </c>
      <c r="CK619" s="221" t="s">
        <v>530</v>
      </c>
      <c r="CL619" s="222">
        <v>0.84</v>
      </c>
      <c r="CM619" s="223">
        <v>0.84</v>
      </c>
      <c r="CN619" s="224">
        <v>1.01</v>
      </c>
      <c r="CO619" s="253"/>
      <c r="CP619" s="253"/>
      <c r="CQ619" s="253"/>
      <c r="CR619" s="225"/>
      <c r="CS619" s="254">
        <v>64.473648484811221</v>
      </c>
      <c r="CT619" s="255">
        <v>60.911822861194359</v>
      </c>
      <c r="CU619" s="256">
        <v>0.52606575793198884</v>
      </c>
      <c r="CV619" s="257">
        <v>0.42153584550078077</v>
      </c>
      <c r="CW619" s="245" t="s">
        <v>832</v>
      </c>
      <c r="CX619" s="258"/>
      <c r="CY619" s="253"/>
      <c r="CZ619" s="253"/>
      <c r="DA619" s="259"/>
      <c r="DB619" s="260"/>
      <c r="DC619" s="261">
        <v>55600</v>
      </c>
      <c r="DD619" s="262">
        <v>0</v>
      </c>
      <c r="DE619" s="263">
        <v>0</v>
      </c>
      <c r="DF619" s="111">
        <v>18533.333333333332</v>
      </c>
    </row>
    <row r="620" spans="1:110" ht="35.25" customHeight="1" x14ac:dyDescent="0.25">
      <c r="A620" s="237" t="s">
        <v>541</v>
      </c>
      <c r="B620" s="238" t="s">
        <v>14</v>
      </c>
      <c r="C620" s="238" t="s">
        <v>34</v>
      </c>
      <c r="D620" s="60" t="s">
        <v>159</v>
      </c>
      <c r="E620" s="60" t="s">
        <v>62</v>
      </c>
      <c r="F620" s="60" t="s">
        <v>1478</v>
      </c>
      <c r="G620" s="61" t="s">
        <v>62</v>
      </c>
      <c r="H620" s="211" t="s">
        <v>543</v>
      </c>
      <c r="I620" s="60" t="s">
        <v>547</v>
      </c>
      <c r="J620" s="212">
        <v>2.1615994078459591</v>
      </c>
      <c r="K620" s="212">
        <v>1.833712117398</v>
      </c>
      <c r="L620" s="213">
        <v>1063.0999999999999</v>
      </c>
      <c r="M620" s="214"/>
      <c r="N620" s="214"/>
      <c r="O620" s="214"/>
      <c r="P620" s="214"/>
      <c r="Q620" s="214"/>
      <c r="R620" s="214"/>
      <c r="S620" s="214"/>
      <c r="T620" s="214"/>
      <c r="U620" s="214"/>
      <c r="V620" s="214"/>
      <c r="W620" s="214"/>
      <c r="X620" s="214"/>
      <c r="Y620" s="214"/>
      <c r="Z620" s="214"/>
      <c r="AA620" s="214"/>
      <c r="AB620" s="214"/>
      <c r="AC620" s="214">
        <v>10</v>
      </c>
      <c r="AD620" s="214">
        <v>10</v>
      </c>
      <c r="AE620" s="214"/>
      <c r="AF620" s="214"/>
      <c r="AG620" s="215"/>
      <c r="AH620" s="214"/>
      <c r="AI620" s="214">
        <f t="shared" si="30"/>
        <v>10</v>
      </c>
      <c r="AJ620" s="214">
        <f t="shared" si="30"/>
        <v>10</v>
      </c>
      <c r="AK620" s="214"/>
      <c r="AL620" s="214"/>
      <c r="AM620" s="214"/>
      <c r="AN620" s="214"/>
      <c r="AO620" s="214"/>
      <c r="AP620" s="214"/>
      <c r="AQ620" s="214"/>
      <c r="AR620" s="214"/>
      <c r="AS620" s="214"/>
      <c r="AT620" s="214"/>
      <c r="AU620" s="214"/>
      <c r="AV620" s="214"/>
      <c r="AW620" s="214"/>
      <c r="AX620" s="214"/>
      <c r="AY620" s="214"/>
      <c r="AZ620" s="214"/>
      <c r="BA620" s="239">
        <v>53.8</v>
      </c>
      <c r="BB620" s="239">
        <v>53.8</v>
      </c>
      <c r="BC620" s="214"/>
      <c r="BD620" s="214"/>
      <c r="BE620" s="214"/>
      <c r="BF620" s="214"/>
      <c r="BG620" s="216">
        <f t="shared" si="31"/>
        <v>53.8</v>
      </c>
      <c r="BH620" s="72">
        <f t="shared" si="31"/>
        <v>53.8</v>
      </c>
      <c r="BI620" s="217">
        <f t="shared" si="29"/>
        <v>2.9081081081081081E-2</v>
      </c>
      <c r="BJ620" s="218">
        <v>0</v>
      </c>
      <c r="BK620" s="218">
        <v>0</v>
      </c>
      <c r="BL620" s="218">
        <v>0</v>
      </c>
      <c r="BM620" s="218">
        <v>0</v>
      </c>
      <c r="BN620" s="218">
        <v>0</v>
      </c>
      <c r="BO620" s="218">
        <v>0</v>
      </c>
      <c r="BP620" s="218">
        <v>0</v>
      </c>
      <c r="BQ620" s="218">
        <v>0</v>
      </c>
      <c r="BR620" s="218">
        <v>0</v>
      </c>
      <c r="BS620" s="218">
        <v>0</v>
      </c>
      <c r="BT620" s="218">
        <v>0</v>
      </c>
      <c r="BU620" s="218">
        <v>0</v>
      </c>
      <c r="BV620" s="218">
        <v>0</v>
      </c>
      <c r="BW620" s="218">
        <v>0</v>
      </c>
      <c r="BX620" s="218">
        <v>0</v>
      </c>
      <c r="BY620" s="218">
        <v>0</v>
      </c>
      <c r="BZ620" s="218">
        <v>63152.592000000004</v>
      </c>
      <c r="CA620" s="218">
        <v>63152.592000000004</v>
      </c>
      <c r="CB620" s="218">
        <v>0</v>
      </c>
      <c r="CC620" s="218">
        <v>0</v>
      </c>
      <c r="CD620" s="218">
        <v>0</v>
      </c>
      <c r="CE620" s="218">
        <v>0</v>
      </c>
      <c r="CF620" s="218">
        <v>63152.592000000004</v>
      </c>
      <c r="CG620" s="219">
        <v>63152.592000000004</v>
      </c>
      <c r="CH620" s="220">
        <v>5991840</v>
      </c>
      <c r="CI620" s="220">
        <v>5991840</v>
      </c>
      <c r="CJ620" s="220">
        <v>6482400.0000000009</v>
      </c>
      <c r="CK620" s="221" t="s">
        <v>530</v>
      </c>
      <c r="CL620" s="222">
        <v>1.71</v>
      </c>
      <c r="CM620" s="223">
        <v>1.71</v>
      </c>
      <c r="CN620" s="224">
        <v>1.85</v>
      </c>
      <c r="CO620" s="253"/>
      <c r="CP620" s="253"/>
      <c r="CQ620" s="253"/>
      <c r="CR620" s="225"/>
      <c r="CS620" s="254">
        <v>26.079610038463716</v>
      </c>
      <c r="CT620" s="255">
        <v>22.414171455724816</v>
      </c>
      <c r="CU620" s="256">
        <v>0.15522980027690622</v>
      </c>
      <c r="CV620" s="257">
        <v>0.14425543326271789</v>
      </c>
      <c r="CW620" s="245" t="s">
        <v>556</v>
      </c>
      <c r="CX620" s="258"/>
      <c r="CY620" s="253"/>
      <c r="CZ620" s="253"/>
      <c r="DA620" s="259"/>
      <c r="DB620" s="260"/>
      <c r="DC620" s="261">
        <v>0</v>
      </c>
      <c r="DD620" s="262">
        <v>59925</v>
      </c>
      <c r="DE620" s="263">
        <v>0</v>
      </c>
      <c r="DF620" s="111">
        <v>19975</v>
      </c>
    </row>
    <row r="621" spans="1:110" ht="35.25" customHeight="1" x14ac:dyDescent="0.25">
      <c r="A621" s="237" t="s">
        <v>541</v>
      </c>
      <c r="B621" s="238" t="s">
        <v>14</v>
      </c>
      <c r="C621" s="238" t="s">
        <v>34</v>
      </c>
      <c r="D621" s="60" t="s">
        <v>159</v>
      </c>
      <c r="E621" s="60" t="s">
        <v>62</v>
      </c>
      <c r="F621" s="60" t="s">
        <v>1479</v>
      </c>
      <c r="G621" s="61" t="s">
        <v>62</v>
      </c>
      <c r="H621" s="211" t="s">
        <v>543</v>
      </c>
      <c r="I621" s="60" t="s">
        <v>547</v>
      </c>
      <c r="J621" s="212">
        <v>2.1615994078459591</v>
      </c>
      <c r="K621" s="212">
        <v>1.5793560573210002</v>
      </c>
      <c r="L621" s="213">
        <v>750.4</v>
      </c>
      <c r="M621" s="214"/>
      <c r="N621" s="214"/>
      <c r="O621" s="214"/>
      <c r="P621" s="214"/>
      <c r="Q621" s="214"/>
      <c r="R621" s="214"/>
      <c r="S621" s="214"/>
      <c r="T621" s="214"/>
      <c r="U621" s="214"/>
      <c r="V621" s="214"/>
      <c r="W621" s="214"/>
      <c r="X621" s="214"/>
      <c r="Y621" s="214"/>
      <c r="Z621" s="214"/>
      <c r="AA621" s="214"/>
      <c r="AB621" s="214"/>
      <c r="AC621" s="214">
        <v>8</v>
      </c>
      <c r="AD621" s="214">
        <v>8</v>
      </c>
      <c r="AE621" s="214"/>
      <c r="AF621" s="214"/>
      <c r="AG621" s="215"/>
      <c r="AH621" s="214"/>
      <c r="AI621" s="214">
        <f t="shared" si="30"/>
        <v>8</v>
      </c>
      <c r="AJ621" s="214">
        <f t="shared" si="30"/>
        <v>8</v>
      </c>
      <c r="AK621" s="214"/>
      <c r="AL621" s="214"/>
      <c r="AM621" s="214"/>
      <c r="AN621" s="214"/>
      <c r="AO621" s="214"/>
      <c r="AP621" s="214"/>
      <c r="AQ621" s="214"/>
      <c r="AR621" s="214"/>
      <c r="AS621" s="214"/>
      <c r="AT621" s="214"/>
      <c r="AU621" s="214"/>
      <c r="AV621" s="214"/>
      <c r="AW621" s="214"/>
      <c r="AX621" s="214"/>
      <c r="AY621" s="214"/>
      <c r="AZ621" s="214"/>
      <c r="BA621" s="239">
        <v>49.8</v>
      </c>
      <c r="BB621" s="239">
        <v>49.8</v>
      </c>
      <c r="BC621" s="214"/>
      <c r="BD621" s="214"/>
      <c r="BE621" s="214"/>
      <c r="BF621" s="214"/>
      <c r="BG621" s="216">
        <f t="shared" si="31"/>
        <v>49.8</v>
      </c>
      <c r="BH621" s="72">
        <f t="shared" si="31"/>
        <v>49.8</v>
      </c>
      <c r="BI621" s="217">
        <f t="shared" si="29"/>
        <v>4.2564102564102563E-2</v>
      </c>
      <c r="BJ621" s="218">
        <v>0</v>
      </c>
      <c r="BK621" s="218">
        <v>0</v>
      </c>
      <c r="BL621" s="218">
        <v>0</v>
      </c>
      <c r="BM621" s="218">
        <v>0</v>
      </c>
      <c r="BN621" s="218">
        <v>0</v>
      </c>
      <c r="BO621" s="218">
        <v>0</v>
      </c>
      <c r="BP621" s="218">
        <v>0</v>
      </c>
      <c r="BQ621" s="218">
        <v>0</v>
      </c>
      <c r="BR621" s="218">
        <v>0</v>
      </c>
      <c r="BS621" s="218">
        <v>0</v>
      </c>
      <c r="BT621" s="218">
        <v>0</v>
      </c>
      <c r="BU621" s="218">
        <v>0</v>
      </c>
      <c r="BV621" s="218">
        <v>0</v>
      </c>
      <c r="BW621" s="218">
        <v>0</v>
      </c>
      <c r="BX621" s="218">
        <v>0</v>
      </c>
      <c r="BY621" s="218">
        <v>0</v>
      </c>
      <c r="BZ621" s="218">
        <v>58457.232000000004</v>
      </c>
      <c r="CA621" s="218">
        <v>58457.232000000004</v>
      </c>
      <c r="CB621" s="218">
        <v>0</v>
      </c>
      <c r="CC621" s="218">
        <v>0</v>
      </c>
      <c r="CD621" s="218">
        <v>0</v>
      </c>
      <c r="CE621" s="218">
        <v>0</v>
      </c>
      <c r="CF621" s="218">
        <v>58457.232000000004</v>
      </c>
      <c r="CG621" s="219">
        <v>58457.232000000004</v>
      </c>
      <c r="CH621" s="220">
        <v>3784320.0000000005</v>
      </c>
      <c r="CI621" s="220">
        <v>3784320.0000000005</v>
      </c>
      <c r="CJ621" s="220">
        <v>4099679.9999999995</v>
      </c>
      <c r="CK621" s="221" t="s">
        <v>530</v>
      </c>
      <c r="CL621" s="222">
        <v>1.08</v>
      </c>
      <c r="CM621" s="223">
        <v>1.08</v>
      </c>
      <c r="CN621" s="224">
        <v>1.17</v>
      </c>
      <c r="CO621" s="253"/>
      <c r="CP621" s="253"/>
      <c r="CQ621" s="253"/>
      <c r="CR621" s="225"/>
      <c r="CS621" s="254">
        <v>0.1692393114936146</v>
      </c>
      <c r="CT621" s="255">
        <v>0.1692393114936146</v>
      </c>
      <c r="CU621" s="256">
        <v>4.4419766796224299E-4</v>
      </c>
      <c r="CV621" s="257">
        <v>4.4419766796224299E-4</v>
      </c>
      <c r="CW621" s="245" t="s">
        <v>847</v>
      </c>
      <c r="CX621" s="258"/>
      <c r="CY621" s="253"/>
      <c r="CZ621" s="253"/>
      <c r="DA621" s="259"/>
      <c r="DB621" s="260"/>
      <c r="DC621" s="261">
        <v>0</v>
      </c>
      <c r="DD621" s="262">
        <v>0</v>
      </c>
      <c r="DE621" s="263">
        <v>0</v>
      </c>
      <c r="DF621" s="111">
        <v>0</v>
      </c>
    </row>
    <row r="622" spans="1:110" ht="35.25" customHeight="1" x14ac:dyDescent="0.25">
      <c r="A622" s="237" t="s">
        <v>541</v>
      </c>
      <c r="B622" s="238" t="s">
        <v>14</v>
      </c>
      <c r="C622" s="238" t="s">
        <v>34</v>
      </c>
      <c r="D622" s="60" t="s">
        <v>53</v>
      </c>
      <c r="E622" s="60" t="s">
        <v>35</v>
      </c>
      <c r="F622" s="60" t="s">
        <v>1480</v>
      </c>
      <c r="G622" s="61" t="s">
        <v>35</v>
      </c>
      <c r="H622" s="211" t="s">
        <v>543</v>
      </c>
      <c r="I622" s="60" t="s">
        <v>529</v>
      </c>
      <c r="J622" s="212">
        <v>12.963361064168502</v>
      </c>
      <c r="K622" s="212">
        <v>25.368371159355</v>
      </c>
      <c r="L622" s="213">
        <v>3717.1</v>
      </c>
      <c r="M622" s="214"/>
      <c r="N622" s="214"/>
      <c r="O622" s="214"/>
      <c r="P622" s="214"/>
      <c r="Q622" s="214"/>
      <c r="R622" s="214"/>
      <c r="S622" s="214"/>
      <c r="T622" s="214"/>
      <c r="U622" s="214"/>
      <c r="V622" s="214"/>
      <c r="W622" s="214"/>
      <c r="X622" s="214"/>
      <c r="Y622" s="214"/>
      <c r="Z622" s="214"/>
      <c r="AA622" s="214"/>
      <c r="AB622" s="214"/>
      <c r="AC622" s="214">
        <v>264</v>
      </c>
      <c r="AD622" s="214">
        <v>264</v>
      </c>
      <c r="AE622" s="214"/>
      <c r="AF622" s="214"/>
      <c r="AG622" s="215"/>
      <c r="AH622" s="214"/>
      <c r="AI622" s="214">
        <f t="shared" si="30"/>
        <v>264</v>
      </c>
      <c r="AJ622" s="214">
        <f t="shared" si="30"/>
        <v>264</v>
      </c>
      <c r="AK622" s="214"/>
      <c r="AL622" s="214"/>
      <c r="AM622" s="214"/>
      <c r="AN622" s="214"/>
      <c r="AO622" s="214"/>
      <c r="AP622" s="214"/>
      <c r="AQ622" s="214"/>
      <c r="AR622" s="214"/>
      <c r="AS622" s="214"/>
      <c r="AT622" s="214"/>
      <c r="AU622" s="214"/>
      <c r="AV622" s="214"/>
      <c r="AW622" s="214"/>
      <c r="AX622" s="214"/>
      <c r="AY622" s="214"/>
      <c r="AZ622" s="214"/>
      <c r="BA622" s="239">
        <v>2035.2</v>
      </c>
      <c r="BB622" s="239">
        <v>2035.2</v>
      </c>
      <c r="BC622" s="214"/>
      <c r="BD622" s="214"/>
      <c r="BE622" s="214"/>
      <c r="BF622" s="214"/>
      <c r="BG622" s="216">
        <f t="shared" si="31"/>
        <v>2035.2</v>
      </c>
      <c r="BH622" s="72">
        <f t="shared" si="31"/>
        <v>2035.2</v>
      </c>
      <c r="BI622" s="217">
        <f t="shared" si="29"/>
        <v>0.17335604770017035</v>
      </c>
      <c r="BJ622" s="218">
        <v>0</v>
      </c>
      <c r="BK622" s="218">
        <v>0</v>
      </c>
      <c r="BL622" s="218">
        <v>0</v>
      </c>
      <c r="BM622" s="218">
        <v>0</v>
      </c>
      <c r="BN622" s="218">
        <v>0</v>
      </c>
      <c r="BO622" s="218">
        <v>0</v>
      </c>
      <c r="BP622" s="218">
        <v>0</v>
      </c>
      <c r="BQ622" s="218">
        <v>0</v>
      </c>
      <c r="BR622" s="218">
        <v>0</v>
      </c>
      <c r="BS622" s="218">
        <v>0</v>
      </c>
      <c r="BT622" s="218">
        <v>0</v>
      </c>
      <c r="BU622" s="218">
        <v>0</v>
      </c>
      <c r="BV622" s="218">
        <v>0</v>
      </c>
      <c r="BW622" s="218">
        <v>0</v>
      </c>
      <c r="BX622" s="218">
        <v>0</v>
      </c>
      <c r="BY622" s="218">
        <v>0</v>
      </c>
      <c r="BZ622" s="218">
        <v>2388999.1680000001</v>
      </c>
      <c r="CA622" s="218">
        <v>2388999.1680000001</v>
      </c>
      <c r="CB622" s="218">
        <v>0</v>
      </c>
      <c r="CC622" s="218">
        <v>0</v>
      </c>
      <c r="CD622" s="218">
        <v>0</v>
      </c>
      <c r="CE622" s="218">
        <v>0</v>
      </c>
      <c r="CF622" s="218">
        <v>2388999.1680000001</v>
      </c>
      <c r="CG622" s="219">
        <v>2388999.1680000001</v>
      </c>
      <c r="CH622" s="220">
        <v>39291590.701843195</v>
      </c>
      <c r="CI622" s="220">
        <v>39291590.701843195</v>
      </c>
      <c r="CJ622" s="220">
        <v>44525412.629308805</v>
      </c>
      <c r="CK622" s="221" t="s">
        <v>530</v>
      </c>
      <c r="CL622" s="222">
        <v>10.36</v>
      </c>
      <c r="CM622" s="223">
        <v>10.36</v>
      </c>
      <c r="CN622" s="224">
        <v>11.74</v>
      </c>
      <c r="CO622" s="253"/>
      <c r="CP622" s="253"/>
      <c r="CQ622" s="253"/>
      <c r="CR622" s="225"/>
      <c r="CS622" s="254">
        <v>134.10923250199053</v>
      </c>
      <c r="CT622" s="255">
        <v>41.160835996824041</v>
      </c>
      <c r="CU622" s="256">
        <v>0.94222221521429861</v>
      </c>
      <c r="CV622" s="257">
        <v>0.67252537644593524</v>
      </c>
      <c r="CW622" s="245" t="s">
        <v>590</v>
      </c>
      <c r="CX622" s="258"/>
      <c r="CY622" s="253"/>
      <c r="CZ622" s="253"/>
      <c r="DA622" s="259"/>
      <c r="DB622" s="260"/>
      <c r="DC622" s="261">
        <v>298</v>
      </c>
      <c r="DD622" s="262">
        <v>187236</v>
      </c>
      <c r="DE622" s="263">
        <v>223671</v>
      </c>
      <c r="DF622" s="111">
        <v>137068.33333333334</v>
      </c>
    </row>
    <row r="623" spans="1:110" ht="35.25" customHeight="1" x14ac:dyDescent="0.25">
      <c r="A623" s="237" t="s">
        <v>541</v>
      </c>
      <c r="B623" s="238" t="s">
        <v>14</v>
      </c>
      <c r="C623" s="238" t="s">
        <v>34</v>
      </c>
      <c r="D623" s="60" t="s">
        <v>53</v>
      </c>
      <c r="E623" s="60" t="s">
        <v>35</v>
      </c>
      <c r="F623" s="60" t="s">
        <v>1481</v>
      </c>
      <c r="G623" s="61" t="s">
        <v>35</v>
      </c>
      <c r="H623" s="211" t="s">
        <v>533</v>
      </c>
      <c r="I623" s="60" t="s">
        <v>529</v>
      </c>
      <c r="J623" s="212">
        <v>12.117427449751863</v>
      </c>
      <c r="K623" s="212">
        <v>8.9350378602029998</v>
      </c>
      <c r="L623" s="213">
        <v>2111.8000000000002</v>
      </c>
      <c r="M623" s="214"/>
      <c r="N623" s="214"/>
      <c r="O623" s="214"/>
      <c r="P623" s="214"/>
      <c r="Q623" s="214"/>
      <c r="R623" s="214"/>
      <c r="S623" s="214"/>
      <c r="T623" s="214"/>
      <c r="U623" s="214"/>
      <c r="V623" s="214"/>
      <c r="W623" s="214"/>
      <c r="X623" s="214"/>
      <c r="Y623" s="214"/>
      <c r="Z623" s="214"/>
      <c r="AA623" s="214"/>
      <c r="AB623" s="214"/>
      <c r="AC623" s="214">
        <v>27</v>
      </c>
      <c r="AD623" s="214">
        <v>27</v>
      </c>
      <c r="AE623" s="214"/>
      <c r="AF623" s="214"/>
      <c r="AG623" s="215"/>
      <c r="AH623" s="214"/>
      <c r="AI623" s="214">
        <f t="shared" si="30"/>
        <v>27</v>
      </c>
      <c r="AJ623" s="214">
        <f t="shared" si="30"/>
        <v>27</v>
      </c>
      <c r="AK623" s="214"/>
      <c r="AL623" s="214"/>
      <c r="AM623" s="214"/>
      <c r="AN623" s="214"/>
      <c r="AO623" s="214"/>
      <c r="AP623" s="214"/>
      <c r="AQ623" s="214"/>
      <c r="AR623" s="214"/>
      <c r="AS623" s="214"/>
      <c r="AT623" s="214"/>
      <c r="AU623" s="214"/>
      <c r="AV623" s="214"/>
      <c r="AW623" s="214"/>
      <c r="AX623" s="214"/>
      <c r="AY623" s="214"/>
      <c r="AZ623" s="214"/>
      <c r="BA623" s="239">
        <v>295.8</v>
      </c>
      <c r="BB623" s="239">
        <v>295.8</v>
      </c>
      <c r="BC623" s="214"/>
      <c r="BD623" s="214"/>
      <c r="BE623" s="214"/>
      <c r="BF623" s="214"/>
      <c r="BG623" s="216">
        <f t="shared" si="31"/>
        <v>295.8</v>
      </c>
      <c r="BH623" s="72">
        <f t="shared" si="31"/>
        <v>295.8</v>
      </c>
      <c r="BI623" s="217">
        <f t="shared" si="29"/>
        <v>3.3613636363636359E-2</v>
      </c>
      <c r="BJ623" s="218">
        <v>0</v>
      </c>
      <c r="BK623" s="218">
        <v>0</v>
      </c>
      <c r="BL623" s="218">
        <v>0</v>
      </c>
      <c r="BM623" s="218">
        <v>0</v>
      </c>
      <c r="BN623" s="218">
        <v>0</v>
      </c>
      <c r="BO623" s="218">
        <v>0</v>
      </c>
      <c r="BP623" s="218">
        <v>0</v>
      </c>
      <c r="BQ623" s="218">
        <v>0</v>
      </c>
      <c r="BR623" s="218">
        <v>0</v>
      </c>
      <c r="BS623" s="218">
        <v>0</v>
      </c>
      <c r="BT623" s="218">
        <v>0</v>
      </c>
      <c r="BU623" s="218">
        <v>0</v>
      </c>
      <c r="BV623" s="218">
        <v>0</v>
      </c>
      <c r="BW623" s="218">
        <v>0</v>
      </c>
      <c r="BX623" s="218">
        <v>0</v>
      </c>
      <c r="BY623" s="218">
        <v>0</v>
      </c>
      <c r="BZ623" s="218">
        <v>347221.87200000003</v>
      </c>
      <c r="CA623" s="218">
        <v>347221.87200000003</v>
      </c>
      <c r="CB623" s="218">
        <v>0</v>
      </c>
      <c r="CC623" s="218">
        <v>0</v>
      </c>
      <c r="CD623" s="218">
        <v>0</v>
      </c>
      <c r="CE623" s="218">
        <v>0</v>
      </c>
      <c r="CF623" s="218">
        <v>347221.87200000003</v>
      </c>
      <c r="CG623" s="219">
        <v>347221.87200000003</v>
      </c>
      <c r="CH623" s="220">
        <v>24187700.601667199</v>
      </c>
      <c r="CI623" s="220">
        <v>24187700.601667199</v>
      </c>
      <c r="CJ623" s="220">
        <v>28229677.094784003</v>
      </c>
      <c r="CK623" s="221" t="s">
        <v>530</v>
      </c>
      <c r="CL623" s="222">
        <v>7.54</v>
      </c>
      <c r="CM623" s="223">
        <v>7.54</v>
      </c>
      <c r="CN623" s="224">
        <v>8.8000000000000007</v>
      </c>
      <c r="CO623" s="253"/>
      <c r="CP623" s="253"/>
      <c r="CQ623" s="253"/>
      <c r="CR623" s="225"/>
      <c r="CS623" s="254">
        <v>61.624108416576995</v>
      </c>
      <c r="CT623" s="255">
        <v>54.051890579165793</v>
      </c>
      <c r="CU623" s="256">
        <v>0.49374643451121641</v>
      </c>
      <c r="CV623" s="257">
        <v>0.49169434295636244</v>
      </c>
      <c r="CW623" s="245" t="s">
        <v>552</v>
      </c>
      <c r="CX623" s="258"/>
      <c r="CY623" s="253"/>
      <c r="CZ623" s="253"/>
      <c r="DA623" s="259"/>
      <c r="DB623" s="260"/>
      <c r="DC623" s="261">
        <v>0</v>
      </c>
      <c r="DD623" s="262">
        <v>106406</v>
      </c>
      <c r="DE623" s="263">
        <v>214443</v>
      </c>
      <c r="DF623" s="111">
        <v>106949.66666666667</v>
      </c>
    </row>
    <row r="624" spans="1:110" ht="35.25" customHeight="1" x14ac:dyDescent="0.25">
      <c r="A624" s="237" t="s">
        <v>541</v>
      </c>
      <c r="B624" s="238" t="s">
        <v>14</v>
      </c>
      <c r="C624" s="238" t="s">
        <v>34</v>
      </c>
      <c r="D624" s="60" t="s">
        <v>53</v>
      </c>
      <c r="E624" s="60" t="s">
        <v>35</v>
      </c>
      <c r="F624" s="60" t="s">
        <v>1482</v>
      </c>
      <c r="G624" s="61" t="s">
        <v>35</v>
      </c>
      <c r="H624" s="211" t="s">
        <v>533</v>
      </c>
      <c r="I624" s="60" t="s">
        <v>529</v>
      </c>
      <c r="J624" s="212">
        <v>12.963361064168502</v>
      </c>
      <c r="K624" s="212">
        <v>2.5079545402380004</v>
      </c>
      <c r="L624" s="213">
        <v>381</v>
      </c>
      <c r="M624" s="214"/>
      <c r="N624" s="214"/>
      <c r="O624" s="214"/>
      <c r="P624" s="214"/>
      <c r="Q624" s="214"/>
      <c r="R624" s="214"/>
      <c r="S624" s="214"/>
      <c r="T624" s="214"/>
      <c r="U624" s="214"/>
      <c r="V624" s="214"/>
      <c r="W624" s="214"/>
      <c r="X624" s="214"/>
      <c r="Y624" s="214"/>
      <c r="Z624" s="214"/>
      <c r="AA624" s="214"/>
      <c r="AB624" s="214"/>
      <c r="AC624" s="214">
        <v>3</v>
      </c>
      <c r="AD624" s="214">
        <v>3</v>
      </c>
      <c r="AE624" s="214"/>
      <c r="AF624" s="214"/>
      <c r="AG624" s="215"/>
      <c r="AH624" s="214"/>
      <c r="AI624" s="214">
        <f t="shared" si="30"/>
        <v>3</v>
      </c>
      <c r="AJ624" s="214">
        <f t="shared" si="30"/>
        <v>3</v>
      </c>
      <c r="AK624" s="214"/>
      <c r="AL624" s="214"/>
      <c r="AM624" s="214"/>
      <c r="AN624" s="214"/>
      <c r="AO624" s="214"/>
      <c r="AP624" s="214"/>
      <c r="AQ624" s="214"/>
      <c r="AR624" s="214"/>
      <c r="AS624" s="214"/>
      <c r="AT624" s="214"/>
      <c r="AU624" s="214"/>
      <c r="AV624" s="214"/>
      <c r="AW624" s="214"/>
      <c r="AX624" s="214"/>
      <c r="AY624" s="214"/>
      <c r="AZ624" s="214"/>
      <c r="BA624" s="239">
        <v>530</v>
      </c>
      <c r="BB624" s="239">
        <v>530</v>
      </c>
      <c r="BC624" s="214"/>
      <c r="BD624" s="214"/>
      <c r="BE624" s="214"/>
      <c r="BF624" s="214"/>
      <c r="BG624" s="216">
        <f t="shared" si="31"/>
        <v>530</v>
      </c>
      <c r="BH624" s="72">
        <f t="shared" si="31"/>
        <v>530</v>
      </c>
      <c r="BI624" s="217">
        <f t="shared" si="29"/>
        <v>0.10772357723577236</v>
      </c>
      <c r="BJ624" s="218">
        <v>0</v>
      </c>
      <c r="BK624" s="218">
        <v>0</v>
      </c>
      <c r="BL624" s="218">
        <v>0</v>
      </c>
      <c r="BM624" s="218">
        <v>0</v>
      </c>
      <c r="BN624" s="218">
        <v>0</v>
      </c>
      <c r="BO624" s="218">
        <v>0</v>
      </c>
      <c r="BP624" s="218">
        <v>0</v>
      </c>
      <c r="BQ624" s="218">
        <v>0</v>
      </c>
      <c r="BR624" s="218">
        <v>0</v>
      </c>
      <c r="BS624" s="218">
        <v>0</v>
      </c>
      <c r="BT624" s="218">
        <v>0</v>
      </c>
      <c r="BU624" s="218">
        <v>0</v>
      </c>
      <c r="BV624" s="218">
        <v>0</v>
      </c>
      <c r="BW624" s="218">
        <v>0</v>
      </c>
      <c r="BX624" s="218">
        <v>0</v>
      </c>
      <c r="BY624" s="218">
        <v>0</v>
      </c>
      <c r="BZ624" s="218">
        <v>622135.20000000007</v>
      </c>
      <c r="CA624" s="218">
        <v>622135.20000000007</v>
      </c>
      <c r="CB624" s="218">
        <v>0</v>
      </c>
      <c r="CC624" s="218">
        <v>0</v>
      </c>
      <c r="CD624" s="218">
        <v>0</v>
      </c>
      <c r="CE624" s="218">
        <v>0</v>
      </c>
      <c r="CF624" s="218">
        <v>622135.20000000007</v>
      </c>
      <c r="CG624" s="219">
        <v>622135.20000000007</v>
      </c>
      <c r="CH624" s="220">
        <v>15360534.1026816</v>
      </c>
      <c r="CI624" s="220">
        <v>15360534.1026816</v>
      </c>
      <c r="CJ624" s="220">
        <v>16869157.987766396</v>
      </c>
      <c r="CK624" s="221" t="s">
        <v>530</v>
      </c>
      <c r="CL624" s="222">
        <v>4.4800000000000004</v>
      </c>
      <c r="CM624" s="223">
        <v>4.4800000000000004</v>
      </c>
      <c r="CN624" s="224">
        <v>4.92</v>
      </c>
      <c r="CO624" s="253"/>
      <c r="CP624" s="253"/>
      <c r="CQ624" s="253"/>
      <c r="CR624" s="225"/>
      <c r="CS624" s="254">
        <v>0.17322834645669291</v>
      </c>
      <c r="CT624" s="255">
        <v>0.17322834645669291</v>
      </c>
      <c r="CU624" s="256">
        <v>7.874015748031496E-3</v>
      </c>
      <c r="CV624" s="257">
        <v>7.874015748031496E-3</v>
      </c>
      <c r="CW624" s="245" t="s">
        <v>1483</v>
      </c>
      <c r="CX624" s="258"/>
      <c r="CY624" s="253"/>
      <c r="CZ624" s="253"/>
      <c r="DA624" s="259"/>
      <c r="DB624" s="260"/>
      <c r="DC624" s="261">
        <v>0</v>
      </c>
      <c r="DD624" s="262">
        <v>0</v>
      </c>
      <c r="DE624" s="263">
        <v>0</v>
      </c>
      <c r="DF624" s="111">
        <v>0</v>
      </c>
    </row>
    <row r="625" spans="1:110" ht="35.25" customHeight="1" x14ac:dyDescent="0.25">
      <c r="A625" s="237" t="s">
        <v>541</v>
      </c>
      <c r="B625" s="238" t="s">
        <v>14</v>
      </c>
      <c r="C625" s="238" t="s">
        <v>34</v>
      </c>
      <c r="D625" s="60" t="s">
        <v>197</v>
      </c>
      <c r="E625" s="60" t="s">
        <v>62</v>
      </c>
      <c r="F625" s="60" t="s">
        <v>1484</v>
      </c>
      <c r="G625" s="61" t="s">
        <v>1485</v>
      </c>
      <c r="H625" s="211" t="s">
        <v>543</v>
      </c>
      <c r="I625" s="60" t="s">
        <v>608</v>
      </c>
      <c r="J625" s="212">
        <v>4.8999717350000003</v>
      </c>
      <c r="K625" s="212">
        <v>4.4452651422690002</v>
      </c>
      <c r="L625" s="213">
        <v>4</v>
      </c>
      <c r="M625" s="214"/>
      <c r="N625" s="214"/>
      <c r="O625" s="214"/>
      <c r="P625" s="214"/>
      <c r="Q625" s="214"/>
      <c r="R625" s="214"/>
      <c r="S625" s="214"/>
      <c r="T625" s="214"/>
      <c r="U625" s="214"/>
      <c r="V625" s="214"/>
      <c r="W625" s="214"/>
      <c r="X625" s="214"/>
      <c r="Y625" s="214"/>
      <c r="Z625" s="214"/>
      <c r="AA625" s="214"/>
      <c r="AB625" s="214"/>
      <c r="AC625" s="214"/>
      <c r="AD625" s="214"/>
      <c r="AE625" s="214"/>
      <c r="AF625" s="214"/>
      <c r="AG625" s="215"/>
      <c r="AH625" s="214"/>
      <c r="AI625" s="214">
        <f t="shared" si="30"/>
        <v>0</v>
      </c>
      <c r="AJ625" s="214">
        <f t="shared" si="30"/>
        <v>0</v>
      </c>
      <c r="AK625" s="214"/>
      <c r="AL625" s="214"/>
      <c r="AM625" s="214"/>
      <c r="AN625" s="214"/>
      <c r="AO625" s="214"/>
      <c r="AP625" s="214"/>
      <c r="AQ625" s="214"/>
      <c r="AR625" s="214"/>
      <c r="AS625" s="214"/>
      <c r="AT625" s="214"/>
      <c r="AU625" s="214"/>
      <c r="AV625" s="214"/>
      <c r="AW625" s="214"/>
      <c r="AX625" s="214"/>
      <c r="AY625" s="214"/>
      <c r="AZ625" s="214"/>
      <c r="BA625" s="239"/>
      <c r="BB625" s="214"/>
      <c r="BC625" s="214"/>
      <c r="BD625" s="214"/>
      <c r="BE625" s="214"/>
      <c r="BF625" s="214"/>
      <c r="BG625" s="216">
        <f t="shared" si="31"/>
        <v>0</v>
      </c>
      <c r="BH625" s="72">
        <f t="shared" si="31"/>
        <v>0</v>
      </c>
      <c r="BI625" s="217">
        <f t="shared" si="29"/>
        <v>0</v>
      </c>
      <c r="BJ625" s="218">
        <v>0</v>
      </c>
      <c r="BK625" s="218">
        <v>0</v>
      </c>
      <c r="BL625" s="218">
        <v>0</v>
      </c>
      <c r="BM625" s="218">
        <v>0</v>
      </c>
      <c r="BN625" s="218">
        <v>0</v>
      </c>
      <c r="BO625" s="218">
        <v>0</v>
      </c>
      <c r="BP625" s="218">
        <v>0</v>
      </c>
      <c r="BQ625" s="218">
        <v>0</v>
      </c>
      <c r="BR625" s="218">
        <v>0</v>
      </c>
      <c r="BS625" s="218">
        <v>0</v>
      </c>
      <c r="BT625" s="218">
        <v>0</v>
      </c>
      <c r="BU625" s="218">
        <v>0</v>
      </c>
      <c r="BV625" s="218">
        <v>0</v>
      </c>
      <c r="BW625" s="218">
        <v>0</v>
      </c>
      <c r="BX625" s="218">
        <v>0</v>
      </c>
      <c r="BY625" s="218">
        <v>0</v>
      </c>
      <c r="BZ625" s="218">
        <v>0</v>
      </c>
      <c r="CA625" s="218">
        <v>0</v>
      </c>
      <c r="CB625" s="218">
        <v>0</v>
      </c>
      <c r="CC625" s="218">
        <v>0</v>
      </c>
      <c r="CD625" s="218">
        <v>0</v>
      </c>
      <c r="CE625" s="218">
        <v>0</v>
      </c>
      <c r="CF625" s="218">
        <v>0</v>
      </c>
      <c r="CG625" s="219">
        <v>0</v>
      </c>
      <c r="CH625" s="220">
        <v>9390720.0000000019</v>
      </c>
      <c r="CI625" s="220">
        <v>9390720.0000000019</v>
      </c>
      <c r="CJ625" s="220">
        <v>10792320.000000002</v>
      </c>
      <c r="CK625" s="221" t="s">
        <v>530</v>
      </c>
      <c r="CL625" s="222">
        <v>2.68</v>
      </c>
      <c r="CM625" s="223">
        <v>2.68</v>
      </c>
      <c r="CN625" s="224">
        <v>3.08</v>
      </c>
      <c r="CO625" s="253"/>
      <c r="CP625" s="253"/>
      <c r="CQ625" s="253"/>
      <c r="CR625" s="225"/>
      <c r="CS625" s="254">
        <v>14.083333333333334</v>
      </c>
      <c r="CT625" s="255">
        <v>14.083333333333334</v>
      </c>
      <c r="CU625" s="256">
        <v>0.33333333333333331</v>
      </c>
      <c r="CV625" s="257">
        <v>0.33333333333333331</v>
      </c>
      <c r="CW625" s="245" t="s">
        <v>556</v>
      </c>
      <c r="CX625" s="258"/>
      <c r="CY625" s="253"/>
      <c r="CZ625" s="253"/>
      <c r="DA625" s="259"/>
      <c r="DB625" s="260"/>
      <c r="DC625" s="261">
        <v>0</v>
      </c>
      <c r="DD625" s="262">
        <v>0</v>
      </c>
      <c r="DE625" s="263">
        <v>169</v>
      </c>
      <c r="DF625" s="111">
        <v>56.333333333333336</v>
      </c>
    </row>
    <row r="626" spans="1:110" ht="35.25" customHeight="1" x14ac:dyDescent="0.25">
      <c r="A626" s="237" t="s">
        <v>541</v>
      </c>
      <c r="B626" s="238" t="s">
        <v>14</v>
      </c>
      <c r="C626" s="238" t="s">
        <v>34</v>
      </c>
      <c r="D626" s="60" t="s">
        <v>197</v>
      </c>
      <c r="E626" s="60" t="s">
        <v>62</v>
      </c>
      <c r="F626" s="60" t="s">
        <v>1486</v>
      </c>
      <c r="G626" s="61" t="s">
        <v>1485</v>
      </c>
      <c r="H626" s="211" t="s">
        <v>594</v>
      </c>
      <c r="I626" s="60" t="s">
        <v>608</v>
      </c>
      <c r="J626" s="212">
        <v>4.8999717350000003</v>
      </c>
      <c r="K626" s="212">
        <v>3.2295454478280003</v>
      </c>
      <c r="L626" s="213">
        <v>47.5</v>
      </c>
      <c r="M626" s="214"/>
      <c r="N626" s="214"/>
      <c r="O626" s="214"/>
      <c r="P626" s="214"/>
      <c r="Q626" s="214"/>
      <c r="R626" s="214"/>
      <c r="S626" s="214"/>
      <c r="T626" s="214"/>
      <c r="U626" s="214"/>
      <c r="V626" s="214"/>
      <c r="W626" s="214"/>
      <c r="X626" s="214"/>
      <c r="Y626" s="214"/>
      <c r="Z626" s="214"/>
      <c r="AA626" s="214"/>
      <c r="AB626" s="214"/>
      <c r="AC626" s="214"/>
      <c r="AD626" s="214"/>
      <c r="AE626" s="214"/>
      <c r="AF626" s="214"/>
      <c r="AG626" s="215"/>
      <c r="AH626" s="214"/>
      <c r="AI626" s="214">
        <f t="shared" si="30"/>
        <v>0</v>
      </c>
      <c r="AJ626" s="214">
        <f t="shared" si="30"/>
        <v>0</v>
      </c>
      <c r="AK626" s="214"/>
      <c r="AL626" s="214"/>
      <c r="AM626" s="214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39"/>
      <c r="BB626" s="214"/>
      <c r="BC626" s="214"/>
      <c r="BD626" s="214"/>
      <c r="BE626" s="214"/>
      <c r="BF626" s="214"/>
      <c r="BG626" s="216">
        <f t="shared" si="31"/>
        <v>0</v>
      </c>
      <c r="BH626" s="72">
        <f t="shared" si="31"/>
        <v>0</v>
      </c>
      <c r="BI626" s="217">
        <f t="shared" si="29"/>
        <v>0</v>
      </c>
      <c r="BJ626" s="218">
        <v>0</v>
      </c>
      <c r="BK626" s="218">
        <v>0</v>
      </c>
      <c r="BL626" s="218">
        <v>0</v>
      </c>
      <c r="BM626" s="218">
        <v>0</v>
      </c>
      <c r="BN626" s="218">
        <v>0</v>
      </c>
      <c r="BO626" s="218">
        <v>0</v>
      </c>
      <c r="BP626" s="218">
        <v>0</v>
      </c>
      <c r="BQ626" s="218">
        <v>0</v>
      </c>
      <c r="BR626" s="218">
        <v>0</v>
      </c>
      <c r="BS626" s="218">
        <v>0</v>
      </c>
      <c r="BT626" s="218">
        <v>0</v>
      </c>
      <c r="BU626" s="218">
        <v>0</v>
      </c>
      <c r="BV626" s="218">
        <v>0</v>
      </c>
      <c r="BW626" s="218">
        <v>0</v>
      </c>
      <c r="BX626" s="218">
        <v>0</v>
      </c>
      <c r="BY626" s="218">
        <v>0</v>
      </c>
      <c r="BZ626" s="218">
        <v>0</v>
      </c>
      <c r="CA626" s="218">
        <v>0</v>
      </c>
      <c r="CB626" s="218">
        <v>0</v>
      </c>
      <c r="CC626" s="218">
        <v>0</v>
      </c>
      <c r="CD626" s="218">
        <v>0</v>
      </c>
      <c r="CE626" s="218">
        <v>0</v>
      </c>
      <c r="CF626" s="218">
        <v>0</v>
      </c>
      <c r="CG626" s="219">
        <v>0</v>
      </c>
      <c r="CH626" s="220">
        <v>8970240</v>
      </c>
      <c r="CI626" s="220">
        <v>8970240</v>
      </c>
      <c r="CJ626" s="220">
        <v>16188480.000000002</v>
      </c>
      <c r="CK626" s="221" t="s">
        <v>530</v>
      </c>
      <c r="CL626" s="222">
        <v>2.56</v>
      </c>
      <c r="CM626" s="223">
        <v>2.56</v>
      </c>
      <c r="CN626" s="224">
        <v>4.62</v>
      </c>
      <c r="CO626" s="253"/>
      <c r="CP626" s="253"/>
      <c r="CQ626" s="253"/>
      <c r="CR626" s="225"/>
      <c r="CS626" s="254">
        <v>0</v>
      </c>
      <c r="CT626" s="255">
        <v>0</v>
      </c>
      <c r="CU626" s="256">
        <v>0</v>
      </c>
      <c r="CV626" s="257">
        <v>0</v>
      </c>
      <c r="CW626" s="245" t="s">
        <v>564</v>
      </c>
      <c r="CX626" s="258"/>
      <c r="CY626" s="253"/>
      <c r="CZ626" s="253"/>
      <c r="DA626" s="259"/>
      <c r="DB626" s="260"/>
      <c r="DC626" s="261">
        <v>0</v>
      </c>
      <c r="DD626" s="262">
        <v>0</v>
      </c>
      <c r="DE626" s="263">
        <v>0</v>
      </c>
      <c r="DF626" s="111">
        <v>0</v>
      </c>
    </row>
    <row r="627" spans="1:110" ht="35.25" customHeight="1" x14ac:dyDescent="0.25">
      <c r="A627" s="237" t="s">
        <v>541</v>
      </c>
      <c r="B627" s="238" t="s">
        <v>14</v>
      </c>
      <c r="C627" s="238" t="s">
        <v>34</v>
      </c>
      <c r="D627" s="60" t="s">
        <v>197</v>
      </c>
      <c r="E627" s="60" t="s">
        <v>62</v>
      </c>
      <c r="F627" s="60" t="s">
        <v>1487</v>
      </c>
      <c r="G627" s="61" t="s">
        <v>62</v>
      </c>
      <c r="H627" s="211" t="s">
        <v>533</v>
      </c>
      <c r="I627" s="60" t="s">
        <v>608</v>
      </c>
      <c r="J627" s="212">
        <v>6.8121558259999997</v>
      </c>
      <c r="K627" s="212">
        <v>3.9217802948730003</v>
      </c>
      <c r="L627" s="213">
        <v>12</v>
      </c>
      <c r="M627" s="214"/>
      <c r="N627" s="214"/>
      <c r="O627" s="214"/>
      <c r="P627" s="214"/>
      <c r="Q627" s="214"/>
      <c r="R627" s="214"/>
      <c r="S627" s="214"/>
      <c r="T627" s="214"/>
      <c r="U627" s="214"/>
      <c r="V627" s="214"/>
      <c r="W627" s="214"/>
      <c r="X627" s="214"/>
      <c r="Y627" s="214"/>
      <c r="Z627" s="214"/>
      <c r="AA627" s="214"/>
      <c r="AB627" s="214"/>
      <c r="AC627" s="214"/>
      <c r="AD627" s="214"/>
      <c r="AE627" s="214"/>
      <c r="AF627" s="214"/>
      <c r="AG627" s="215"/>
      <c r="AH627" s="214"/>
      <c r="AI627" s="214">
        <f t="shared" si="30"/>
        <v>0</v>
      </c>
      <c r="AJ627" s="214">
        <f t="shared" si="30"/>
        <v>0</v>
      </c>
      <c r="AK627" s="214"/>
      <c r="AL627" s="214"/>
      <c r="AM627" s="214"/>
      <c r="AN627" s="214"/>
      <c r="AO627" s="214"/>
      <c r="AP627" s="214"/>
      <c r="AQ627" s="214"/>
      <c r="AR627" s="214"/>
      <c r="AS627" s="214"/>
      <c r="AT627" s="214"/>
      <c r="AU627" s="214"/>
      <c r="AV627" s="214"/>
      <c r="AW627" s="214"/>
      <c r="AX627" s="214"/>
      <c r="AY627" s="214"/>
      <c r="AZ627" s="214"/>
      <c r="BA627" s="239"/>
      <c r="BB627" s="214"/>
      <c r="BC627" s="214"/>
      <c r="BD627" s="214"/>
      <c r="BE627" s="214"/>
      <c r="BF627" s="214"/>
      <c r="BG627" s="216">
        <f t="shared" si="31"/>
        <v>0</v>
      </c>
      <c r="BH627" s="72">
        <f t="shared" si="31"/>
        <v>0</v>
      </c>
      <c r="BI627" s="217">
        <f t="shared" si="29"/>
        <v>0</v>
      </c>
      <c r="BJ627" s="218">
        <v>0</v>
      </c>
      <c r="BK627" s="218">
        <v>0</v>
      </c>
      <c r="BL627" s="218">
        <v>0</v>
      </c>
      <c r="BM627" s="218">
        <v>0</v>
      </c>
      <c r="BN627" s="218">
        <v>0</v>
      </c>
      <c r="BO627" s="218">
        <v>0</v>
      </c>
      <c r="BP627" s="218">
        <v>0</v>
      </c>
      <c r="BQ627" s="218">
        <v>0</v>
      </c>
      <c r="BR627" s="218">
        <v>0</v>
      </c>
      <c r="BS627" s="218">
        <v>0</v>
      </c>
      <c r="BT627" s="218">
        <v>0</v>
      </c>
      <c r="BU627" s="218">
        <v>0</v>
      </c>
      <c r="BV627" s="218">
        <v>0</v>
      </c>
      <c r="BW627" s="218">
        <v>0</v>
      </c>
      <c r="BX627" s="218">
        <v>0</v>
      </c>
      <c r="BY627" s="218">
        <v>0</v>
      </c>
      <c r="BZ627" s="218">
        <v>0</v>
      </c>
      <c r="CA627" s="218">
        <v>0</v>
      </c>
      <c r="CB627" s="218">
        <v>0</v>
      </c>
      <c r="CC627" s="218">
        <v>0</v>
      </c>
      <c r="CD627" s="218">
        <v>0</v>
      </c>
      <c r="CE627" s="218">
        <v>0</v>
      </c>
      <c r="CF627" s="218">
        <v>0</v>
      </c>
      <c r="CG627" s="219">
        <v>0</v>
      </c>
      <c r="CH627" s="220">
        <v>7638720.0000000009</v>
      </c>
      <c r="CI627" s="220">
        <v>7638720.0000000009</v>
      </c>
      <c r="CJ627" s="220">
        <v>9250560.0000000019</v>
      </c>
      <c r="CK627" s="221" t="s">
        <v>530</v>
      </c>
      <c r="CL627" s="222">
        <v>2.1800000000000002</v>
      </c>
      <c r="CM627" s="223">
        <v>2.1800000000000002</v>
      </c>
      <c r="CN627" s="224">
        <v>2.64</v>
      </c>
      <c r="CO627" s="253"/>
      <c r="CP627" s="253"/>
      <c r="CQ627" s="253"/>
      <c r="CR627" s="225"/>
      <c r="CS627" s="254">
        <v>48.421911421911382</v>
      </c>
      <c r="CT627" s="255">
        <v>48.421911421911382</v>
      </c>
      <c r="CU627" s="256">
        <v>1.0023310023310013</v>
      </c>
      <c r="CV627" s="257">
        <v>1.0023310023310013</v>
      </c>
      <c r="CW627" s="245" t="s">
        <v>1488</v>
      </c>
      <c r="CX627" s="258"/>
      <c r="CY627" s="253"/>
      <c r="CZ627" s="253"/>
      <c r="DA627" s="259"/>
      <c r="DB627" s="260"/>
      <c r="DC627" s="261">
        <v>456</v>
      </c>
      <c r="DD627" s="262">
        <v>0</v>
      </c>
      <c r="DE627" s="263">
        <v>444</v>
      </c>
      <c r="DF627" s="111">
        <v>300</v>
      </c>
    </row>
    <row r="628" spans="1:110" ht="35.25" customHeight="1" x14ac:dyDescent="0.25">
      <c r="A628" s="237" t="s">
        <v>541</v>
      </c>
      <c r="B628" s="238" t="s">
        <v>14</v>
      </c>
      <c r="C628" s="238" t="s">
        <v>34</v>
      </c>
      <c r="D628" s="60" t="s">
        <v>197</v>
      </c>
      <c r="E628" s="60" t="s">
        <v>62</v>
      </c>
      <c r="F628" s="60" t="s">
        <v>1489</v>
      </c>
      <c r="G628" s="61" t="s">
        <v>62</v>
      </c>
      <c r="H628" s="211" t="s">
        <v>533</v>
      </c>
      <c r="I628" s="60" t="s">
        <v>608</v>
      </c>
      <c r="J628" s="212">
        <v>6.5731328150000001</v>
      </c>
      <c r="K628" s="212">
        <v>2.460984843366</v>
      </c>
      <c r="L628" s="213">
        <v>17.3</v>
      </c>
      <c r="M628" s="214"/>
      <c r="N628" s="214"/>
      <c r="O628" s="214"/>
      <c r="P628" s="214"/>
      <c r="Q628" s="214"/>
      <c r="R628" s="214"/>
      <c r="S628" s="214"/>
      <c r="T628" s="214"/>
      <c r="U628" s="214"/>
      <c r="V628" s="214"/>
      <c r="W628" s="214"/>
      <c r="X628" s="214"/>
      <c r="Y628" s="214"/>
      <c r="Z628" s="214"/>
      <c r="AA628" s="214"/>
      <c r="AB628" s="214"/>
      <c r="AC628" s="214"/>
      <c r="AD628" s="214"/>
      <c r="AE628" s="214"/>
      <c r="AF628" s="214"/>
      <c r="AG628" s="215"/>
      <c r="AH628" s="214"/>
      <c r="AI628" s="214">
        <f t="shared" si="30"/>
        <v>0</v>
      </c>
      <c r="AJ628" s="214">
        <f t="shared" si="30"/>
        <v>0</v>
      </c>
      <c r="AK628" s="214"/>
      <c r="AL628" s="214"/>
      <c r="AM628" s="214"/>
      <c r="AN628" s="214"/>
      <c r="AO628" s="214"/>
      <c r="AP628" s="214"/>
      <c r="AQ628" s="214"/>
      <c r="AR628" s="214"/>
      <c r="AS628" s="214"/>
      <c r="AT628" s="214"/>
      <c r="AU628" s="214"/>
      <c r="AV628" s="214"/>
      <c r="AW628" s="214"/>
      <c r="AX628" s="214"/>
      <c r="AY628" s="214"/>
      <c r="AZ628" s="214"/>
      <c r="BA628" s="239"/>
      <c r="BB628" s="214"/>
      <c r="BC628" s="214"/>
      <c r="BD628" s="214"/>
      <c r="BE628" s="214"/>
      <c r="BF628" s="214"/>
      <c r="BG628" s="216">
        <f t="shared" si="31"/>
        <v>0</v>
      </c>
      <c r="BH628" s="72">
        <f t="shared" si="31"/>
        <v>0</v>
      </c>
      <c r="BI628" s="217">
        <f t="shared" si="29"/>
        <v>0</v>
      </c>
      <c r="BJ628" s="218">
        <v>0</v>
      </c>
      <c r="BK628" s="218">
        <v>0</v>
      </c>
      <c r="BL628" s="218">
        <v>0</v>
      </c>
      <c r="BM628" s="218">
        <v>0</v>
      </c>
      <c r="BN628" s="218">
        <v>0</v>
      </c>
      <c r="BO628" s="218">
        <v>0</v>
      </c>
      <c r="BP628" s="218">
        <v>0</v>
      </c>
      <c r="BQ628" s="218">
        <v>0</v>
      </c>
      <c r="BR628" s="218">
        <v>0</v>
      </c>
      <c r="BS628" s="218">
        <v>0</v>
      </c>
      <c r="BT628" s="218">
        <v>0</v>
      </c>
      <c r="BU628" s="218">
        <v>0</v>
      </c>
      <c r="BV628" s="218">
        <v>0</v>
      </c>
      <c r="BW628" s="218">
        <v>0</v>
      </c>
      <c r="BX628" s="218">
        <v>0</v>
      </c>
      <c r="BY628" s="218">
        <v>0</v>
      </c>
      <c r="BZ628" s="218">
        <v>0</v>
      </c>
      <c r="CA628" s="218">
        <v>0</v>
      </c>
      <c r="CB628" s="218">
        <v>0</v>
      </c>
      <c r="CC628" s="218">
        <v>0</v>
      </c>
      <c r="CD628" s="218">
        <v>0</v>
      </c>
      <c r="CE628" s="218">
        <v>0</v>
      </c>
      <c r="CF628" s="218">
        <v>0</v>
      </c>
      <c r="CG628" s="219">
        <v>0</v>
      </c>
      <c r="CH628" s="220">
        <v>11738400.000000002</v>
      </c>
      <c r="CI628" s="220">
        <v>11738400.000000002</v>
      </c>
      <c r="CJ628" s="220">
        <v>7323360</v>
      </c>
      <c r="CK628" s="221" t="s">
        <v>530</v>
      </c>
      <c r="CL628" s="222">
        <v>3.35</v>
      </c>
      <c r="CM628" s="223">
        <v>3.35</v>
      </c>
      <c r="CN628" s="224">
        <v>2.09</v>
      </c>
      <c r="CO628" s="253"/>
      <c r="CP628" s="253"/>
      <c r="CQ628" s="253"/>
      <c r="CR628" s="225"/>
      <c r="CS628" s="254">
        <v>0</v>
      </c>
      <c r="CT628" s="255">
        <v>0</v>
      </c>
      <c r="CU628" s="256">
        <v>0</v>
      </c>
      <c r="CV628" s="257">
        <v>0</v>
      </c>
      <c r="CW628" s="245" t="s">
        <v>564</v>
      </c>
      <c r="CX628" s="258"/>
      <c r="CY628" s="253"/>
      <c r="CZ628" s="253"/>
      <c r="DA628" s="259"/>
      <c r="DB628" s="260"/>
      <c r="DC628" s="261">
        <v>0</v>
      </c>
      <c r="DD628" s="262">
        <v>0</v>
      </c>
      <c r="DE628" s="263">
        <v>0</v>
      </c>
      <c r="DF628" s="111">
        <v>0</v>
      </c>
    </row>
    <row r="629" spans="1:110" ht="35.25" customHeight="1" x14ac:dyDescent="0.25">
      <c r="A629" s="237" t="s">
        <v>541</v>
      </c>
      <c r="B629" s="238" t="s">
        <v>14</v>
      </c>
      <c r="C629" s="238" t="s">
        <v>34</v>
      </c>
      <c r="D629" s="60" t="s">
        <v>197</v>
      </c>
      <c r="E629" s="60" t="s">
        <v>62</v>
      </c>
      <c r="F629" s="60" t="s">
        <v>1490</v>
      </c>
      <c r="G629" s="61" t="s">
        <v>1491</v>
      </c>
      <c r="H629" s="211" t="s">
        <v>533</v>
      </c>
      <c r="I629" s="60" t="s">
        <v>608</v>
      </c>
      <c r="J629" s="212">
        <v>7.2902018489999998</v>
      </c>
      <c r="K629" s="212">
        <v>7.7727272565600005</v>
      </c>
      <c r="L629" s="213">
        <v>303.2</v>
      </c>
      <c r="M629" s="214"/>
      <c r="N629" s="214"/>
      <c r="O629" s="214"/>
      <c r="P629" s="214"/>
      <c r="Q629" s="214"/>
      <c r="R629" s="214"/>
      <c r="S629" s="214"/>
      <c r="T629" s="214"/>
      <c r="U629" s="214"/>
      <c r="V629" s="214"/>
      <c r="W629" s="214"/>
      <c r="X629" s="214"/>
      <c r="Y629" s="214"/>
      <c r="Z629" s="214"/>
      <c r="AA629" s="214"/>
      <c r="AB629" s="214"/>
      <c r="AC629" s="214">
        <v>16</v>
      </c>
      <c r="AD629" s="214">
        <v>16</v>
      </c>
      <c r="AE629" s="214"/>
      <c r="AF629" s="214"/>
      <c r="AG629" s="215"/>
      <c r="AH629" s="214"/>
      <c r="AI629" s="214">
        <f t="shared" si="30"/>
        <v>16</v>
      </c>
      <c r="AJ629" s="214">
        <f t="shared" si="30"/>
        <v>16</v>
      </c>
      <c r="AK629" s="214"/>
      <c r="AL629" s="214"/>
      <c r="AM629" s="214"/>
      <c r="AN629" s="214"/>
      <c r="AO629" s="214"/>
      <c r="AP629" s="214"/>
      <c r="AQ629" s="214"/>
      <c r="AR629" s="214"/>
      <c r="AS629" s="214"/>
      <c r="AT629" s="214"/>
      <c r="AU629" s="214"/>
      <c r="AV629" s="214"/>
      <c r="AW629" s="214"/>
      <c r="AX629" s="214"/>
      <c r="AY629" s="214"/>
      <c r="AZ629" s="214"/>
      <c r="BA629" s="239">
        <v>58.46</v>
      </c>
      <c r="BB629" s="239">
        <v>58.46</v>
      </c>
      <c r="BC629" s="214"/>
      <c r="BD629" s="214"/>
      <c r="BE629" s="214"/>
      <c r="BF629" s="214"/>
      <c r="BG629" s="216">
        <f t="shared" si="31"/>
        <v>58.46</v>
      </c>
      <c r="BH629" s="72">
        <f t="shared" si="31"/>
        <v>58.46</v>
      </c>
      <c r="BI629" s="217">
        <f t="shared" si="29"/>
        <v>1.001027397260274E-2</v>
      </c>
      <c r="BJ629" s="218">
        <v>0</v>
      </c>
      <c r="BK629" s="218">
        <v>0</v>
      </c>
      <c r="BL629" s="218">
        <v>0</v>
      </c>
      <c r="BM629" s="218">
        <v>0</v>
      </c>
      <c r="BN629" s="218">
        <v>0</v>
      </c>
      <c r="BO629" s="218">
        <v>0</v>
      </c>
      <c r="BP629" s="218">
        <v>0</v>
      </c>
      <c r="BQ629" s="218">
        <v>0</v>
      </c>
      <c r="BR629" s="218">
        <v>0</v>
      </c>
      <c r="BS629" s="218">
        <v>0</v>
      </c>
      <c r="BT629" s="218">
        <v>0</v>
      </c>
      <c r="BU629" s="218">
        <v>0</v>
      </c>
      <c r="BV629" s="218">
        <v>0</v>
      </c>
      <c r="BW629" s="218">
        <v>0</v>
      </c>
      <c r="BX629" s="218">
        <v>0</v>
      </c>
      <c r="BY629" s="218">
        <v>0</v>
      </c>
      <c r="BZ629" s="218">
        <v>68622.686400000006</v>
      </c>
      <c r="CA629" s="218">
        <v>68622.686400000006</v>
      </c>
      <c r="CB629" s="218">
        <v>0</v>
      </c>
      <c r="CC629" s="218">
        <v>0</v>
      </c>
      <c r="CD629" s="218">
        <v>0</v>
      </c>
      <c r="CE629" s="218">
        <v>0</v>
      </c>
      <c r="CF629" s="218">
        <v>68622.686400000006</v>
      </c>
      <c r="CG629" s="219">
        <v>68622.686400000006</v>
      </c>
      <c r="CH629" s="220">
        <v>17169600.000000004</v>
      </c>
      <c r="CI629" s="220">
        <v>17169600.000000004</v>
      </c>
      <c r="CJ629" s="220">
        <v>20463359.999999996</v>
      </c>
      <c r="CK629" s="221" t="s">
        <v>530</v>
      </c>
      <c r="CL629" s="222">
        <v>4.9000000000000004</v>
      </c>
      <c r="CM629" s="223">
        <v>4.9000000000000004</v>
      </c>
      <c r="CN629" s="224">
        <v>5.84</v>
      </c>
      <c r="CO629" s="253"/>
      <c r="CP629" s="253"/>
      <c r="CQ629" s="253"/>
      <c r="CR629" s="225"/>
      <c r="CS629" s="254">
        <v>135.74926333646411</v>
      </c>
      <c r="CT629" s="255">
        <v>135.74926333646411</v>
      </c>
      <c r="CU629" s="256">
        <v>0.56382979740535755</v>
      </c>
      <c r="CV629" s="257">
        <v>0.56382979740535755</v>
      </c>
      <c r="CW629" s="245" t="s">
        <v>757</v>
      </c>
      <c r="CX629" s="258"/>
      <c r="CY629" s="253"/>
      <c r="CZ629" s="253"/>
      <c r="DA629" s="259"/>
      <c r="DB629" s="260"/>
      <c r="DC629" s="261">
        <v>0</v>
      </c>
      <c r="DD629" s="262">
        <v>0</v>
      </c>
      <c r="DE629" s="263">
        <v>0</v>
      </c>
      <c r="DF629" s="111">
        <v>0</v>
      </c>
    </row>
    <row r="630" spans="1:110" ht="35.25" customHeight="1" x14ac:dyDescent="0.25">
      <c r="A630" s="237" t="s">
        <v>541</v>
      </c>
      <c r="B630" s="238" t="s">
        <v>14</v>
      </c>
      <c r="C630" s="238" t="s">
        <v>34</v>
      </c>
      <c r="D630" s="60" t="s">
        <v>197</v>
      </c>
      <c r="E630" s="60" t="s">
        <v>62</v>
      </c>
      <c r="F630" s="60" t="s">
        <v>1492</v>
      </c>
      <c r="G630" s="61" t="s">
        <v>62</v>
      </c>
      <c r="H630" s="211" t="s">
        <v>533</v>
      </c>
      <c r="I630" s="60" t="s">
        <v>608</v>
      </c>
      <c r="J630" s="212">
        <v>8.7243399180000001</v>
      </c>
      <c r="K630" s="212">
        <v>3.245075750826</v>
      </c>
      <c r="L630" s="213">
        <v>423.8</v>
      </c>
      <c r="M630" s="214"/>
      <c r="N630" s="214"/>
      <c r="O630" s="214"/>
      <c r="P630" s="214"/>
      <c r="Q630" s="214"/>
      <c r="R630" s="214"/>
      <c r="S630" s="214"/>
      <c r="T630" s="214"/>
      <c r="U630" s="214"/>
      <c r="V630" s="214"/>
      <c r="W630" s="214"/>
      <c r="X630" s="214"/>
      <c r="Y630" s="214">
        <v>1</v>
      </c>
      <c r="Z630" s="214">
        <v>1</v>
      </c>
      <c r="AA630" s="214"/>
      <c r="AB630" s="214"/>
      <c r="AC630" s="214">
        <v>1</v>
      </c>
      <c r="AD630" s="214">
        <v>1</v>
      </c>
      <c r="AE630" s="214"/>
      <c r="AF630" s="214"/>
      <c r="AG630" s="215"/>
      <c r="AH630" s="214"/>
      <c r="AI630" s="214">
        <f t="shared" si="30"/>
        <v>2</v>
      </c>
      <c r="AJ630" s="214">
        <f t="shared" si="30"/>
        <v>2</v>
      </c>
      <c r="AK630" s="214"/>
      <c r="AL630" s="214"/>
      <c r="AM630" s="214"/>
      <c r="AN630" s="214"/>
      <c r="AO630" s="214"/>
      <c r="AP630" s="214"/>
      <c r="AQ630" s="214"/>
      <c r="AR630" s="214"/>
      <c r="AS630" s="214"/>
      <c r="AT630" s="214"/>
      <c r="AU630" s="214"/>
      <c r="AV630" s="214"/>
      <c r="AW630" s="214">
        <v>75</v>
      </c>
      <c r="AX630" s="214">
        <v>75</v>
      </c>
      <c r="AY630" s="214"/>
      <c r="AZ630" s="214"/>
      <c r="BA630" s="239">
        <v>100</v>
      </c>
      <c r="BB630" s="239">
        <v>100</v>
      </c>
      <c r="BC630" s="214"/>
      <c r="BD630" s="214"/>
      <c r="BE630" s="214"/>
      <c r="BF630" s="214"/>
      <c r="BG630" s="216">
        <f t="shared" si="31"/>
        <v>175</v>
      </c>
      <c r="BH630" s="72">
        <f t="shared" si="31"/>
        <v>175</v>
      </c>
      <c r="BI630" s="217">
        <f t="shared" si="29"/>
        <v>3.6997885835095133E-2</v>
      </c>
      <c r="BJ630" s="218">
        <v>0</v>
      </c>
      <c r="BK630" s="218">
        <v>0</v>
      </c>
      <c r="BL630" s="218">
        <v>0</v>
      </c>
      <c r="BM630" s="218">
        <v>0</v>
      </c>
      <c r="BN630" s="218">
        <v>0</v>
      </c>
      <c r="BO630" s="218">
        <v>0</v>
      </c>
      <c r="BP630" s="218">
        <v>0</v>
      </c>
      <c r="BQ630" s="218">
        <v>0</v>
      </c>
      <c r="BR630" s="218">
        <v>0</v>
      </c>
      <c r="BS630" s="218">
        <v>0</v>
      </c>
      <c r="BT630" s="218">
        <v>0</v>
      </c>
      <c r="BU630" s="218">
        <v>0</v>
      </c>
      <c r="BV630" s="218">
        <v>378432</v>
      </c>
      <c r="BW630" s="218">
        <v>378432</v>
      </c>
      <c r="BX630" s="218">
        <v>0</v>
      </c>
      <c r="BY630" s="218">
        <v>0</v>
      </c>
      <c r="BZ630" s="218">
        <v>117384</v>
      </c>
      <c r="CA630" s="218">
        <v>117384</v>
      </c>
      <c r="CB630" s="218">
        <v>0</v>
      </c>
      <c r="CC630" s="218">
        <v>0</v>
      </c>
      <c r="CD630" s="218">
        <v>0</v>
      </c>
      <c r="CE630" s="218">
        <v>0</v>
      </c>
      <c r="CF630" s="218">
        <v>495816</v>
      </c>
      <c r="CG630" s="219">
        <v>495816</v>
      </c>
      <c r="CH630" s="220">
        <v>16083360</v>
      </c>
      <c r="CI630" s="220">
        <v>16083360</v>
      </c>
      <c r="CJ630" s="220">
        <v>16573920.000000002</v>
      </c>
      <c r="CK630" s="221" t="s">
        <v>530</v>
      </c>
      <c r="CL630" s="222">
        <v>4.59</v>
      </c>
      <c r="CM630" s="223">
        <v>4.59</v>
      </c>
      <c r="CN630" s="224">
        <v>4.7300000000000004</v>
      </c>
      <c r="CO630" s="253"/>
      <c r="CP630" s="253"/>
      <c r="CQ630" s="253"/>
      <c r="CR630" s="225"/>
      <c r="CS630" s="254">
        <v>21.975469336670812</v>
      </c>
      <c r="CT630" s="255">
        <v>21.975469336670812</v>
      </c>
      <c r="CU630" s="256">
        <v>6.2077596996245238E-2</v>
      </c>
      <c r="CV630" s="257">
        <v>6.2077596996245238E-2</v>
      </c>
      <c r="CW630" s="245" t="s">
        <v>1160</v>
      </c>
      <c r="CX630" s="258"/>
      <c r="CY630" s="253"/>
      <c r="CZ630" s="253"/>
      <c r="DA630" s="259"/>
      <c r="DB630" s="260"/>
      <c r="DC630" s="261">
        <v>0</v>
      </c>
      <c r="DD630" s="262">
        <v>0</v>
      </c>
      <c r="DE630" s="263">
        <v>21948</v>
      </c>
      <c r="DF630" s="111">
        <v>7316</v>
      </c>
    </row>
    <row r="631" spans="1:110" ht="35.25" customHeight="1" x14ac:dyDescent="0.25">
      <c r="A631" s="237" t="s">
        <v>541</v>
      </c>
      <c r="B631" s="238" t="s">
        <v>14</v>
      </c>
      <c r="C631" s="238" t="s">
        <v>34</v>
      </c>
      <c r="D631" s="60" t="s">
        <v>197</v>
      </c>
      <c r="E631" s="60" t="s">
        <v>62</v>
      </c>
      <c r="F631" s="60" t="s">
        <v>1493</v>
      </c>
      <c r="G631" s="61" t="s">
        <v>1491</v>
      </c>
      <c r="H631" s="211" t="s">
        <v>594</v>
      </c>
      <c r="I631" s="60" t="s">
        <v>608</v>
      </c>
      <c r="J631" s="212">
        <v>10.756035519999999</v>
      </c>
      <c r="K631" s="212">
        <v>7.1210227124610004</v>
      </c>
      <c r="L631" s="213">
        <v>524.29999999999995</v>
      </c>
      <c r="M631" s="214"/>
      <c r="N631" s="214"/>
      <c r="O631" s="214"/>
      <c r="P631" s="214"/>
      <c r="Q631" s="214"/>
      <c r="R631" s="214"/>
      <c r="S631" s="214"/>
      <c r="T631" s="214"/>
      <c r="U631" s="214"/>
      <c r="V631" s="214"/>
      <c r="W631" s="214"/>
      <c r="X631" s="214"/>
      <c r="Y631" s="214"/>
      <c r="Z631" s="214"/>
      <c r="AA631" s="214"/>
      <c r="AB631" s="214"/>
      <c r="AC631" s="214">
        <v>4</v>
      </c>
      <c r="AD631" s="214">
        <v>4</v>
      </c>
      <c r="AE631" s="214"/>
      <c r="AF631" s="214"/>
      <c r="AG631" s="215"/>
      <c r="AH631" s="214"/>
      <c r="AI631" s="214">
        <f t="shared" si="30"/>
        <v>4</v>
      </c>
      <c r="AJ631" s="214">
        <f t="shared" si="30"/>
        <v>4</v>
      </c>
      <c r="AK631" s="214"/>
      <c r="AL631" s="214"/>
      <c r="AM631" s="214"/>
      <c r="AN631" s="214"/>
      <c r="AO631" s="214"/>
      <c r="AP631" s="214"/>
      <c r="AQ631" s="214"/>
      <c r="AR631" s="214"/>
      <c r="AS631" s="214"/>
      <c r="AT631" s="214"/>
      <c r="AU631" s="214"/>
      <c r="AV631" s="214"/>
      <c r="AW631" s="214"/>
      <c r="AX631" s="214"/>
      <c r="AY631" s="214"/>
      <c r="AZ631" s="214"/>
      <c r="BA631" s="239">
        <v>234.6</v>
      </c>
      <c r="BB631" s="239">
        <v>234.6</v>
      </c>
      <c r="BC631" s="214"/>
      <c r="BD631" s="214"/>
      <c r="BE631" s="214"/>
      <c r="BF631" s="214"/>
      <c r="BG631" s="216">
        <f t="shared" si="31"/>
        <v>234.6</v>
      </c>
      <c r="BH631" s="72">
        <f t="shared" si="31"/>
        <v>234.6</v>
      </c>
      <c r="BI631" s="217">
        <f t="shared" si="29"/>
        <v>4.0171232876712329E-2</v>
      </c>
      <c r="BJ631" s="218">
        <v>0</v>
      </c>
      <c r="BK631" s="218">
        <v>0</v>
      </c>
      <c r="BL631" s="218">
        <v>0</v>
      </c>
      <c r="BM631" s="218">
        <v>0</v>
      </c>
      <c r="BN631" s="218">
        <v>0</v>
      </c>
      <c r="BO631" s="218">
        <v>0</v>
      </c>
      <c r="BP631" s="218">
        <v>0</v>
      </c>
      <c r="BQ631" s="218">
        <v>0</v>
      </c>
      <c r="BR631" s="218">
        <v>0</v>
      </c>
      <c r="BS631" s="218">
        <v>0</v>
      </c>
      <c r="BT631" s="218">
        <v>0</v>
      </c>
      <c r="BU631" s="218">
        <v>0</v>
      </c>
      <c r="BV631" s="218">
        <v>0</v>
      </c>
      <c r="BW631" s="218">
        <v>0</v>
      </c>
      <c r="BX631" s="218">
        <v>0</v>
      </c>
      <c r="BY631" s="218">
        <v>0</v>
      </c>
      <c r="BZ631" s="218">
        <v>275382.864</v>
      </c>
      <c r="CA631" s="218">
        <v>275382.864</v>
      </c>
      <c r="CB631" s="218">
        <v>0</v>
      </c>
      <c r="CC631" s="218">
        <v>0</v>
      </c>
      <c r="CD631" s="218">
        <v>0</v>
      </c>
      <c r="CE631" s="218">
        <v>0</v>
      </c>
      <c r="CF631" s="218">
        <v>275382.864</v>
      </c>
      <c r="CG631" s="219">
        <v>275382.864</v>
      </c>
      <c r="CH631" s="220">
        <v>17520000</v>
      </c>
      <c r="CI631" s="220">
        <v>17520000</v>
      </c>
      <c r="CJ631" s="220">
        <v>20463359.999999996</v>
      </c>
      <c r="CK631" s="221" t="s">
        <v>530</v>
      </c>
      <c r="CL631" s="222">
        <v>5</v>
      </c>
      <c r="CM631" s="223">
        <v>5</v>
      </c>
      <c r="CN631" s="224">
        <v>5.84</v>
      </c>
      <c r="CO631" s="253"/>
      <c r="CP631" s="253"/>
      <c r="CQ631" s="253"/>
      <c r="CR631" s="225"/>
      <c r="CS631" s="254">
        <v>208.6922289334353</v>
      </c>
      <c r="CT631" s="255">
        <v>208.6922289334353</v>
      </c>
      <c r="CU631" s="256">
        <v>1.6636294056570433</v>
      </c>
      <c r="CV631" s="257">
        <v>1.6636294056570433</v>
      </c>
      <c r="CW631" s="245" t="s">
        <v>710</v>
      </c>
      <c r="CX631" s="258"/>
      <c r="CY631" s="253"/>
      <c r="CZ631" s="253"/>
      <c r="DA631" s="259"/>
      <c r="DB631" s="260"/>
      <c r="DC631" s="261">
        <v>133632</v>
      </c>
      <c r="DD631" s="262">
        <v>86016</v>
      </c>
      <c r="DE631" s="263">
        <v>108544</v>
      </c>
      <c r="DF631" s="111">
        <v>109397.33333333333</v>
      </c>
    </row>
    <row r="632" spans="1:110" ht="35.25" customHeight="1" x14ac:dyDescent="0.25">
      <c r="A632" s="237" t="s">
        <v>541</v>
      </c>
      <c r="B632" s="238" t="s">
        <v>14</v>
      </c>
      <c r="C632" s="238" t="s">
        <v>34</v>
      </c>
      <c r="D632" s="60" t="s">
        <v>171</v>
      </c>
      <c r="E632" s="60" t="s">
        <v>172</v>
      </c>
      <c r="F632" s="60" t="s">
        <v>1494</v>
      </c>
      <c r="G632" s="61" t="s">
        <v>172</v>
      </c>
      <c r="H632" s="211" t="s">
        <v>533</v>
      </c>
      <c r="I632" s="60" t="s">
        <v>547</v>
      </c>
      <c r="J632" s="212">
        <v>2.1615994078459591</v>
      </c>
      <c r="K632" s="212">
        <v>0.54469696856399996</v>
      </c>
      <c r="L632" s="213">
        <v>214.8</v>
      </c>
      <c r="M632" s="214"/>
      <c r="N632" s="214"/>
      <c r="O632" s="214"/>
      <c r="P632" s="214"/>
      <c r="Q632" s="214"/>
      <c r="R632" s="214"/>
      <c r="S632" s="214"/>
      <c r="T632" s="214"/>
      <c r="U632" s="214"/>
      <c r="V632" s="214"/>
      <c r="W632" s="214"/>
      <c r="X632" s="214"/>
      <c r="Y632" s="214"/>
      <c r="Z632" s="214"/>
      <c r="AA632" s="214"/>
      <c r="AB632" s="214"/>
      <c r="AC632" s="214">
        <v>4</v>
      </c>
      <c r="AD632" s="214">
        <v>4</v>
      </c>
      <c r="AE632" s="214"/>
      <c r="AF632" s="214"/>
      <c r="AG632" s="215"/>
      <c r="AH632" s="214"/>
      <c r="AI632" s="214">
        <f t="shared" si="30"/>
        <v>4</v>
      </c>
      <c r="AJ632" s="214">
        <f t="shared" si="30"/>
        <v>4</v>
      </c>
      <c r="AK632" s="214"/>
      <c r="AL632" s="214"/>
      <c r="AM632" s="214"/>
      <c r="AN632" s="214"/>
      <c r="AO632" s="214"/>
      <c r="AP632" s="214"/>
      <c r="AQ632" s="214"/>
      <c r="AR632" s="214"/>
      <c r="AS632" s="214"/>
      <c r="AT632" s="214"/>
      <c r="AU632" s="214"/>
      <c r="AV632" s="214"/>
      <c r="AW632" s="214"/>
      <c r="AX632" s="214"/>
      <c r="AY632" s="214"/>
      <c r="AZ632" s="214"/>
      <c r="BA632" s="239">
        <v>13.11</v>
      </c>
      <c r="BB632" s="239">
        <v>13.11</v>
      </c>
      <c r="BC632" s="214"/>
      <c r="BD632" s="214"/>
      <c r="BE632" s="214"/>
      <c r="BF632" s="214"/>
      <c r="BG632" s="216">
        <f t="shared" si="31"/>
        <v>13.11</v>
      </c>
      <c r="BH632" s="72">
        <f t="shared" si="31"/>
        <v>13.11</v>
      </c>
      <c r="BI632" s="217">
        <f t="shared" si="29"/>
        <v>1.3800000000000002E-2</v>
      </c>
      <c r="BJ632" s="218">
        <v>0</v>
      </c>
      <c r="BK632" s="218">
        <v>0</v>
      </c>
      <c r="BL632" s="218">
        <v>0</v>
      </c>
      <c r="BM632" s="218">
        <v>0</v>
      </c>
      <c r="BN632" s="218">
        <v>0</v>
      </c>
      <c r="BO632" s="218">
        <v>0</v>
      </c>
      <c r="BP632" s="218">
        <v>0</v>
      </c>
      <c r="BQ632" s="218">
        <v>0</v>
      </c>
      <c r="BR632" s="218">
        <v>0</v>
      </c>
      <c r="BS632" s="218">
        <v>0</v>
      </c>
      <c r="BT632" s="218">
        <v>0</v>
      </c>
      <c r="BU632" s="218">
        <v>0</v>
      </c>
      <c r="BV632" s="218">
        <v>0</v>
      </c>
      <c r="BW632" s="218">
        <v>0</v>
      </c>
      <c r="BX632" s="218">
        <v>0</v>
      </c>
      <c r="BY632" s="218">
        <v>0</v>
      </c>
      <c r="BZ632" s="218">
        <v>15389.0424</v>
      </c>
      <c r="CA632" s="218">
        <v>15389.0424</v>
      </c>
      <c r="CB632" s="218">
        <v>0</v>
      </c>
      <c r="CC632" s="218">
        <v>0</v>
      </c>
      <c r="CD632" s="218">
        <v>0</v>
      </c>
      <c r="CE632" s="218">
        <v>0</v>
      </c>
      <c r="CF632" s="218">
        <v>15389.0424</v>
      </c>
      <c r="CG632" s="219">
        <v>15389.0424</v>
      </c>
      <c r="CH632" s="220">
        <v>3784320.0000000005</v>
      </c>
      <c r="CI632" s="220">
        <v>3784320.0000000005</v>
      </c>
      <c r="CJ632" s="220">
        <v>3328800</v>
      </c>
      <c r="CK632" s="221" t="s">
        <v>530</v>
      </c>
      <c r="CL632" s="222">
        <v>1.08</v>
      </c>
      <c r="CM632" s="223">
        <v>1.08</v>
      </c>
      <c r="CN632" s="224">
        <v>0.95</v>
      </c>
      <c r="CO632" s="253"/>
      <c r="CP632" s="253"/>
      <c r="CQ632" s="253"/>
      <c r="CR632" s="225"/>
      <c r="CS632" s="254">
        <v>153.59653500348946</v>
      </c>
      <c r="CT632" s="255">
        <v>153.59653500348946</v>
      </c>
      <c r="CU632" s="256">
        <v>1.6791548254957309</v>
      </c>
      <c r="CV632" s="257">
        <v>1.6791548254957309</v>
      </c>
      <c r="CW632" s="245" t="s">
        <v>562</v>
      </c>
      <c r="CX632" s="258"/>
      <c r="CY632" s="253"/>
      <c r="CZ632" s="253"/>
      <c r="DA632" s="259"/>
      <c r="DB632" s="260"/>
      <c r="DC632" s="261">
        <v>28512</v>
      </c>
      <c r="DD632" s="262">
        <v>0</v>
      </c>
      <c r="DE632" s="263">
        <v>0</v>
      </c>
      <c r="DF632" s="111">
        <v>9504</v>
      </c>
    </row>
    <row r="633" spans="1:110" ht="35.25" customHeight="1" x14ac:dyDescent="0.25">
      <c r="A633" s="237" t="s">
        <v>541</v>
      </c>
      <c r="B633" s="238" t="s">
        <v>14</v>
      </c>
      <c r="C633" s="238" t="s">
        <v>34</v>
      </c>
      <c r="D633" s="60" t="s">
        <v>171</v>
      </c>
      <c r="E633" s="60" t="s">
        <v>172</v>
      </c>
      <c r="F633" s="60" t="s">
        <v>1495</v>
      </c>
      <c r="G633" s="61" t="s">
        <v>172</v>
      </c>
      <c r="H633" s="211" t="s">
        <v>543</v>
      </c>
      <c r="I633" s="60" t="s">
        <v>547</v>
      </c>
      <c r="J633" s="212">
        <v>1.9814661238587958</v>
      </c>
      <c r="K633" s="212">
        <v>0.80700757407900003</v>
      </c>
      <c r="L633" s="213">
        <v>156.6</v>
      </c>
      <c r="M633" s="214"/>
      <c r="N633" s="214"/>
      <c r="O633" s="214"/>
      <c r="P633" s="214"/>
      <c r="Q633" s="214"/>
      <c r="R633" s="214"/>
      <c r="S633" s="214"/>
      <c r="T633" s="214"/>
      <c r="U633" s="214"/>
      <c r="V633" s="214"/>
      <c r="W633" s="214"/>
      <c r="X633" s="214"/>
      <c r="Y633" s="214"/>
      <c r="Z633" s="214"/>
      <c r="AA633" s="214"/>
      <c r="AB633" s="214"/>
      <c r="AC633" s="214">
        <v>7</v>
      </c>
      <c r="AD633" s="214">
        <v>7</v>
      </c>
      <c r="AE633" s="214"/>
      <c r="AF633" s="214"/>
      <c r="AG633" s="215"/>
      <c r="AH633" s="214"/>
      <c r="AI633" s="214">
        <f t="shared" si="30"/>
        <v>7</v>
      </c>
      <c r="AJ633" s="214">
        <f t="shared" si="30"/>
        <v>7</v>
      </c>
      <c r="AK633" s="214"/>
      <c r="AL633" s="214"/>
      <c r="AM633" s="214"/>
      <c r="AN633" s="214"/>
      <c r="AO633" s="214"/>
      <c r="AP633" s="214"/>
      <c r="AQ633" s="214"/>
      <c r="AR633" s="214"/>
      <c r="AS633" s="214"/>
      <c r="AT633" s="214"/>
      <c r="AU633" s="214"/>
      <c r="AV633" s="214"/>
      <c r="AW633" s="214"/>
      <c r="AX633" s="214"/>
      <c r="AY633" s="214"/>
      <c r="AZ633" s="214"/>
      <c r="BA633" s="239">
        <v>30.815000000000001</v>
      </c>
      <c r="BB633" s="239">
        <v>30.815000000000001</v>
      </c>
      <c r="BC633" s="214"/>
      <c r="BD633" s="214"/>
      <c r="BE633" s="214"/>
      <c r="BF633" s="214"/>
      <c r="BG633" s="216">
        <f t="shared" si="31"/>
        <v>30.815000000000001</v>
      </c>
      <c r="BH633" s="72">
        <f t="shared" si="31"/>
        <v>30.815000000000001</v>
      </c>
      <c r="BI633" s="217">
        <f t="shared" si="29"/>
        <v>3.900632911392405E-2</v>
      </c>
      <c r="BJ633" s="218">
        <v>0</v>
      </c>
      <c r="BK633" s="218">
        <v>0</v>
      </c>
      <c r="BL633" s="218">
        <v>0</v>
      </c>
      <c r="BM633" s="218">
        <v>0</v>
      </c>
      <c r="BN633" s="218">
        <v>0</v>
      </c>
      <c r="BO633" s="218">
        <v>0</v>
      </c>
      <c r="BP633" s="218">
        <v>0</v>
      </c>
      <c r="BQ633" s="218">
        <v>0</v>
      </c>
      <c r="BR633" s="218">
        <v>0</v>
      </c>
      <c r="BS633" s="218">
        <v>0</v>
      </c>
      <c r="BT633" s="218">
        <v>0</v>
      </c>
      <c r="BU633" s="218">
        <v>0</v>
      </c>
      <c r="BV633" s="218">
        <v>0</v>
      </c>
      <c r="BW633" s="218">
        <v>0</v>
      </c>
      <c r="BX633" s="218">
        <v>0</v>
      </c>
      <c r="BY633" s="218">
        <v>0</v>
      </c>
      <c r="BZ633" s="218">
        <v>36171.879600000007</v>
      </c>
      <c r="CA633" s="218">
        <v>36171.879600000007</v>
      </c>
      <c r="CB633" s="218">
        <v>0</v>
      </c>
      <c r="CC633" s="218">
        <v>0</v>
      </c>
      <c r="CD633" s="218">
        <v>0</v>
      </c>
      <c r="CE633" s="218">
        <v>0</v>
      </c>
      <c r="CF633" s="218">
        <v>36171.879600000007</v>
      </c>
      <c r="CG633" s="219">
        <v>36171.879600000007</v>
      </c>
      <c r="CH633" s="220">
        <v>2663040.0000000005</v>
      </c>
      <c r="CI633" s="220">
        <v>2663040.0000000005</v>
      </c>
      <c r="CJ633" s="220">
        <v>2768160.0000000005</v>
      </c>
      <c r="CK633" s="221" t="s">
        <v>530</v>
      </c>
      <c r="CL633" s="222">
        <v>0.76</v>
      </c>
      <c r="CM633" s="223">
        <v>0.76</v>
      </c>
      <c r="CN633" s="224">
        <v>0.79</v>
      </c>
      <c r="CO633" s="253"/>
      <c r="CP633" s="253"/>
      <c r="CQ633" s="253"/>
      <c r="CR633" s="225"/>
      <c r="CS633" s="254">
        <v>165.27144879709476</v>
      </c>
      <c r="CT633" s="255">
        <v>165.27144879709476</v>
      </c>
      <c r="CU633" s="256">
        <v>1.8340314390278063</v>
      </c>
      <c r="CV633" s="257">
        <v>1.8340314390278063</v>
      </c>
      <c r="CW633" s="245" t="s">
        <v>550</v>
      </c>
      <c r="CX633" s="258"/>
      <c r="CY633" s="253"/>
      <c r="CZ633" s="253"/>
      <c r="DA633" s="259"/>
      <c r="DB633" s="260"/>
      <c r="DC633" s="261">
        <v>23256</v>
      </c>
      <c r="DD633" s="262">
        <v>0</v>
      </c>
      <c r="DE633" s="263">
        <v>1792</v>
      </c>
      <c r="DF633" s="111">
        <v>8349.3333333333339</v>
      </c>
    </row>
    <row r="634" spans="1:110" ht="35.25" customHeight="1" x14ac:dyDescent="0.25">
      <c r="A634" s="237" t="s">
        <v>541</v>
      </c>
      <c r="B634" s="238" t="s">
        <v>14</v>
      </c>
      <c r="C634" s="238" t="s">
        <v>34</v>
      </c>
      <c r="D634" s="60" t="s">
        <v>171</v>
      </c>
      <c r="E634" s="60" t="s">
        <v>172</v>
      </c>
      <c r="F634" s="60" t="s">
        <v>1496</v>
      </c>
      <c r="G634" s="61" t="s">
        <v>172</v>
      </c>
      <c r="H634" s="211" t="s">
        <v>543</v>
      </c>
      <c r="I634" s="60" t="s">
        <v>547</v>
      </c>
      <c r="J634" s="212">
        <v>3.5666390229458322</v>
      </c>
      <c r="K634" s="212">
        <v>3.8600378707590002</v>
      </c>
      <c r="L634" s="213">
        <v>434.3</v>
      </c>
      <c r="M634" s="214"/>
      <c r="N634" s="214"/>
      <c r="O634" s="214"/>
      <c r="P634" s="214"/>
      <c r="Q634" s="214"/>
      <c r="R634" s="214"/>
      <c r="S634" s="214"/>
      <c r="T634" s="214"/>
      <c r="U634" s="214"/>
      <c r="V634" s="214"/>
      <c r="W634" s="214"/>
      <c r="X634" s="214"/>
      <c r="Y634" s="214"/>
      <c r="Z634" s="214"/>
      <c r="AA634" s="214"/>
      <c r="AB634" s="214"/>
      <c r="AC634" s="214">
        <v>33</v>
      </c>
      <c r="AD634" s="214">
        <v>33</v>
      </c>
      <c r="AE634" s="214"/>
      <c r="AF634" s="214"/>
      <c r="AG634" s="215"/>
      <c r="AH634" s="214"/>
      <c r="AI634" s="214">
        <f t="shared" si="30"/>
        <v>33</v>
      </c>
      <c r="AJ634" s="214">
        <f t="shared" si="30"/>
        <v>33</v>
      </c>
      <c r="AK634" s="214"/>
      <c r="AL634" s="214"/>
      <c r="AM634" s="214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39">
        <v>184.27500000000001</v>
      </c>
      <c r="BB634" s="239">
        <v>184.27500000000001</v>
      </c>
      <c r="BC634" s="214"/>
      <c r="BD634" s="214"/>
      <c r="BE634" s="214"/>
      <c r="BF634" s="214"/>
      <c r="BG634" s="216">
        <f t="shared" si="31"/>
        <v>184.27500000000001</v>
      </c>
      <c r="BH634" s="72">
        <f t="shared" si="31"/>
        <v>184.27500000000001</v>
      </c>
      <c r="BI634" s="217">
        <f t="shared" si="29"/>
        <v>0.21181034482758621</v>
      </c>
      <c r="BJ634" s="218">
        <v>0</v>
      </c>
      <c r="BK634" s="218">
        <v>0</v>
      </c>
      <c r="BL634" s="218">
        <v>0</v>
      </c>
      <c r="BM634" s="218">
        <v>0</v>
      </c>
      <c r="BN634" s="218">
        <v>0</v>
      </c>
      <c r="BO634" s="218">
        <v>0</v>
      </c>
      <c r="BP634" s="218">
        <v>0</v>
      </c>
      <c r="BQ634" s="218">
        <v>0</v>
      </c>
      <c r="BR634" s="218">
        <v>0</v>
      </c>
      <c r="BS634" s="218">
        <v>0</v>
      </c>
      <c r="BT634" s="218">
        <v>0</v>
      </c>
      <c r="BU634" s="218">
        <v>0</v>
      </c>
      <c r="BV634" s="218">
        <v>0</v>
      </c>
      <c r="BW634" s="218">
        <v>0</v>
      </c>
      <c r="BX634" s="218">
        <v>0</v>
      </c>
      <c r="BY634" s="218">
        <v>0</v>
      </c>
      <c r="BZ634" s="218">
        <v>216309.36600000001</v>
      </c>
      <c r="CA634" s="218">
        <v>216309.36600000001</v>
      </c>
      <c r="CB634" s="218">
        <v>0</v>
      </c>
      <c r="CC634" s="218">
        <v>0</v>
      </c>
      <c r="CD634" s="218">
        <v>0</v>
      </c>
      <c r="CE634" s="218">
        <v>0</v>
      </c>
      <c r="CF634" s="218">
        <v>216309.36600000001</v>
      </c>
      <c r="CG634" s="219">
        <v>216309.36600000001</v>
      </c>
      <c r="CH634" s="220">
        <v>2768160.0000000005</v>
      </c>
      <c r="CI634" s="220">
        <v>2768160.0000000005</v>
      </c>
      <c r="CJ634" s="220">
        <v>3048480.0000000005</v>
      </c>
      <c r="CK634" s="221" t="s">
        <v>530</v>
      </c>
      <c r="CL634" s="222">
        <v>0.79</v>
      </c>
      <c r="CM634" s="223">
        <v>0.79</v>
      </c>
      <c r="CN634" s="224">
        <v>0.87</v>
      </c>
      <c r="CO634" s="253"/>
      <c r="CP634" s="253"/>
      <c r="CQ634" s="253"/>
      <c r="CR634" s="225"/>
      <c r="CS634" s="254">
        <v>204.97944759980786</v>
      </c>
      <c r="CT634" s="255">
        <v>148.94973965502004</v>
      </c>
      <c r="CU634" s="256">
        <v>1.4159875360411538</v>
      </c>
      <c r="CV634" s="257">
        <v>1.3883344388820584</v>
      </c>
      <c r="CW634" s="245" t="s">
        <v>590</v>
      </c>
      <c r="CX634" s="258"/>
      <c r="CY634" s="253"/>
      <c r="CZ634" s="253"/>
      <c r="DA634" s="259"/>
      <c r="DB634" s="260"/>
      <c r="DC634" s="261">
        <v>49056</v>
      </c>
      <c r="DD634" s="262">
        <v>0</v>
      </c>
      <c r="DE634" s="263">
        <v>0</v>
      </c>
      <c r="DF634" s="111">
        <v>16352</v>
      </c>
    </row>
    <row r="635" spans="1:110" ht="35.25" customHeight="1" x14ac:dyDescent="0.25">
      <c r="A635" s="237" t="s">
        <v>541</v>
      </c>
      <c r="B635" s="238" t="s">
        <v>14</v>
      </c>
      <c r="C635" s="238" t="s">
        <v>34</v>
      </c>
      <c r="D635" s="60" t="s">
        <v>202</v>
      </c>
      <c r="E635" s="60" t="s">
        <v>199</v>
      </c>
      <c r="F635" s="60" t="s">
        <v>1497</v>
      </c>
      <c r="G635" s="61" t="s">
        <v>199</v>
      </c>
      <c r="H635" s="211" t="s">
        <v>533</v>
      </c>
      <c r="I635" s="60" t="s">
        <v>547</v>
      </c>
      <c r="J635" s="212">
        <v>2.0246981120157148</v>
      </c>
      <c r="K635" s="212">
        <v>4.0178030219460004</v>
      </c>
      <c r="L635" s="213">
        <v>940.8</v>
      </c>
      <c r="M635" s="214"/>
      <c r="N635" s="214"/>
      <c r="O635" s="214"/>
      <c r="P635" s="214"/>
      <c r="Q635" s="214"/>
      <c r="R635" s="214"/>
      <c r="S635" s="214"/>
      <c r="T635" s="214"/>
      <c r="U635" s="214"/>
      <c r="V635" s="214"/>
      <c r="W635" s="214"/>
      <c r="X635" s="214"/>
      <c r="Y635" s="214"/>
      <c r="Z635" s="214"/>
      <c r="AA635" s="214"/>
      <c r="AB635" s="214"/>
      <c r="AC635" s="214">
        <v>7</v>
      </c>
      <c r="AD635" s="214">
        <v>7</v>
      </c>
      <c r="AE635" s="214"/>
      <c r="AF635" s="214"/>
      <c r="AG635" s="215"/>
      <c r="AH635" s="214"/>
      <c r="AI635" s="214">
        <f t="shared" si="30"/>
        <v>7</v>
      </c>
      <c r="AJ635" s="214">
        <f t="shared" si="30"/>
        <v>7</v>
      </c>
      <c r="AK635" s="214"/>
      <c r="AL635" s="214"/>
      <c r="AM635" s="214"/>
      <c r="AN635" s="214"/>
      <c r="AO635" s="214"/>
      <c r="AP635" s="214"/>
      <c r="AQ635" s="214"/>
      <c r="AR635" s="214"/>
      <c r="AS635" s="214"/>
      <c r="AT635" s="214"/>
      <c r="AU635" s="214"/>
      <c r="AV635" s="214"/>
      <c r="AW635" s="214"/>
      <c r="AX635" s="214"/>
      <c r="AY635" s="214"/>
      <c r="AZ635" s="214"/>
      <c r="BA635" s="239">
        <v>35.880000000000003</v>
      </c>
      <c r="BB635" s="239">
        <v>35.880000000000003</v>
      </c>
      <c r="BC635" s="214"/>
      <c r="BD635" s="214"/>
      <c r="BE635" s="214"/>
      <c r="BF635" s="214"/>
      <c r="BG635" s="216">
        <f t="shared" si="31"/>
        <v>35.880000000000003</v>
      </c>
      <c r="BH635" s="72">
        <f t="shared" si="31"/>
        <v>35.880000000000003</v>
      </c>
      <c r="BI635" s="217">
        <f t="shared" si="29"/>
        <v>2.2566037735849056E-2</v>
      </c>
      <c r="BJ635" s="218">
        <v>0</v>
      </c>
      <c r="BK635" s="218">
        <v>0</v>
      </c>
      <c r="BL635" s="218">
        <v>0</v>
      </c>
      <c r="BM635" s="218">
        <v>0</v>
      </c>
      <c r="BN635" s="218">
        <v>0</v>
      </c>
      <c r="BO635" s="218">
        <v>0</v>
      </c>
      <c r="BP635" s="218">
        <v>0</v>
      </c>
      <c r="BQ635" s="218">
        <v>0</v>
      </c>
      <c r="BR635" s="218">
        <v>0</v>
      </c>
      <c r="BS635" s="218">
        <v>0</v>
      </c>
      <c r="BT635" s="218">
        <v>0</v>
      </c>
      <c r="BU635" s="218">
        <v>0</v>
      </c>
      <c r="BV635" s="218">
        <v>0</v>
      </c>
      <c r="BW635" s="218">
        <v>0</v>
      </c>
      <c r="BX635" s="218">
        <v>0</v>
      </c>
      <c r="BY635" s="218">
        <v>0</v>
      </c>
      <c r="BZ635" s="218">
        <v>42117.37920000001</v>
      </c>
      <c r="CA635" s="218">
        <v>42117.37920000001</v>
      </c>
      <c r="CB635" s="218">
        <v>0</v>
      </c>
      <c r="CC635" s="218">
        <v>0</v>
      </c>
      <c r="CD635" s="218">
        <v>0</v>
      </c>
      <c r="CE635" s="218">
        <v>0</v>
      </c>
      <c r="CF635" s="218">
        <v>42117.37920000001</v>
      </c>
      <c r="CG635" s="219">
        <v>42117.37920000001</v>
      </c>
      <c r="CH635" s="220">
        <v>5466240.0000000009</v>
      </c>
      <c r="CI635" s="220">
        <v>5466240.0000000009</v>
      </c>
      <c r="CJ635" s="220">
        <v>5571360.0000000019</v>
      </c>
      <c r="CK635" s="221" t="s">
        <v>530</v>
      </c>
      <c r="CL635" s="222">
        <v>1.56</v>
      </c>
      <c r="CM635" s="223">
        <v>1.56</v>
      </c>
      <c r="CN635" s="224">
        <v>1.59</v>
      </c>
      <c r="CO635" s="253"/>
      <c r="CP635" s="253"/>
      <c r="CQ635" s="253"/>
      <c r="CR635" s="225"/>
      <c r="CS635" s="254">
        <v>44.199335102993018</v>
      </c>
      <c r="CT635" s="255">
        <v>38.579494536119682</v>
      </c>
      <c r="CU635" s="256">
        <v>0.38305164234953559</v>
      </c>
      <c r="CV635" s="257">
        <v>0.37525713393500948</v>
      </c>
      <c r="CW635" s="245" t="s">
        <v>811</v>
      </c>
      <c r="CX635" s="258"/>
      <c r="CY635" s="253"/>
      <c r="CZ635" s="253"/>
      <c r="DA635" s="259"/>
      <c r="DB635" s="260"/>
      <c r="DC635" s="261">
        <v>0</v>
      </c>
      <c r="DD635" s="262">
        <v>0</v>
      </c>
      <c r="DE635" s="263">
        <v>0</v>
      </c>
      <c r="DF635" s="111">
        <v>0</v>
      </c>
    </row>
    <row r="636" spans="1:110" ht="35.25" customHeight="1" x14ac:dyDescent="0.25">
      <c r="A636" s="237" t="s">
        <v>541</v>
      </c>
      <c r="B636" s="238" t="s">
        <v>14</v>
      </c>
      <c r="C636" s="238" t="s">
        <v>34</v>
      </c>
      <c r="D636" s="60" t="s">
        <v>202</v>
      </c>
      <c r="E636" s="60" t="s">
        <v>199</v>
      </c>
      <c r="F636" s="60" t="s">
        <v>1498</v>
      </c>
      <c r="G636" s="61" t="s">
        <v>199</v>
      </c>
      <c r="H636" s="211" t="s">
        <v>533</v>
      </c>
      <c r="I636" s="60" t="s">
        <v>547</v>
      </c>
      <c r="J636" s="212">
        <v>2.7380259166048808</v>
      </c>
      <c r="K636" s="212">
        <v>1.4172348455370001</v>
      </c>
      <c r="L636" s="213">
        <v>267.5</v>
      </c>
      <c r="M636" s="214"/>
      <c r="N636" s="214"/>
      <c r="O636" s="214"/>
      <c r="P636" s="214"/>
      <c r="Q636" s="214"/>
      <c r="R636" s="214"/>
      <c r="S636" s="214"/>
      <c r="T636" s="214"/>
      <c r="U636" s="214"/>
      <c r="V636" s="214"/>
      <c r="W636" s="214"/>
      <c r="X636" s="214"/>
      <c r="Y636" s="214"/>
      <c r="Z636" s="214"/>
      <c r="AA636" s="214"/>
      <c r="AB636" s="214"/>
      <c r="AC636" s="214">
        <v>8</v>
      </c>
      <c r="AD636" s="214">
        <v>8</v>
      </c>
      <c r="AE636" s="214"/>
      <c r="AF636" s="214"/>
      <c r="AG636" s="215"/>
      <c r="AH636" s="214"/>
      <c r="AI636" s="214">
        <f t="shared" si="30"/>
        <v>8</v>
      </c>
      <c r="AJ636" s="214">
        <f t="shared" si="30"/>
        <v>8</v>
      </c>
      <c r="AK636" s="214"/>
      <c r="AL636" s="214"/>
      <c r="AM636" s="214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39">
        <v>333.47</v>
      </c>
      <c r="BB636" s="239">
        <v>333.47</v>
      </c>
      <c r="BC636" s="214"/>
      <c r="BD636" s="214"/>
      <c r="BE636" s="214"/>
      <c r="BF636" s="214"/>
      <c r="BG636" s="216">
        <f t="shared" si="31"/>
        <v>333.47</v>
      </c>
      <c r="BH636" s="72">
        <f t="shared" si="31"/>
        <v>333.47</v>
      </c>
      <c r="BI636" s="217">
        <f t="shared" si="29"/>
        <v>0.26257480314960635</v>
      </c>
      <c r="BJ636" s="218">
        <v>0</v>
      </c>
      <c r="BK636" s="218">
        <v>0</v>
      </c>
      <c r="BL636" s="218">
        <v>0</v>
      </c>
      <c r="BM636" s="218">
        <v>0</v>
      </c>
      <c r="BN636" s="218">
        <v>0</v>
      </c>
      <c r="BO636" s="218">
        <v>0</v>
      </c>
      <c r="BP636" s="218">
        <v>0</v>
      </c>
      <c r="BQ636" s="218">
        <v>0</v>
      </c>
      <c r="BR636" s="218">
        <v>0</v>
      </c>
      <c r="BS636" s="218">
        <v>0</v>
      </c>
      <c r="BT636" s="218">
        <v>0</v>
      </c>
      <c r="BU636" s="218">
        <v>0</v>
      </c>
      <c r="BV636" s="218">
        <v>0</v>
      </c>
      <c r="BW636" s="218">
        <v>0</v>
      </c>
      <c r="BX636" s="218">
        <v>0</v>
      </c>
      <c r="BY636" s="218">
        <v>0</v>
      </c>
      <c r="BZ636" s="218">
        <v>391440.42480000004</v>
      </c>
      <c r="CA636" s="218">
        <v>391440.42480000004</v>
      </c>
      <c r="CB636" s="218">
        <v>0</v>
      </c>
      <c r="CC636" s="218">
        <v>0</v>
      </c>
      <c r="CD636" s="218">
        <v>0</v>
      </c>
      <c r="CE636" s="218">
        <v>0</v>
      </c>
      <c r="CF636" s="218">
        <v>391440.42480000004</v>
      </c>
      <c r="CG636" s="219">
        <v>391440.42480000004</v>
      </c>
      <c r="CH636" s="220">
        <v>4274880</v>
      </c>
      <c r="CI636" s="220">
        <v>4274880</v>
      </c>
      <c r="CJ636" s="220">
        <v>4450080</v>
      </c>
      <c r="CK636" s="221" t="s">
        <v>530</v>
      </c>
      <c r="CL636" s="222">
        <v>1.22</v>
      </c>
      <c r="CM636" s="223">
        <v>1.22</v>
      </c>
      <c r="CN636" s="224">
        <v>1.27</v>
      </c>
      <c r="CO636" s="253"/>
      <c r="CP636" s="253"/>
      <c r="CQ636" s="253"/>
      <c r="CR636" s="225"/>
      <c r="CS636" s="254">
        <v>24.087504326756662</v>
      </c>
      <c r="CT636" s="255">
        <v>24.087504326756662</v>
      </c>
      <c r="CU636" s="256">
        <v>0.33987044454334175</v>
      </c>
      <c r="CV636" s="257">
        <v>0.33987044454334175</v>
      </c>
      <c r="CW636" s="245" t="s">
        <v>832</v>
      </c>
      <c r="CX636" s="258"/>
      <c r="CY636" s="253"/>
      <c r="CZ636" s="253"/>
      <c r="DA636" s="259"/>
      <c r="DB636" s="260"/>
      <c r="DC636" s="261">
        <v>0</v>
      </c>
      <c r="DD636" s="262">
        <v>0</v>
      </c>
      <c r="DE636" s="263">
        <v>0</v>
      </c>
      <c r="DF636" s="111">
        <v>0</v>
      </c>
    </row>
    <row r="637" spans="1:110" ht="35.25" customHeight="1" x14ac:dyDescent="0.25">
      <c r="A637" s="237" t="s">
        <v>541</v>
      </c>
      <c r="B637" s="238" t="s">
        <v>14</v>
      </c>
      <c r="C637" s="238" t="s">
        <v>34</v>
      </c>
      <c r="D637" s="60" t="s">
        <v>202</v>
      </c>
      <c r="E637" s="60" t="s">
        <v>199</v>
      </c>
      <c r="F637" s="60" t="s">
        <v>1499</v>
      </c>
      <c r="G637" s="61" t="s">
        <v>199</v>
      </c>
      <c r="H637" s="211" t="s">
        <v>533</v>
      </c>
      <c r="I637" s="60" t="s">
        <v>547</v>
      </c>
      <c r="J637" s="212">
        <v>2.0246981120157148</v>
      </c>
      <c r="K637" s="212">
        <v>1.6255681784370002</v>
      </c>
      <c r="L637" s="213">
        <v>271.8</v>
      </c>
      <c r="M637" s="214"/>
      <c r="N637" s="214"/>
      <c r="O637" s="214"/>
      <c r="P637" s="214"/>
      <c r="Q637" s="214"/>
      <c r="R637" s="214"/>
      <c r="S637" s="214"/>
      <c r="T637" s="214"/>
      <c r="U637" s="214"/>
      <c r="V637" s="214"/>
      <c r="W637" s="214"/>
      <c r="X637" s="214"/>
      <c r="Y637" s="214">
        <v>1</v>
      </c>
      <c r="Z637" s="214">
        <v>1</v>
      </c>
      <c r="AA637" s="214"/>
      <c r="AB637" s="214"/>
      <c r="AC637" s="214">
        <v>6</v>
      </c>
      <c r="AD637" s="214">
        <v>6</v>
      </c>
      <c r="AE637" s="214"/>
      <c r="AF637" s="214"/>
      <c r="AG637" s="215"/>
      <c r="AH637" s="214"/>
      <c r="AI637" s="214">
        <f t="shared" si="30"/>
        <v>7</v>
      </c>
      <c r="AJ637" s="214">
        <f t="shared" si="30"/>
        <v>7</v>
      </c>
      <c r="AK637" s="214"/>
      <c r="AL637" s="214"/>
      <c r="AM637" s="214"/>
      <c r="AN637" s="214"/>
      <c r="AO637" s="214"/>
      <c r="AP637" s="214"/>
      <c r="AQ637" s="214"/>
      <c r="AR637" s="214"/>
      <c r="AS637" s="214"/>
      <c r="AT637" s="214"/>
      <c r="AU637" s="214"/>
      <c r="AV637" s="214"/>
      <c r="AW637" s="214">
        <v>1.2</v>
      </c>
      <c r="AX637" s="214">
        <v>1.2</v>
      </c>
      <c r="AY637" s="214"/>
      <c r="AZ637" s="214"/>
      <c r="BA637" s="239">
        <v>27.63</v>
      </c>
      <c r="BB637" s="239">
        <v>27.63</v>
      </c>
      <c r="BC637" s="214"/>
      <c r="BD637" s="214"/>
      <c r="BE637" s="214"/>
      <c r="BF637" s="214"/>
      <c r="BG637" s="216">
        <f t="shared" si="31"/>
        <v>28.83</v>
      </c>
      <c r="BH637" s="72">
        <f t="shared" si="31"/>
        <v>28.83</v>
      </c>
      <c r="BI637" s="217">
        <f t="shared" si="29"/>
        <v>3.3137931034482759E-2</v>
      </c>
      <c r="BJ637" s="218">
        <v>0</v>
      </c>
      <c r="BK637" s="218">
        <v>0</v>
      </c>
      <c r="BL637" s="218">
        <v>0</v>
      </c>
      <c r="BM637" s="218">
        <v>0</v>
      </c>
      <c r="BN637" s="218">
        <v>0</v>
      </c>
      <c r="BO637" s="218">
        <v>0</v>
      </c>
      <c r="BP637" s="218">
        <v>0</v>
      </c>
      <c r="BQ637" s="218">
        <v>0</v>
      </c>
      <c r="BR637" s="218">
        <v>0</v>
      </c>
      <c r="BS637" s="218">
        <v>0</v>
      </c>
      <c r="BT637" s="218">
        <v>0</v>
      </c>
      <c r="BU637" s="218">
        <v>0</v>
      </c>
      <c r="BV637" s="218">
        <v>6054.9119999999994</v>
      </c>
      <c r="BW637" s="218">
        <v>6054.9119999999994</v>
      </c>
      <c r="BX637" s="218">
        <v>0</v>
      </c>
      <c r="BY637" s="218">
        <v>0</v>
      </c>
      <c r="BZ637" s="218">
        <v>32433.199199999999</v>
      </c>
      <c r="CA637" s="218">
        <v>32433.199199999999</v>
      </c>
      <c r="CB637" s="218">
        <v>0</v>
      </c>
      <c r="CC637" s="218">
        <v>0</v>
      </c>
      <c r="CD637" s="218">
        <v>0</v>
      </c>
      <c r="CE637" s="218">
        <v>0</v>
      </c>
      <c r="CF637" s="218">
        <v>38488.111199999999</v>
      </c>
      <c r="CG637" s="219">
        <v>38488.111199999999</v>
      </c>
      <c r="CH637" s="220">
        <v>2102400</v>
      </c>
      <c r="CI637" s="220">
        <v>2102400</v>
      </c>
      <c r="CJ637" s="220">
        <v>3048480.0000000005</v>
      </c>
      <c r="CK637" s="221" t="s">
        <v>530</v>
      </c>
      <c r="CL637" s="222">
        <v>0.6</v>
      </c>
      <c r="CM637" s="223">
        <v>0.6</v>
      </c>
      <c r="CN637" s="224">
        <v>0.87</v>
      </c>
      <c r="CO637" s="253"/>
      <c r="CP637" s="253"/>
      <c r="CQ637" s="253"/>
      <c r="CR637" s="225"/>
      <c r="CS637" s="254">
        <v>31.807862512265491</v>
      </c>
      <c r="CT637" s="255">
        <v>31.807862512265491</v>
      </c>
      <c r="CU637" s="256">
        <v>0.47733578504620744</v>
      </c>
      <c r="CV637" s="257">
        <v>0.47733578504620744</v>
      </c>
      <c r="CW637" s="245" t="s">
        <v>556</v>
      </c>
      <c r="CX637" s="258"/>
      <c r="CY637" s="253"/>
      <c r="CZ637" s="253"/>
      <c r="DA637" s="259"/>
      <c r="DB637" s="260"/>
      <c r="DC637" s="261">
        <v>0</v>
      </c>
      <c r="DD637" s="262">
        <v>0</v>
      </c>
      <c r="DE637" s="263">
        <v>0</v>
      </c>
      <c r="DF637" s="111">
        <v>0</v>
      </c>
    </row>
    <row r="638" spans="1:110" ht="35.25" customHeight="1" x14ac:dyDescent="0.25">
      <c r="A638" s="237" t="s">
        <v>541</v>
      </c>
      <c r="B638" s="238" t="s">
        <v>14</v>
      </c>
      <c r="C638" s="238" t="s">
        <v>34</v>
      </c>
      <c r="D638" s="60" t="s">
        <v>202</v>
      </c>
      <c r="E638" s="60" t="s">
        <v>199</v>
      </c>
      <c r="F638" s="60" t="s">
        <v>1500</v>
      </c>
      <c r="G638" s="61" t="s">
        <v>199</v>
      </c>
      <c r="H638" s="211" t="s">
        <v>533</v>
      </c>
      <c r="I638" s="60" t="s">
        <v>547</v>
      </c>
      <c r="J638" s="212">
        <v>2.5723032953366909</v>
      </c>
      <c r="K638" s="212">
        <v>3.8369318102009999</v>
      </c>
      <c r="L638" s="213">
        <v>862.4</v>
      </c>
      <c r="M638" s="214"/>
      <c r="N638" s="214"/>
      <c r="O638" s="214"/>
      <c r="P638" s="214"/>
      <c r="Q638" s="214"/>
      <c r="R638" s="214"/>
      <c r="S638" s="214"/>
      <c r="T638" s="214"/>
      <c r="U638" s="214"/>
      <c r="V638" s="214"/>
      <c r="W638" s="214"/>
      <c r="X638" s="214"/>
      <c r="Y638" s="214"/>
      <c r="Z638" s="214"/>
      <c r="AA638" s="214"/>
      <c r="AB638" s="214"/>
      <c r="AC638" s="214">
        <v>17</v>
      </c>
      <c r="AD638" s="214">
        <v>17</v>
      </c>
      <c r="AE638" s="214"/>
      <c r="AF638" s="214"/>
      <c r="AG638" s="215"/>
      <c r="AH638" s="214"/>
      <c r="AI638" s="214">
        <f t="shared" si="30"/>
        <v>17</v>
      </c>
      <c r="AJ638" s="214">
        <f t="shared" si="30"/>
        <v>17</v>
      </c>
      <c r="AK638" s="214"/>
      <c r="AL638" s="214"/>
      <c r="AM638" s="214"/>
      <c r="AN638" s="214"/>
      <c r="AO638" s="214"/>
      <c r="AP638" s="214"/>
      <c r="AQ638" s="214"/>
      <c r="AR638" s="214"/>
      <c r="AS638" s="214"/>
      <c r="AT638" s="214"/>
      <c r="AU638" s="214"/>
      <c r="AV638" s="214"/>
      <c r="AW638" s="214"/>
      <c r="AX638" s="214"/>
      <c r="AY638" s="214"/>
      <c r="AZ638" s="214"/>
      <c r="BA638" s="239">
        <v>160</v>
      </c>
      <c r="BB638" s="239">
        <v>160</v>
      </c>
      <c r="BC638" s="214"/>
      <c r="BD638" s="214"/>
      <c r="BE638" s="214"/>
      <c r="BF638" s="214"/>
      <c r="BG638" s="216">
        <f t="shared" si="31"/>
        <v>160</v>
      </c>
      <c r="BH638" s="72">
        <f t="shared" si="31"/>
        <v>160</v>
      </c>
      <c r="BI638" s="217">
        <f t="shared" si="29"/>
        <v>9.1428571428571428E-2</v>
      </c>
      <c r="BJ638" s="218">
        <v>0</v>
      </c>
      <c r="BK638" s="218">
        <v>0</v>
      </c>
      <c r="BL638" s="218">
        <v>0</v>
      </c>
      <c r="BM638" s="218">
        <v>0</v>
      </c>
      <c r="BN638" s="218">
        <v>0</v>
      </c>
      <c r="BO638" s="218">
        <v>0</v>
      </c>
      <c r="BP638" s="218">
        <v>0</v>
      </c>
      <c r="BQ638" s="218">
        <v>0</v>
      </c>
      <c r="BR638" s="218">
        <v>0</v>
      </c>
      <c r="BS638" s="218">
        <v>0</v>
      </c>
      <c r="BT638" s="218">
        <v>0</v>
      </c>
      <c r="BU638" s="218">
        <v>0</v>
      </c>
      <c r="BV638" s="218">
        <v>0</v>
      </c>
      <c r="BW638" s="218">
        <v>0</v>
      </c>
      <c r="BX638" s="218">
        <v>0</v>
      </c>
      <c r="BY638" s="218">
        <v>0</v>
      </c>
      <c r="BZ638" s="218">
        <v>187814.40000000002</v>
      </c>
      <c r="CA638" s="218">
        <v>187814.40000000002</v>
      </c>
      <c r="CB638" s="218">
        <v>0</v>
      </c>
      <c r="CC638" s="218">
        <v>0</v>
      </c>
      <c r="CD638" s="218">
        <v>0</v>
      </c>
      <c r="CE638" s="218">
        <v>0</v>
      </c>
      <c r="CF638" s="218">
        <v>187814.40000000002</v>
      </c>
      <c r="CG638" s="219">
        <v>187814.40000000002</v>
      </c>
      <c r="CH638" s="220">
        <v>5220960</v>
      </c>
      <c r="CI638" s="220">
        <v>5220960</v>
      </c>
      <c r="CJ638" s="220">
        <v>6132000.0000000009</v>
      </c>
      <c r="CK638" s="221" t="s">
        <v>530</v>
      </c>
      <c r="CL638" s="222">
        <v>1.49</v>
      </c>
      <c r="CM638" s="223">
        <v>1.49</v>
      </c>
      <c r="CN638" s="224">
        <v>1.75</v>
      </c>
      <c r="CO638" s="253"/>
      <c r="CP638" s="253"/>
      <c r="CQ638" s="253"/>
      <c r="CR638" s="225"/>
      <c r="CS638" s="254">
        <v>64.905278087326536</v>
      </c>
      <c r="CT638" s="255">
        <v>64.905278087326536</v>
      </c>
      <c r="CU638" s="256">
        <v>0.96606220241110352</v>
      </c>
      <c r="CV638" s="257">
        <v>0.96606220241110352</v>
      </c>
      <c r="CW638" s="245" t="s">
        <v>1488</v>
      </c>
      <c r="CX638" s="258"/>
      <c r="CY638" s="253"/>
      <c r="CZ638" s="253"/>
      <c r="DA638" s="259"/>
      <c r="DB638" s="260"/>
      <c r="DC638" s="261">
        <v>102210</v>
      </c>
      <c r="DD638" s="262">
        <v>0</v>
      </c>
      <c r="DE638" s="263">
        <v>0</v>
      </c>
      <c r="DF638" s="111">
        <v>34070</v>
      </c>
    </row>
    <row r="639" spans="1:110" ht="35.25" customHeight="1" x14ac:dyDescent="0.25">
      <c r="A639" s="237" t="s">
        <v>541</v>
      </c>
      <c r="B639" s="238" t="s">
        <v>14</v>
      </c>
      <c r="C639" s="238" t="s">
        <v>34</v>
      </c>
      <c r="D639" s="60" t="s">
        <v>202</v>
      </c>
      <c r="E639" s="60" t="s">
        <v>199</v>
      </c>
      <c r="F639" s="60" t="s">
        <v>1501</v>
      </c>
      <c r="G639" s="61" t="s">
        <v>199</v>
      </c>
      <c r="H639" s="211" t="s">
        <v>533</v>
      </c>
      <c r="I639" s="60" t="s">
        <v>547</v>
      </c>
      <c r="J639" s="212">
        <v>2.7019992598074487</v>
      </c>
      <c r="K639" s="212">
        <v>4.1886363549240002</v>
      </c>
      <c r="L639" s="213">
        <v>971.9</v>
      </c>
      <c r="M639" s="214"/>
      <c r="N639" s="214"/>
      <c r="O639" s="214"/>
      <c r="P639" s="214"/>
      <c r="Q639" s="214"/>
      <c r="R639" s="214"/>
      <c r="S639" s="214"/>
      <c r="T639" s="214"/>
      <c r="U639" s="214"/>
      <c r="V639" s="214"/>
      <c r="W639" s="214"/>
      <c r="X639" s="214"/>
      <c r="Y639" s="214"/>
      <c r="Z639" s="214"/>
      <c r="AA639" s="214"/>
      <c r="AB639" s="214"/>
      <c r="AC639" s="214">
        <v>16</v>
      </c>
      <c r="AD639" s="214">
        <v>16</v>
      </c>
      <c r="AE639" s="214"/>
      <c r="AF639" s="214"/>
      <c r="AG639" s="215"/>
      <c r="AH639" s="214"/>
      <c r="AI639" s="214">
        <f t="shared" si="30"/>
        <v>16</v>
      </c>
      <c r="AJ639" s="214">
        <f t="shared" si="30"/>
        <v>16</v>
      </c>
      <c r="AK639" s="214"/>
      <c r="AL639" s="214"/>
      <c r="AM639" s="214"/>
      <c r="AN639" s="214"/>
      <c r="AO639" s="214"/>
      <c r="AP639" s="214"/>
      <c r="AQ639" s="214"/>
      <c r="AR639" s="214"/>
      <c r="AS639" s="214"/>
      <c r="AT639" s="214"/>
      <c r="AU639" s="214"/>
      <c r="AV639" s="214"/>
      <c r="AW639" s="214"/>
      <c r="AX639" s="214"/>
      <c r="AY639" s="214"/>
      <c r="AZ639" s="214"/>
      <c r="BA639" s="239">
        <v>72.709999999999994</v>
      </c>
      <c r="BB639" s="239">
        <v>72.709999999999994</v>
      </c>
      <c r="BC639" s="214"/>
      <c r="BD639" s="214"/>
      <c r="BE639" s="214"/>
      <c r="BF639" s="214"/>
      <c r="BG639" s="216">
        <f t="shared" si="31"/>
        <v>72.709999999999994</v>
      </c>
      <c r="BH639" s="72">
        <f t="shared" si="31"/>
        <v>72.709999999999994</v>
      </c>
      <c r="BI639" s="217">
        <f t="shared" si="29"/>
        <v>3.2315555555555556E-2</v>
      </c>
      <c r="BJ639" s="218">
        <v>0</v>
      </c>
      <c r="BK639" s="218">
        <v>0</v>
      </c>
      <c r="BL639" s="218">
        <v>0</v>
      </c>
      <c r="BM639" s="218">
        <v>0</v>
      </c>
      <c r="BN639" s="218">
        <v>0</v>
      </c>
      <c r="BO639" s="218">
        <v>0</v>
      </c>
      <c r="BP639" s="218">
        <v>0</v>
      </c>
      <c r="BQ639" s="218">
        <v>0</v>
      </c>
      <c r="BR639" s="218">
        <v>0</v>
      </c>
      <c r="BS639" s="218">
        <v>0</v>
      </c>
      <c r="BT639" s="218">
        <v>0</v>
      </c>
      <c r="BU639" s="218">
        <v>0</v>
      </c>
      <c r="BV639" s="218">
        <v>0</v>
      </c>
      <c r="BW639" s="218">
        <v>0</v>
      </c>
      <c r="BX639" s="218">
        <v>0</v>
      </c>
      <c r="BY639" s="218">
        <v>0</v>
      </c>
      <c r="BZ639" s="218">
        <v>85349.906400000007</v>
      </c>
      <c r="CA639" s="218">
        <v>85349.906400000007</v>
      </c>
      <c r="CB639" s="218">
        <v>0</v>
      </c>
      <c r="CC639" s="218">
        <v>0</v>
      </c>
      <c r="CD639" s="218">
        <v>0</v>
      </c>
      <c r="CE639" s="218">
        <v>0</v>
      </c>
      <c r="CF639" s="218">
        <v>85349.906400000007</v>
      </c>
      <c r="CG639" s="219">
        <v>85349.906400000007</v>
      </c>
      <c r="CH639" s="220">
        <v>7393440</v>
      </c>
      <c r="CI639" s="220">
        <v>7393440</v>
      </c>
      <c r="CJ639" s="220">
        <v>7884000</v>
      </c>
      <c r="CK639" s="221" t="s">
        <v>530</v>
      </c>
      <c r="CL639" s="222">
        <v>2.11</v>
      </c>
      <c r="CM639" s="223">
        <v>2.11</v>
      </c>
      <c r="CN639" s="224">
        <v>2.25</v>
      </c>
      <c r="CO639" s="253"/>
      <c r="CP639" s="253"/>
      <c r="CQ639" s="253"/>
      <c r="CR639" s="225"/>
      <c r="CS639" s="254">
        <v>61.685063791499431</v>
      </c>
      <c r="CT639" s="255">
        <v>61.685063791499431</v>
      </c>
      <c r="CU639" s="256">
        <v>0.99845574977635776</v>
      </c>
      <c r="CV639" s="257">
        <v>0.99845574977635776</v>
      </c>
      <c r="CW639" s="245" t="s">
        <v>1502</v>
      </c>
      <c r="CX639" s="258"/>
      <c r="CY639" s="253"/>
      <c r="CZ639" s="253"/>
      <c r="DA639" s="259"/>
      <c r="DB639" s="260"/>
      <c r="DC639" s="261">
        <v>79396</v>
      </c>
      <c r="DD639" s="262">
        <v>0</v>
      </c>
      <c r="DE639" s="263">
        <v>0</v>
      </c>
      <c r="DF639" s="111">
        <v>26465.333333333332</v>
      </c>
    </row>
    <row r="640" spans="1:110" ht="35.25" customHeight="1" x14ac:dyDescent="0.25">
      <c r="A640" s="237" t="s">
        <v>541</v>
      </c>
      <c r="B640" s="238" t="s">
        <v>14</v>
      </c>
      <c r="C640" s="238" t="s">
        <v>34</v>
      </c>
      <c r="D640" s="60" t="s">
        <v>202</v>
      </c>
      <c r="E640" s="60" t="s">
        <v>199</v>
      </c>
      <c r="F640" s="60" t="s">
        <v>1503</v>
      </c>
      <c r="G640" s="61" t="s">
        <v>1504</v>
      </c>
      <c r="H640" s="211" t="s">
        <v>543</v>
      </c>
      <c r="I640" s="60" t="s">
        <v>608</v>
      </c>
      <c r="J640" s="212">
        <v>12.070662077947507</v>
      </c>
      <c r="K640" s="212">
        <v>16.591098450339</v>
      </c>
      <c r="L640" s="213">
        <v>3333.2</v>
      </c>
      <c r="M640" s="214"/>
      <c r="N640" s="214"/>
      <c r="O640" s="214"/>
      <c r="P640" s="214"/>
      <c r="Q640" s="214"/>
      <c r="R640" s="214"/>
      <c r="S640" s="214"/>
      <c r="T640" s="214"/>
      <c r="U640" s="214"/>
      <c r="V640" s="214"/>
      <c r="W640" s="214"/>
      <c r="X640" s="214"/>
      <c r="Y640" s="214"/>
      <c r="Z640" s="214"/>
      <c r="AA640" s="214"/>
      <c r="AB640" s="214"/>
      <c r="AC640" s="214">
        <v>93</v>
      </c>
      <c r="AD640" s="214">
        <v>93</v>
      </c>
      <c r="AE640" s="214"/>
      <c r="AF640" s="214"/>
      <c r="AG640" s="215"/>
      <c r="AH640" s="214"/>
      <c r="AI640" s="214">
        <f t="shared" si="30"/>
        <v>93</v>
      </c>
      <c r="AJ640" s="214">
        <f t="shared" si="30"/>
        <v>93</v>
      </c>
      <c r="AK640" s="214"/>
      <c r="AL640" s="214"/>
      <c r="AM640" s="214"/>
      <c r="AN640" s="214"/>
      <c r="AO640" s="214"/>
      <c r="AP640" s="214"/>
      <c r="AQ640" s="214"/>
      <c r="AR640" s="214"/>
      <c r="AS640" s="214"/>
      <c r="AT640" s="214"/>
      <c r="AU640" s="214"/>
      <c r="AV640" s="214"/>
      <c r="AW640" s="214"/>
      <c r="AX640" s="214"/>
      <c r="AY640" s="214"/>
      <c r="AZ640" s="214"/>
      <c r="BA640" s="239">
        <v>527.38</v>
      </c>
      <c r="BB640" s="239">
        <v>527.38</v>
      </c>
      <c r="BC640" s="214"/>
      <c r="BD640" s="214"/>
      <c r="BE640" s="214"/>
      <c r="BF640" s="214"/>
      <c r="BG640" s="216">
        <f t="shared" si="31"/>
        <v>527.38</v>
      </c>
      <c r="BH640" s="72">
        <f t="shared" si="31"/>
        <v>527.38</v>
      </c>
      <c r="BI640" s="217">
        <f t="shared" si="29"/>
        <v>5.7261672095548305E-2</v>
      </c>
      <c r="BJ640" s="218">
        <v>0</v>
      </c>
      <c r="BK640" s="218">
        <v>0</v>
      </c>
      <c r="BL640" s="218">
        <v>0</v>
      </c>
      <c r="BM640" s="218">
        <v>0</v>
      </c>
      <c r="BN640" s="218">
        <v>0</v>
      </c>
      <c r="BO640" s="218">
        <v>0</v>
      </c>
      <c r="BP640" s="218">
        <v>0</v>
      </c>
      <c r="BQ640" s="218">
        <v>0</v>
      </c>
      <c r="BR640" s="218">
        <v>0</v>
      </c>
      <c r="BS640" s="218">
        <v>0</v>
      </c>
      <c r="BT640" s="218">
        <v>0</v>
      </c>
      <c r="BU640" s="218">
        <v>0</v>
      </c>
      <c r="BV640" s="218">
        <v>0</v>
      </c>
      <c r="BW640" s="218">
        <v>0</v>
      </c>
      <c r="BX640" s="218">
        <v>0</v>
      </c>
      <c r="BY640" s="218">
        <v>0</v>
      </c>
      <c r="BZ640" s="218">
        <v>619059.73920000007</v>
      </c>
      <c r="CA640" s="218">
        <v>619059.73920000007</v>
      </c>
      <c r="CB640" s="218">
        <v>0</v>
      </c>
      <c r="CC640" s="218">
        <v>0</v>
      </c>
      <c r="CD640" s="218">
        <v>0</v>
      </c>
      <c r="CE640" s="218">
        <v>0</v>
      </c>
      <c r="CF640" s="218">
        <v>619059.73920000007</v>
      </c>
      <c r="CG640" s="219">
        <v>619059.73920000007</v>
      </c>
      <c r="CH640" s="220">
        <v>31318025.355196793</v>
      </c>
      <c r="CI640" s="220">
        <v>31318025.355196793</v>
      </c>
      <c r="CJ640" s="220">
        <v>35920176.030057602</v>
      </c>
      <c r="CK640" s="221" t="s">
        <v>530</v>
      </c>
      <c r="CL640" s="222">
        <v>8.0299999999999994</v>
      </c>
      <c r="CM640" s="223">
        <v>8.0299999999999994</v>
      </c>
      <c r="CN640" s="224">
        <v>9.2100000000000009</v>
      </c>
      <c r="CO640" s="253"/>
      <c r="CP640" s="253">
        <v>2</v>
      </c>
      <c r="CQ640" s="253">
        <v>1</v>
      </c>
      <c r="CR640" s="225">
        <f>AVERAGE(CO640:CQ640)</f>
        <v>1.5</v>
      </c>
      <c r="CS640" s="254">
        <v>37.936285611410305</v>
      </c>
      <c r="CT640" s="255">
        <v>9.4730879633389584</v>
      </c>
      <c r="CU640" s="256">
        <v>0.12870605613766772</v>
      </c>
      <c r="CV640" s="257">
        <v>0.11085539982532457</v>
      </c>
      <c r="CW640" s="245" t="s">
        <v>888</v>
      </c>
      <c r="CX640" s="258"/>
      <c r="CY640" s="253"/>
      <c r="CZ640" s="253"/>
      <c r="DA640" s="259"/>
      <c r="DB640" s="260"/>
      <c r="DC640" s="261">
        <v>0</v>
      </c>
      <c r="DD640" s="262">
        <v>0</v>
      </c>
      <c r="DE640" s="263">
        <v>15945</v>
      </c>
      <c r="DF640" s="111">
        <v>5315</v>
      </c>
    </row>
    <row r="641" spans="1:110" ht="35.25" customHeight="1" x14ac:dyDescent="0.25">
      <c r="A641" s="237" t="s">
        <v>541</v>
      </c>
      <c r="B641" s="238" t="s">
        <v>14</v>
      </c>
      <c r="C641" s="238" t="s">
        <v>34</v>
      </c>
      <c r="D641" s="60" t="s">
        <v>202</v>
      </c>
      <c r="E641" s="60" t="s">
        <v>199</v>
      </c>
      <c r="F641" s="60" t="s">
        <v>1505</v>
      </c>
      <c r="G641" s="61" t="s">
        <v>1506</v>
      </c>
      <c r="H641" s="211" t="s">
        <v>543</v>
      </c>
      <c r="I641" s="60" t="s">
        <v>608</v>
      </c>
      <c r="J641" s="212">
        <v>9.7521388669358053</v>
      </c>
      <c r="K641" s="212">
        <v>9.6183711921149992</v>
      </c>
      <c r="L641" s="213">
        <v>2562.6</v>
      </c>
      <c r="M641" s="214"/>
      <c r="N641" s="214"/>
      <c r="O641" s="214"/>
      <c r="P641" s="214"/>
      <c r="Q641" s="214"/>
      <c r="R641" s="214"/>
      <c r="S641" s="214"/>
      <c r="T641" s="214"/>
      <c r="U641" s="214"/>
      <c r="V641" s="214"/>
      <c r="W641" s="214"/>
      <c r="X641" s="214"/>
      <c r="Y641" s="214"/>
      <c r="Z641" s="214"/>
      <c r="AA641" s="214"/>
      <c r="AB641" s="214"/>
      <c r="AC641" s="214">
        <v>84</v>
      </c>
      <c r="AD641" s="214">
        <v>84</v>
      </c>
      <c r="AE641" s="214"/>
      <c r="AF641" s="214"/>
      <c r="AG641" s="215"/>
      <c r="AH641" s="214"/>
      <c r="AI641" s="214">
        <f t="shared" si="30"/>
        <v>84</v>
      </c>
      <c r="AJ641" s="214">
        <f t="shared" si="30"/>
        <v>84</v>
      </c>
      <c r="AK641" s="214"/>
      <c r="AL641" s="214"/>
      <c r="AM641" s="214"/>
      <c r="AN641" s="214"/>
      <c r="AO641" s="214"/>
      <c r="AP641" s="214"/>
      <c r="AQ641" s="214"/>
      <c r="AR641" s="214"/>
      <c r="AS641" s="214"/>
      <c r="AT641" s="214"/>
      <c r="AU641" s="214"/>
      <c r="AV641" s="214"/>
      <c r="AW641" s="214"/>
      <c r="AX641" s="214"/>
      <c r="AY641" s="214"/>
      <c r="AZ641" s="214"/>
      <c r="BA641" s="239">
        <v>378.33</v>
      </c>
      <c r="BB641" s="239">
        <v>378.33</v>
      </c>
      <c r="BC641" s="214"/>
      <c r="BD641" s="214"/>
      <c r="BE641" s="214"/>
      <c r="BF641" s="214"/>
      <c r="BG641" s="216">
        <f t="shared" si="31"/>
        <v>378.33</v>
      </c>
      <c r="BH641" s="72">
        <f t="shared" si="31"/>
        <v>378.33</v>
      </c>
      <c r="BI641" s="217">
        <f t="shared" si="29"/>
        <v>4.318835616438356E-2</v>
      </c>
      <c r="BJ641" s="218">
        <v>0</v>
      </c>
      <c r="BK641" s="218">
        <v>0</v>
      </c>
      <c r="BL641" s="218">
        <v>0</v>
      </c>
      <c r="BM641" s="218">
        <v>0</v>
      </c>
      <c r="BN641" s="218">
        <v>0</v>
      </c>
      <c r="BO641" s="218">
        <v>0</v>
      </c>
      <c r="BP641" s="218">
        <v>0</v>
      </c>
      <c r="BQ641" s="218">
        <v>0</v>
      </c>
      <c r="BR641" s="218">
        <v>0</v>
      </c>
      <c r="BS641" s="218">
        <v>0</v>
      </c>
      <c r="BT641" s="218">
        <v>0</v>
      </c>
      <c r="BU641" s="218">
        <v>0</v>
      </c>
      <c r="BV641" s="218">
        <v>0</v>
      </c>
      <c r="BW641" s="218">
        <v>0</v>
      </c>
      <c r="BX641" s="218">
        <v>0</v>
      </c>
      <c r="BY641" s="218">
        <v>0</v>
      </c>
      <c r="BZ641" s="218">
        <v>444098.8872</v>
      </c>
      <c r="CA641" s="218">
        <v>444098.8872</v>
      </c>
      <c r="CB641" s="218">
        <v>0</v>
      </c>
      <c r="CC641" s="218">
        <v>0</v>
      </c>
      <c r="CD641" s="218">
        <v>0</v>
      </c>
      <c r="CE641" s="218">
        <v>0</v>
      </c>
      <c r="CF641" s="218">
        <v>444098.8872</v>
      </c>
      <c r="CG641" s="219">
        <v>444098.8872</v>
      </c>
      <c r="CH641" s="220">
        <v>27628202.237575199</v>
      </c>
      <c r="CI641" s="220">
        <v>27628202.237575199</v>
      </c>
      <c r="CJ641" s="220">
        <v>29623384.528905597</v>
      </c>
      <c r="CK641" s="221" t="s">
        <v>530</v>
      </c>
      <c r="CL641" s="222">
        <v>8.17</v>
      </c>
      <c r="CM641" s="223">
        <v>8.17</v>
      </c>
      <c r="CN641" s="224">
        <v>8.76</v>
      </c>
      <c r="CO641" s="253"/>
      <c r="CP641" s="253"/>
      <c r="CQ641" s="253"/>
      <c r="CR641" s="225"/>
      <c r="CS641" s="254">
        <v>25.973307435380992</v>
      </c>
      <c r="CT641" s="255">
        <v>20.838645147975701</v>
      </c>
      <c r="CU641" s="256">
        <v>0.21858776697695789</v>
      </c>
      <c r="CV641" s="257">
        <v>0.21507568606901992</v>
      </c>
      <c r="CW641" s="245" t="s">
        <v>628</v>
      </c>
      <c r="CX641" s="258"/>
      <c r="CY641" s="253"/>
      <c r="CZ641" s="253"/>
      <c r="DA641" s="259"/>
      <c r="DB641" s="260"/>
      <c r="DC641" s="261">
        <v>0</v>
      </c>
      <c r="DD641" s="262">
        <v>0</v>
      </c>
      <c r="DE641" s="263">
        <v>51287</v>
      </c>
      <c r="DF641" s="111">
        <v>17095.666666666668</v>
      </c>
    </row>
    <row r="642" spans="1:110" ht="35.25" customHeight="1" x14ac:dyDescent="0.25">
      <c r="A642" s="237" t="s">
        <v>541</v>
      </c>
      <c r="B642" s="238" t="s">
        <v>14</v>
      </c>
      <c r="C642" s="238" t="s">
        <v>34</v>
      </c>
      <c r="D642" s="60" t="s">
        <v>202</v>
      </c>
      <c r="E642" s="60" t="s">
        <v>199</v>
      </c>
      <c r="F642" s="60" t="s">
        <v>1507</v>
      </c>
      <c r="G642" s="61" t="s">
        <v>1508</v>
      </c>
      <c r="H642" s="211" t="s">
        <v>533</v>
      </c>
      <c r="I642" s="60" t="s">
        <v>608</v>
      </c>
      <c r="J642" s="212">
        <v>12.668219606558768</v>
      </c>
      <c r="K642" s="212">
        <v>12.553409064798</v>
      </c>
      <c r="L642" s="213">
        <v>2847.4</v>
      </c>
      <c r="M642" s="214"/>
      <c r="N642" s="214"/>
      <c r="O642" s="214"/>
      <c r="P642" s="214"/>
      <c r="Q642" s="214"/>
      <c r="R642" s="214"/>
      <c r="S642" s="214"/>
      <c r="T642" s="214"/>
      <c r="U642" s="214"/>
      <c r="V642" s="214"/>
      <c r="W642" s="214"/>
      <c r="X642" s="214"/>
      <c r="Y642" s="214"/>
      <c r="Z642" s="214"/>
      <c r="AA642" s="214"/>
      <c r="AB642" s="214"/>
      <c r="AC642" s="214">
        <v>53</v>
      </c>
      <c r="AD642" s="214">
        <v>53</v>
      </c>
      <c r="AE642" s="214"/>
      <c r="AF642" s="214"/>
      <c r="AG642" s="215"/>
      <c r="AH642" s="214"/>
      <c r="AI642" s="214">
        <f t="shared" si="30"/>
        <v>53</v>
      </c>
      <c r="AJ642" s="214">
        <f t="shared" si="30"/>
        <v>53</v>
      </c>
      <c r="AK642" s="214"/>
      <c r="AL642" s="214"/>
      <c r="AM642" s="214"/>
      <c r="AN642" s="214"/>
      <c r="AO642" s="214"/>
      <c r="AP642" s="214"/>
      <c r="AQ642" s="214"/>
      <c r="AR642" s="214"/>
      <c r="AS642" s="214"/>
      <c r="AT642" s="214"/>
      <c r="AU642" s="214"/>
      <c r="AV642" s="214"/>
      <c r="AW642" s="214"/>
      <c r="AX642" s="214"/>
      <c r="AY642" s="214"/>
      <c r="AZ642" s="214"/>
      <c r="BA642" s="239">
        <v>366.32</v>
      </c>
      <c r="BB642" s="239">
        <v>366.32</v>
      </c>
      <c r="BC642" s="214"/>
      <c r="BD642" s="214"/>
      <c r="BE642" s="214"/>
      <c r="BF642" s="214"/>
      <c r="BG642" s="216">
        <f t="shared" si="31"/>
        <v>366.32</v>
      </c>
      <c r="BH642" s="72">
        <f t="shared" si="31"/>
        <v>366.32</v>
      </c>
      <c r="BI642" s="217">
        <f t="shared" si="29"/>
        <v>3.7882109617373316E-2</v>
      </c>
      <c r="BJ642" s="218">
        <v>0</v>
      </c>
      <c r="BK642" s="218">
        <v>0</v>
      </c>
      <c r="BL642" s="218">
        <v>0</v>
      </c>
      <c r="BM642" s="218">
        <v>0</v>
      </c>
      <c r="BN642" s="218">
        <v>0</v>
      </c>
      <c r="BO642" s="218">
        <v>0</v>
      </c>
      <c r="BP642" s="218">
        <v>0</v>
      </c>
      <c r="BQ642" s="218">
        <v>0</v>
      </c>
      <c r="BR642" s="218">
        <v>0</v>
      </c>
      <c r="BS642" s="218">
        <v>0</v>
      </c>
      <c r="BT642" s="218">
        <v>0</v>
      </c>
      <c r="BU642" s="218">
        <v>0</v>
      </c>
      <c r="BV642" s="218">
        <v>0</v>
      </c>
      <c r="BW642" s="218">
        <v>0</v>
      </c>
      <c r="BX642" s="218">
        <v>0</v>
      </c>
      <c r="BY642" s="218">
        <v>0</v>
      </c>
      <c r="BZ642" s="218">
        <v>430001.06880000001</v>
      </c>
      <c r="CA642" s="218">
        <v>430001.06880000001</v>
      </c>
      <c r="CB642" s="218">
        <v>0</v>
      </c>
      <c r="CC642" s="218">
        <v>0</v>
      </c>
      <c r="CD642" s="218">
        <v>0</v>
      </c>
      <c r="CE642" s="218">
        <v>0</v>
      </c>
      <c r="CF642" s="218">
        <v>430001.06880000001</v>
      </c>
      <c r="CG642" s="219">
        <v>430001.06880000001</v>
      </c>
      <c r="CH642" s="220">
        <v>22515034.322275203</v>
      </c>
      <c r="CI642" s="220">
        <v>22515034.322275203</v>
      </c>
      <c r="CJ642" s="220">
        <v>30071875.952541597</v>
      </c>
      <c r="CK642" s="221" t="s">
        <v>530</v>
      </c>
      <c r="CL642" s="222">
        <v>7.24</v>
      </c>
      <c r="CM642" s="223">
        <v>7.24</v>
      </c>
      <c r="CN642" s="224">
        <v>9.67</v>
      </c>
      <c r="CO642" s="253"/>
      <c r="CP642" s="253">
        <v>0</v>
      </c>
      <c r="CQ642" s="253">
        <v>1</v>
      </c>
      <c r="CR642" s="225">
        <f>AVERAGE(CO642:CQ642)</f>
        <v>0.5</v>
      </c>
      <c r="CS642" s="254">
        <v>31.121272381055537</v>
      </c>
      <c r="CT642" s="255">
        <v>31.103647076153496</v>
      </c>
      <c r="CU642" s="256">
        <v>0.39405894298605143</v>
      </c>
      <c r="CV642" s="257">
        <v>0.39390157419228328</v>
      </c>
      <c r="CW642" s="245" t="s">
        <v>636</v>
      </c>
      <c r="CX642" s="258"/>
      <c r="CY642" s="253"/>
      <c r="CZ642" s="253"/>
      <c r="DA642" s="259"/>
      <c r="DB642" s="260"/>
      <c r="DC642" s="261">
        <v>0</v>
      </c>
      <c r="DD642" s="262">
        <v>0</v>
      </c>
      <c r="DE642" s="263">
        <v>219247</v>
      </c>
      <c r="DF642" s="111">
        <v>73082.333333333328</v>
      </c>
    </row>
    <row r="643" spans="1:110" ht="35.25" customHeight="1" x14ac:dyDescent="0.25">
      <c r="A643" s="237" t="s">
        <v>541</v>
      </c>
      <c r="B643" s="238" t="s">
        <v>14</v>
      </c>
      <c r="C643" s="238" t="s">
        <v>34</v>
      </c>
      <c r="D643" s="60" t="s">
        <v>202</v>
      </c>
      <c r="E643" s="60" t="s">
        <v>199</v>
      </c>
      <c r="F643" s="60" t="s">
        <v>1509</v>
      </c>
      <c r="G643" s="61" t="s">
        <v>1510</v>
      </c>
      <c r="H643" s="211" t="s">
        <v>543</v>
      </c>
      <c r="I643" s="60" t="s">
        <v>608</v>
      </c>
      <c r="J643" s="212">
        <v>12.668219606558768</v>
      </c>
      <c r="K643" s="212">
        <v>7.6746211961580011</v>
      </c>
      <c r="L643" s="213">
        <v>1109.3</v>
      </c>
      <c r="M643" s="214"/>
      <c r="N643" s="214"/>
      <c r="O643" s="214"/>
      <c r="P643" s="214"/>
      <c r="Q643" s="214"/>
      <c r="R643" s="214"/>
      <c r="S643" s="214"/>
      <c r="T643" s="214"/>
      <c r="U643" s="214"/>
      <c r="V643" s="214"/>
      <c r="W643" s="214"/>
      <c r="X643" s="214"/>
      <c r="Y643" s="214"/>
      <c r="Z643" s="214"/>
      <c r="AA643" s="214"/>
      <c r="AB643" s="214"/>
      <c r="AC643" s="214">
        <v>48</v>
      </c>
      <c r="AD643" s="214">
        <v>48</v>
      </c>
      <c r="AE643" s="214"/>
      <c r="AF643" s="214"/>
      <c r="AG643" s="215"/>
      <c r="AH643" s="214"/>
      <c r="AI643" s="214">
        <f t="shared" si="30"/>
        <v>48</v>
      </c>
      <c r="AJ643" s="214">
        <f t="shared" si="30"/>
        <v>48</v>
      </c>
      <c r="AK643" s="214"/>
      <c r="AL643" s="214"/>
      <c r="AM643" s="214"/>
      <c r="AN643" s="214"/>
      <c r="AO643" s="214"/>
      <c r="AP643" s="214"/>
      <c r="AQ643" s="214"/>
      <c r="AR643" s="214"/>
      <c r="AS643" s="214"/>
      <c r="AT643" s="214"/>
      <c r="AU643" s="214"/>
      <c r="AV643" s="214"/>
      <c r="AW643" s="214"/>
      <c r="AX643" s="214"/>
      <c r="AY643" s="214"/>
      <c r="AZ643" s="214"/>
      <c r="BA643" s="239">
        <v>551.85</v>
      </c>
      <c r="BB643" s="239">
        <v>551.85</v>
      </c>
      <c r="BC643" s="214"/>
      <c r="BD643" s="214"/>
      <c r="BE643" s="214"/>
      <c r="BF643" s="214"/>
      <c r="BG643" s="216">
        <f t="shared" si="31"/>
        <v>551.85</v>
      </c>
      <c r="BH643" s="72">
        <f t="shared" si="31"/>
        <v>551.85</v>
      </c>
      <c r="BI643" s="217">
        <f t="shared" si="29"/>
        <v>7.7616033755274261E-2</v>
      </c>
      <c r="BJ643" s="218">
        <v>0</v>
      </c>
      <c r="BK643" s="218">
        <v>0</v>
      </c>
      <c r="BL643" s="218">
        <v>0</v>
      </c>
      <c r="BM643" s="218">
        <v>0</v>
      </c>
      <c r="BN643" s="218">
        <v>0</v>
      </c>
      <c r="BO643" s="218">
        <v>0</v>
      </c>
      <c r="BP643" s="218">
        <v>0</v>
      </c>
      <c r="BQ643" s="218">
        <v>0</v>
      </c>
      <c r="BR643" s="218">
        <v>0</v>
      </c>
      <c r="BS643" s="218">
        <v>0</v>
      </c>
      <c r="BT643" s="218">
        <v>0</v>
      </c>
      <c r="BU643" s="218">
        <v>0</v>
      </c>
      <c r="BV643" s="218">
        <v>0</v>
      </c>
      <c r="BW643" s="218">
        <v>0</v>
      </c>
      <c r="BX643" s="218">
        <v>0</v>
      </c>
      <c r="BY643" s="218">
        <v>0</v>
      </c>
      <c r="BZ643" s="218">
        <v>647783.60400000005</v>
      </c>
      <c r="CA643" s="218">
        <v>647783.60400000005</v>
      </c>
      <c r="CB643" s="218">
        <v>0</v>
      </c>
      <c r="CC643" s="218">
        <v>0</v>
      </c>
      <c r="CD643" s="218">
        <v>0</v>
      </c>
      <c r="CE643" s="218">
        <v>0</v>
      </c>
      <c r="CF643" s="218">
        <v>647783.60400000005</v>
      </c>
      <c r="CG643" s="219">
        <v>647783.60400000005</v>
      </c>
      <c r="CH643" s="220">
        <v>26398190.468025602</v>
      </c>
      <c r="CI643" s="220">
        <v>26398190.468025602</v>
      </c>
      <c r="CJ643" s="220">
        <v>27642287.8096704</v>
      </c>
      <c r="CK643" s="221" t="s">
        <v>530</v>
      </c>
      <c r="CL643" s="222">
        <v>6.79</v>
      </c>
      <c r="CM643" s="223">
        <v>6.79</v>
      </c>
      <c r="CN643" s="224">
        <v>7.11</v>
      </c>
      <c r="CO643" s="253"/>
      <c r="CP643" s="253"/>
      <c r="CQ643" s="253"/>
      <c r="CR643" s="225"/>
      <c r="CS643" s="254">
        <v>129.88544317311403</v>
      </c>
      <c r="CT643" s="255">
        <v>129.88544317311403</v>
      </c>
      <c r="CU643" s="256">
        <v>0.38460438460438356</v>
      </c>
      <c r="CV643" s="257">
        <v>0.38460438460438356</v>
      </c>
      <c r="CW643" s="245" t="s">
        <v>1511</v>
      </c>
      <c r="CX643" s="258"/>
      <c r="CY643" s="253"/>
      <c r="CZ643" s="253"/>
      <c r="DA643" s="259"/>
      <c r="DB643" s="260"/>
      <c r="DC643" s="261">
        <v>0</v>
      </c>
      <c r="DD643" s="262">
        <v>0</v>
      </c>
      <c r="DE643" s="263">
        <v>388956</v>
      </c>
      <c r="DF643" s="111">
        <v>129652</v>
      </c>
    </row>
    <row r="644" spans="1:110" ht="35.25" customHeight="1" x14ac:dyDescent="0.25">
      <c r="A644" s="237" t="s">
        <v>541</v>
      </c>
      <c r="B644" s="238" t="s">
        <v>14</v>
      </c>
      <c r="C644" s="238" t="s">
        <v>34</v>
      </c>
      <c r="D644" s="60" t="s">
        <v>202</v>
      </c>
      <c r="E644" s="60" t="s">
        <v>199</v>
      </c>
      <c r="F644" s="60" t="s">
        <v>1512</v>
      </c>
      <c r="G644" s="61" t="s">
        <v>1506</v>
      </c>
      <c r="H644" s="211" t="s">
        <v>533</v>
      </c>
      <c r="I644" s="60" t="s">
        <v>608</v>
      </c>
      <c r="J644" s="212">
        <v>12.30968508939201</v>
      </c>
      <c r="K644" s="212">
        <v>6.7333333193280005</v>
      </c>
      <c r="L644" s="213">
        <v>1622</v>
      </c>
      <c r="M644" s="214"/>
      <c r="N644" s="214"/>
      <c r="O644" s="214"/>
      <c r="P644" s="214"/>
      <c r="Q644" s="214"/>
      <c r="R644" s="214"/>
      <c r="S644" s="214"/>
      <c r="T644" s="214"/>
      <c r="U644" s="214"/>
      <c r="V644" s="214"/>
      <c r="W644" s="214"/>
      <c r="X644" s="214"/>
      <c r="Y644" s="214"/>
      <c r="Z644" s="214"/>
      <c r="AA644" s="214"/>
      <c r="AB644" s="214"/>
      <c r="AC644" s="214">
        <v>19</v>
      </c>
      <c r="AD644" s="214">
        <v>19</v>
      </c>
      <c r="AE644" s="214"/>
      <c r="AF644" s="214"/>
      <c r="AG644" s="215"/>
      <c r="AH644" s="214"/>
      <c r="AI644" s="214">
        <f t="shared" si="30"/>
        <v>19</v>
      </c>
      <c r="AJ644" s="214">
        <f t="shared" si="30"/>
        <v>19</v>
      </c>
      <c r="AK644" s="214"/>
      <c r="AL644" s="214"/>
      <c r="AM644" s="214"/>
      <c r="AN644" s="214"/>
      <c r="AO644" s="214"/>
      <c r="AP644" s="214"/>
      <c r="AQ644" s="214"/>
      <c r="AR644" s="214"/>
      <c r="AS644" s="214"/>
      <c r="AT644" s="214"/>
      <c r="AU644" s="214"/>
      <c r="AV644" s="214"/>
      <c r="AW644" s="214"/>
      <c r="AX644" s="214"/>
      <c r="AY644" s="214"/>
      <c r="AZ644" s="214"/>
      <c r="BA644" s="239">
        <v>651.67999999999995</v>
      </c>
      <c r="BB644" s="239">
        <v>651.67999999999995</v>
      </c>
      <c r="BC644" s="214"/>
      <c r="BD644" s="214"/>
      <c r="BE644" s="214"/>
      <c r="BF644" s="214"/>
      <c r="BG644" s="216">
        <f t="shared" si="31"/>
        <v>651.67999999999995</v>
      </c>
      <c r="BH644" s="72">
        <f t="shared" si="31"/>
        <v>651.67999999999995</v>
      </c>
      <c r="BI644" s="217">
        <f t="shared" si="29"/>
        <v>0.10771570247933883</v>
      </c>
      <c r="BJ644" s="218">
        <v>0</v>
      </c>
      <c r="BK644" s="218">
        <v>0</v>
      </c>
      <c r="BL644" s="218">
        <v>0</v>
      </c>
      <c r="BM644" s="218">
        <v>0</v>
      </c>
      <c r="BN644" s="218">
        <v>0</v>
      </c>
      <c r="BO644" s="218">
        <v>0</v>
      </c>
      <c r="BP644" s="218">
        <v>0</v>
      </c>
      <c r="BQ644" s="218">
        <v>0</v>
      </c>
      <c r="BR644" s="218">
        <v>0</v>
      </c>
      <c r="BS644" s="218">
        <v>0</v>
      </c>
      <c r="BT644" s="218">
        <v>0</v>
      </c>
      <c r="BU644" s="218">
        <v>0</v>
      </c>
      <c r="BV644" s="218">
        <v>0</v>
      </c>
      <c r="BW644" s="218">
        <v>0</v>
      </c>
      <c r="BX644" s="218">
        <v>0</v>
      </c>
      <c r="BY644" s="218">
        <v>0</v>
      </c>
      <c r="BZ644" s="218">
        <v>764968.05119999999</v>
      </c>
      <c r="CA644" s="218">
        <v>764968.05119999999</v>
      </c>
      <c r="CB644" s="218">
        <v>0</v>
      </c>
      <c r="CC644" s="218">
        <v>0</v>
      </c>
      <c r="CD644" s="218">
        <v>0</v>
      </c>
      <c r="CE644" s="218">
        <v>0</v>
      </c>
      <c r="CF644" s="218">
        <v>764968.05119999999</v>
      </c>
      <c r="CG644" s="219">
        <v>764968.05119999999</v>
      </c>
      <c r="CH644" s="220">
        <v>13976686.614456002</v>
      </c>
      <c r="CI644" s="220">
        <v>13976686.614456002</v>
      </c>
      <c r="CJ644" s="220">
        <v>16075846.771380002</v>
      </c>
      <c r="CK644" s="221" t="s">
        <v>530</v>
      </c>
      <c r="CL644" s="222">
        <v>5.26</v>
      </c>
      <c r="CM644" s="223">
        <v>5.26</v>
      </c>
      <c r="CN644" s="224">
        <v>6.05</v>
      </c>
      <c r="CO644" s="253"/>
      <c r="CP644" s="253">
        <v>1</v>
      </c>
      <c r="CQ644" s="253">
        <v>4</v>
      </c>
      <c r="CR644" s="225">
        <f>AVERAGE(CO644:CQ644)</f>
        <v>2.5</v>
      </c>
      <c r="CS644" s="254">
        <v>7.0006331004060058</v>
      </c>
      <c r="CT644" s="255">
        <v>7.0006331004060058</v>
      </c>
      <c r="CU644" s="256">
        <v>6.1191934533924831E-2</v>
      </c>
      <c r="CV644" s="257">
        <v>6.1191934533924831E-2</v>
      </c>
      <c r="CW644" s="245" t="s">
        <v>628</v>
      </c>
      <c r="CX644" s="258"/>
      <c r="CY644" s="253"/>
      <c r="CZ644" s="253"/>
      <c r="DA644" s="259"/>
      <c r="DB644" s="260"/>
      <c r="DC644" s="261">
        <v>0</v>
      </c>
      <c r="DD644" s="262">
        <v>0</v>
      </c>
      <c r="DE644" s="263">
        <v>0</v>
      </c>
      <c r="DF644" s="111">
        <v>0</v>
      </c>
    </row>
    <row r="645" spans="1:110" ht="35.25" customHeight="1" x14ac:dyDescent="0.25">
      <c r="A645" s="237" t="s">
        <v>541</v>
      </c>
      <c r="B645" s="238" t="s">
        <v>14</v>
      </c>
      <c r="C645" s="238" t="s">
        <v>34</v>
      </c>
      <c r="D645" s="60" t="s">
        <v>202</v>
      </c>
      <c r="E645" s="60" t="s">
        <v>199</v>
      </c>
      <c r="F645" s="60" t="s">
        <v>1513</v>
      </c>
      <c r="G645" s="61" t="s">
        <v>1514</v>
      </c>
      <c r="H645" s="211" t="s">
        <v>543</v>
      </c>
      <c r="I645" s="60" t="s">
        <v>608</v>
      </c>
      <c r="J645" s="212">
        <v>12.30968508939201</v>
      </c>
      <c r="K645" s="212">
        <v>20.473674199838999</v>
      </c>
      <c r="L645" s="213">
        <v>4515.5</v>
      </c>
      <c r="M645" s="214"/>
      <c r="N645" s="214"/>
      <c r="O645" s="214"/>
      <c r="P645" s="214"/>
      <c r="Q645" s="214"/>
      <c r="R645" s="214"/>
      <c r="S645" s="214"/>
      <c r="T645" s="214"/>
      <c r="U645" s="214"/>
      <c r="V645" s="214"/>
      <c r="W645" s="214"/>
      <c r="X645" s="214"/>
      <c r="Y645" s="214"/>
      <c r="Z645" s="214"/>
      <c r="AA645" s="214"/>
      <c r="AB645" s="214"/>
      <c r="AC645" s="214">
        <v>163</v>
      </c>
      <c r="AD645" s="214">
        <v>163</v>
      </c>
      <c r="AE645" s="214">
        <v>1</v>
      </c>
      <c r="AF645" s="214">
        <v>1</v>
      </c>
      <c r="AG645" s="215"/>
      <c r="AH645" s="214"/>
      <c r="AI645" s="214">
        <f t="shared" si="30"/>
        <v>164</v>
      </c>
      <c r="AJ645" s="214">
        <f t="shared" si="30"/>
        <v>164</v>
      </c>
      <c r="AK645" s="214"/>
      <c r="AL645" s="214"/>
      <c r="AM645" s="214"/>
      <c r="AN645" s="214"/>
      <c r="AO645" s="214"/>
      <c r="AP645" s="214"/>
      <c r="AQ645" s="214"/>
      <c r="AR645" s="214"/>
      <c r="AS645" s="214"/>
      <c r="AT645" s="214"/>
      <c r="AU645" s="214"/>
      <c r="AV645" s="214"/>
      <c r="AW645" s="214"/>
      <c r="AX645" s="214"/>
      <c r="AY645" s="214"/>
      <c r="AZ645" s="214"/>
      <c r="BA645" s="239">
        <v>893.35</v>
      </c>
      <c r="BB645" s="239">
        <v>893.35</v>
      </c>
      <c r="BC645" s="214">
        <v>5</v>
      </c>
      <c r="BD645" s="214">
        <v>5</v>
      </c>
      <c r="BE645" s="214"/>
      <c r="BF645" s="214"/>
      <c r="BG645" s="216">
        <f t="shared" si="31"/>
        <v>898.35</v>
      </c>
      <c r="BH645" s="72">
        <f t="shared" si="31"/>
        <v>898.35</v>
      </c>
      <c r="BI645" s="217">
        <f t="shared" si="29"/>
        <v>8.7303206997084548E-2</v>
      </c>
      <c r="BJ645" s="218">
        <v>0</v>
      </c>
      <c r="BK645" s="218">
        <v>0</v>
      </c>
      <c r="BL645" s="218">
        <v>0</v>
      </c>
      <c r="BM645" s="218">
        <v>0</v>
      </c>
      <c r="BN645" s="218">
        <v>0</v>
      </c>
      <c r="BO645" s="218">
        <v>0</v>
      </c>
      <c r="BP645" s="218">
        <v>0</v>
      </c>
      <c r="BQ645" s="218">
        <v>0</v>
      </c>
      <c r="BR645" s="218">
        <v>0</v>
      </c>
      <c r="BS645" s="218">
        <v>0</v>
      </c>
      <c r="BT645" s="218">
        <v>0</v>
      </c>
      <c r="BU645" s="218">
        <v>0</v>
      </c>
      <c r="BV645" s="218">
        <v>0</v>
      </c>
      <c r="BW645" s="218">
        <v>0</v>
      </c>
      <c r="BX645" s="218">
        <v>0</v>
      </c>
      <c r="BY645" s="218">
        <v>0</v>
      </c>
      <c r="BZ645" s="218">
        <v>1048649.9640000002</v>
      </c>
      <c r="CA645" s="218">
        <v>1048649.9640000002</v>
      </c>
      <c r="CB645" s="218">
        <v>5869.2000000000007</v>
      </c>
      <c r="CC645" s="218">
        <v>5869.2000000000007</v>
      </c>
      <c r="CD645" s="218">
        <v>0</v>
      </c>
      <c r="CE645" s="218">
        <v>0</v>
      </c>
      <c r="CF645" s="218">
        <v>1054519.1640000001</v>
      </c>
      <c r="CG645" s="219">
        <v>1054519.1640000001</v>
      </c>
      <c r="CH645" s="220">
        <v>32846037.474268802</v>
      </c>
      <c r="CI645" s="220">
        <v>32846037.474268802</v>
      </c>
      <c r="CJ645" s="220">
        <v>35354155.398559198</v>
      </c>
      <c r="CK645" s="221" t="s">
        <v>530</v>
      </c>
      <c r="CL645" s="222">
        <v>9.56</v>
      </c>
      <c r="CM645" s="223">
        <v>9.56</v>
      </c>
      <c r="CN645" s="224">
        <v>10.29</v>
      </c>
      <c r="CO645" s="253"/>
      <c r="CP645" s="253"/>
      <c r="CQ645" s="253"/>
      <c r="CR645" s="225"/>
      <c r="CS645" s="254">
        <v>42.031602940026396</v>
      </c>
      <c r="CT645" s="255">
        <v>39.406127725026217</v>
      </c>
      <c r="CU645" s="256">
        <v>0.29489643464443627</v>
      </c>
      <c r="CV645" s="257">
        <v>0.28906466998197727</v>
      </c>
      <c r="CW645" s="245" t="s">
        <v>628</v>
      </c>
      <c r="CX645" s="258"/>
      <c r="CY645" s="253"/>
      <c r="CZ645" s="253"/>
      <c r="DA645" s="259"/>
      <c r="DB645" s="260"/>
      <c r="DC645" s="261">
        <v>0</v>
      </c>
      <c r="DD645" s="262">
        <v>0</v>
      </c>
      <c r="DE645" s="263">
        <v>420310</v>
      </c>
      <c r="DF645" s="111">
        <v>140103.33333333334</v>
      </c>
    </row>
    <row r="646" spans="1:110" ht="35.25" customHeight="1" x14ac:dyDescent="0.25">
      <c r="A646" s="237" t="s">
        <v>541</v>
      </c>
      <c r="B646" s="238" t="s">
        <v>14</v>
      </c>
      <c r="C646" s="238" t="s">
        <v>34</v>
      </c>
      <c r="D646" s="60" t="s">
        <v>202</v>
      </c>
      <c r="E646" s="60" t="s">
        <v>199</v>
      </c>
      <c r="F646" s="60" t="s">
        <v>1515</v>
      </c>
      <c r="G646" s="61" t="s">
        <v>1516</v>
      </c>
      <c r="H646" s="211" t="s">
        <v>543</v>
      </c>
      <c r="I646" s="60" t="s">
        <v>608</v>
      </c>
      <c r="J646" s="212">
        <v>12.668219606558768</v>
      </c>
      <c r="K646" s="212">
        <v>14.189772697758</v>
      </c>
      <c r="L646" s="213">
        <v>4503.3</v>
      </c>
      <c r="M646" s="214"/>
      <c r="N646" s="214"/>
      <c r="O646" s="214"/>
      <c r="P646" s="214"/>
      <c r="Q646" s="214"/>
      <c r="R646" s="214"/>
      <c r="S646" s="214"/>
      <c r="T646" s="214"/>
      <c r="U646" s="214"/>
      <c r="V646" s="214"/>
      <c r="W646" s="214"/>
      <c r="X646" s="214"/>
      <c r="Y646" s="214"/>
      <c r="Z646" s="214"/>
      <c r="AA646" s="214"/>
      <c r="AB646" s="214"/>
      <c r="AC646" s="214">
        <v>134</v>
      </c>
      <c r="AD646" s="214">
        <v>134</v>
      </c>
      <c r="AE646" s="214"/>
      <c r="AF646" s="214"/>
      <c r="AG646" s="215"/>
      <c r="AH646" s="214"/>
      <c r="AI646" s="214">
        <f t="shared" si="30"/>
        <v>134</v>
      </c>
      <c r="AJ646" s="214">
        <f t="shared" si="30"/>
        <v>134</v>
      </c>
      <c r="AK646" s="214"/>
      <c r="AL646" s="214"/>
      <c r="AM646" s="214"/>
      <c r="AN646" s="214"/>
      <c r="AO646" s="214"/>
      <c r="AP646" s="214"/>
      <c r="AQ646" s="214"/>
      <c r="AR646" s="214"/>
      <c r="AS646" s="214"/>
      <c r="AT646" s="214"/>
      <c r="AU646" s="214"/>
      <c r="AV646" s="214"/>
      <c r="AW646" s="214"/>
      <c r="AX646" s="214"/>
      <c r="AY646" s="214"/>
      <c r="AZ646" s="214"/>
      <c r="BA646" s="239">
        <v>693.04</v>
      </c>
      <c r="BB646" s="239">
        <v>693.04</v>
      </c>
      <c r="BC646" s="214"/>
      <c r="BD646" s="214"/>
      <c r="BE646" s="214"/>
      <c r="BF646" s="214"/>
      <c r="BG646" s="216">
        <f t="shared" si="31"/>
        <v>693.04</v>
      </c>
      <c r="BH646" s="72">
        <f t="shared" si="31"/>
        <v>693.04</v>
      </c>
      <c r="BI646" s="217">
        <f t="shared" si="29"/>
        <v>6.2267744833782564E-2</v>
      </c>
      <c r="BJ646" s="218">
        <v>0</v>
      </c>
      <c r="BK646" s="218">
        <v>0</v>
      </c>
      <c r="BL646" s="218">
        <v>0</v>
      </c>
      <c r="BM646" s="218">
        <v>0</v>
      </c>
      <c r="BN646" s="218">
        <v>0</v>
      </c>
      <c r="BO646" s="218">
        <v>0</v>
      </c>
      <c r="BP646" s="218">
        <v>0</v>
      </c>
      <c r="BQ646" s="218">
        <v>0</v>
      </c>
      <c r="BR646" s="218">
        <v>0</v>
      </c>
      <c r="BS646" s="218">
        <v>0</v>
      </c>
      <c r="BT646" s="218">
        <v>0</v>
      </c>
      <c r="BU646" s="218">
        <v>0</v>
      </c>
      <c r="BV646" s="218">
        <v>0</v>
      </c>
      <c r="BW646" s="218">
        <v>0</v>
      </c>
      <c r="BX646" s="218">
        <v>0</v>
      </c>
      <c r="BY646" s="218">
        <v>0</v>
      </c>
      <c r="BZ646" s="218">
        <v>813518.0736</v>
      </c>
      <c r="CA646" s="218">
        <v>813518.0736</v>
      </c>
      <c r="CB646" s="218">
        <v>0</v>
      </c>
      <c r="CC646" s="218">
        <v>0</v>
      </c>
      <c r="CD646" s="218">
        <v>0</v>
      </c>
      <c r="CE646" s="218">
        <v>0</v>
      </c>
      <c r="CF646" s="218">
        <v>813518.0736</v>
      </c>
      <c r="CG646" s="219">
        <v>813518.0736</v>
      </c>
      <c r="CH646" s="220">
        <v>29339536.452220801</v>
      </c>
      <c r="CI646" s="220">
        <v>29339536.452220801</v>
      </c>
      <c r="CJ646" s="220">
        <v>38148252.419768393</v>
      </c>
      <c r="CK646" s="221" t="s">
        <v>530</v>
      </c>
      <c r="CL646" s="222">
        <v>8.56</v>
      </c>
      <c r="CM646" s="223">
        <v>8.56</v>
      </c>
      <c r="CN646" s="224">
        <v>11.13</v>
      </c>
      <c r="CO646" s="253"/>
      <c r="CP646" s="253"/>
      <c r="CQ646" s="253"/>
      <c r="CR646" s="225"/>
      <c r="CS646" s="254">
        <v>139.24227076575858</v>
      </c>
      <c r="CT646" s="255">
        <v>137.16976757361957</v>
      </c>
      <c r="CU646" s="256">
        <v>1.9535434547410706</v>
      </c>
      <c r="CV646" s="257">
        <v>1.9522851042904703</v>
      </c>
      <c r="CW646" s="245" t="s">
        <v>1517</v>
      </c>
      <c r="CX646" s="258"/>
      <c r="CY646" s="253"/>
      <c r="CZ646" s="253"/>
      <c r="DA646" s="259"/>
      <c r="DB646" s="260"/>
      <c r="DC646" s="261">
        <v>224721</v>
      </c>
      <c r="DD646" s="262">
        <v>0</v>
      </c>
      <c r="DE646" s="263">
        <v>1443872</v>
      </c>
      <c r="DF646" s="111">
        <v>556197.66666666663</v>
      </c>
    </row>
    <row r="647" spans="1:110" ht="35.25" customHeight="1" x14ac:dyDescent="0.25">
      <c r="A647" s="237" t="s">
        <v>541</v>
      </c>
      <c r="B647" s="238" t="s">
        <v>14</v>
      </c>
      <c r="C647" s="238" t="s">
        <v>34</v>
      </c>
      <c r="D647" s="60" t="s">
        <v>202</v>
      </c>
      <c r="E647" s="60" t="s">
        <v>199</v>
      </c>
      <c r="F647" s="60" t="s">
        <v>1518</v>
      </c>
      <c r="G647" s="61" t="s">
        <v>1516</v>
      </c>
      <c r="H647" s="211" t="s">
        <v>543</v>
      </c>
      <c r="I647" s="60" t="s">
        <v>608</v>
      </c>
      <c r="J647" s="212">
        <v>12.668219606558768</v>
      </c>
      <c r="K647" s="212">
        <v>14.726704514823002</v>
      </c>
      <c r="L647" s="213">
        <v>3238.1</v>
      </c>
      <c r="M647" s="214"/>
      <c r="N647" s="214"/>
      <c r="O647" s="214"/>
      <c r="P647" s="214"/>
      <c r="Q647" s="214"/>
      <c r="R647" s="214"/>
      <c r="S647" s="214"/>
      <c r="T647" s="214"/>
      <c r="U647" s="214"/>
      <c r="V647" s="214"/>
      <c r="W647" s="214"/>
      <c r="X647" s="214"/>
      <c r="Y647" s="214"/>
      <c r="Z647" s="214"/>
      <c r="AA647" s="214"/>
      <c r="AB647" s="214"/>
      <c r="AC647" s="214">
        <v>140</v>
      </c>
      <c r="AD647" s="214">
        <v>140</v>
      </c>
      <c r="AE647" s="214"/>
      <c r="AF647" s="214"/>
      <c r="AG647" s="215"/>
      <c r="AH647" s="214"/>
      <c r="AI647" s="214">
        <f t="shared" si="30"/>
        <v>140</v>
      </c>
      <c r="AJ647" s="214">
        <f t="shared" si="30"/>
        <v>140</v>
      </c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39">
        <v>770.35</v>
      </c>
      <c r="BB647" s="239">
        <v>770.35</v>
      </c>
      <c r="BC647" s="214"/>
      <c r="BD647" s="214"/>
      <c r="BE647" s="214"/>
      <c r="BF647" s="214"/>
      <c r="BG647" s="216">
        <f t="shared" si="31"/>
        <v>770.35</v>
      </c>
      <c r="BH647" s="72">
        <f t="shared" si="31"/>
        <v>770.35</v>
      </c>
      <c r="BI647" s="217">
        <f t="shared" si="29"/>
        <v>7.9581611570247929E-2</v>
      </c>
      <c r="BJ647" s="218">
        <v>0</v>
      </c>
      <c r="BK647" s="218">
        <v>0</v>
      </c>
      <c r="BL647" s="218">
        <v>0</v>
      </c>
      <c r="BM647" s="218">
        <v>0</v>
      </c>
      <c r="BN647" s="218">
        <v>0</v>
      </c>
      <c r="BO647" s="218">
        <v>0</v>
      </c>
      <c r="BP647" s="218">
        <v>0</v>
      </c>
      <c r="BQ647" s="218">
        <v>0</v>
      </c>
      <c r="BR647" s="218">
        <v>0</v>
      </c>
      <c r="BS647" s="218">
        <v>0</v>
      </c>
      <c r="BT647" s="218">
        <v>0</v>
      </c>
      <c r="BU647" s="218">
        <v>0</v>
      </c>
      <c r="BV647" s="218">
        <v>0</v>
      </c>
      <c r="BW647" s="218">
        <v>0</v>
      </c>
      <c r="BX647" s="218">
        <v>0</v>
      </c>
      <c r="BY647" s="218">
        <v>0</v>
      </c>
      <c r="BZ647" s="218">
        <v>904267.64400000009</v>
      </c>
      <c r="CA647" s="218">
        <v>904267.64400000009</v>
      </c>
      <c r="CB647" s="218">
        <v>0</v>
      </c>
      <c r="CC647" s="218">
        <v>0</v>
      </c>
      <c r="CD647" s="218">
        <v>0</v>
      </c>
      <c r="CE647" s="218">
        <v>0</v>
      </c>
      <c r="CF647" s="218">
        <v>904267.64400000009</v>
      </c>
      <c r="CG647" s="219">
        <v>904267.64400000009</v>
      </c>
      <c r="CH647" s="220">
        <v>29217182.265792001</v>
      </c>
      <c r="CI647" s="220">
        <v>29217182.265792001</v>
      </c>
      <c r="CJ647" s="220">
        <v>32508313.141708802</v>
      </c>
      <c r="CK647" s="221" t="s">
        <v>530</v>
      </c>
      <c r="CL647" s="222">
        <v>8.6999999999999993</v>
      </c>
      <c r="CM647" s="223">
        <v>8.6999999999999993</v>
      </c>
      <c r="CN647" s="224">
        <v>9.68</v>
      </c>
      <c r="CO647" s="253"/>
      <c r="CP647" s="253"/>
      <c r="CQ647" s="253"/>
      <c r="CR647" s="225"/>
      <c r="CS647" s="254">
        <v>16.97052822934144</v>
      </c>
      <c r="CT647" s="255">
        <v>13.362293734331246</v>
      </c>
      <c r="CU647" s="256">
        <v>0.19478746362364985</v>
      </c>
      <c r="CV647" s="257">
        <v>0.16406485533690549</v>
      </c>
      <c r="CW647" s="245" t="s">
        <v>584</v>
      </c>
      <c r="CX647" s="258"/>
      <c r="CY647" s="253"/>
      <c r="CZ647" s="253"/>
      <c r="DA647" s="259"/>
      <c r="DB647" s="260"/>
      <c r="DC647" s="261">
        <v>0</v>
      </c>
      <c r="DD647" s="262">
        <v>0</v>
      </c>
      <c r="DE647" s="263">
        <v>0</v>
      </c>
      <c r="DF647" s="111">
        <v>0</v>
      </c>
    </row>
    <row r="648" spans="1:110" ht="35.25" customHeight="1" x14ac:dyDescent="0.25">
      <c r="A648" s="237" t="s">
        <v>541</v>
      </c>
      <c r="B648" s="238" t="s">
        <v>14</v>
      </c>
      <c r="C648" s="238" t="s">
        <v>34</v>
      </c>
      <c r="D648" s="60" t="s">
        <v>378</v>
      </c>
      <c r="E648" s="60" t="s">
        <v>90</v>
      </c>
      <c r="F648" s="60" t="s">
        <v>1519</v>
      </c>
      <c r="G648" s="61" t="s">
        <v>90</v>
      </c>
      <c r="H648" s="211" t="s">
        <v>533</v>
      </c>
      <c r="I648" s="60" t="s">
        <v>547</v>
      </c>
      <c r="J648" s="212">
        <v>2.9758018514679367</v>
      </c>
      <c r="K648" s="212">
        <v>2.0369318139450003</v>
      </c>
      <c r="L648" s="213">
        <v>368.7</v>
      </c>
      <c r="M648" s="214"/>
      <c r="N648" s="214"/>
      <c r="O648" s="214"/>
      <c r="P648" s="214"/>
      <c r="Q648" s="214"/>
      <c r="R648" s="214"/>
      <c r="S648" s="214"/>
      <c r="T648" s="214"/>
      <c r="U648" s="214"/>
      <c r="V648" s="214"/>
      <c r="W648" s="214"/>
      <c r="X648" s="214"/>
      <c r="Y648" s="214"/>
      <c r="Z648" s="214"/>
      <c r="AA648" s="214"/>
      <c r="AB648" s="214"/>
      <c r="AC648" s="214">
        <v>3</v>
      </c>
      <c r="AD648" s="214">
        <v>3</v>
      </c>
      <c r="AE648" s="214"/>
      <c r="AF648" s="214"/>
      <c r="AG648" s="215"/>
      <c r="AH648" s="214"/>
      <c r="AI648" s="214">
        <f t="shared" si="30"/>
        <v>3</v>
      </c>
      <c r="AJ648" s="214">
        <f t="shared" si="30"/>
        <v>3</v>
      </c>
      <c r="AK648" s="214"/>
      <c r="AL648" s="214"/>
      <c r="AM648" s="214"/>
      <c r="AN648" s="214"/>
      <c r="AO648" s="214"/>
      <c r="AP648" s="214"/>
      <c r="AQ648" s="214"/>
      <c r="AR648" s="214"/>
      <c r="AS648" s="214"/>
      <c r="AT648" s="214"/>
      <c r="AU648" s="214"/>
      <c r="AV648" s="214"/>
      <c r="AW648" s="214"/>
      <c r="AX648" s="214"/>
      <c r="AY648" s="214"/>
      <c r="AZ648" s="214"/>
      <c r="BA648" s="239">
        <v>14.4</v>
      </c>
      <c r="BB648" s="239">
        <v>14.4</v>
      </c>
      <c r="BC648" s="214"/>
      <c r="BD648" s="214"/>
      <c r="BE648" s="214"/>
      <c r="BF648" s="214"/>
      <c r="BG648" s="216">
        <f t="shared" si="31"/>
        <v>14.4</v>
      </c>
      <c r="BH648" s="72">
        <f t="shared" si="31"/>
        <v>14.4</v>
      </c>
      <c r="BI648" s="217">
        <f t="shared" si="29"/>
        <v>8.0446927374301664E-3</v>
      </c>
      <c r="BJ648" s="218">
        <v>0</v>
      </c>
      <c r="BK648" s="218">
        <v>0</v>
      </c>
      <c r="BL648" s="218">
        <v>0</v>
      </c>
      <c r="BM648" s="218">
        <v>0</v>
      </c>
      <c r="BN648" s="218">
        <v>0</v>
      </c>
      <c r="BO648" s="218">
        <v>0</v>
      </c>
      <c r="BP648" s="218">
        <v>0</v>
      </c>
      <c r="BQ648" s="218">
        <v>0</v>
      </c>
      <c r="BR648" s="218">
        <v>0</v>
      </c>
      <c r="BS648" s="218">
        <v>0</v>
      </c>
      <c r="BT648" s="218">
        <v>0</v>
      </c>
      <c r="BU648" s="218">
        <v>0</v>
      </c>
      <c r="BV648" s="218">
        <v>0</v>
      </c>
      <c r="BW648" s="218">
        <v>0</v>
      </c>
      <c r="BX648" s="218">
        <v>0</v>
      </c>
      <c r="BY648" s="218">
        <v>0</v>
      </c>
      <c r="BZ648" s="218">
        <v>16903.296000000002</v>
      </c>
      <c r="CA648" s="218">
        <v>16903.296000000002</v>
      </c>
      <c r="CB648" s="218">
        <v>0</v>
      </c>
      <c r="CC648" s="218">
        <v>0</v>
      </c>
      <c r="CD648" s="218">
        <v>0</v>
      </c>
      <c r="CE648" s="218">
        <v>0</v>
      </c>
      <c r="CF648" s="218">
        <v>16903.296000000002</v>
      </c>
      <c r="CG648" s="219">
        <v>16903.296000000002</v>
      </c>
      <c r="CH648" s="220">
        <v>4204800</v>
      </c>
      <c r="CI648" s="220">
        <v>4204800</v>
      </c>
      <c r="CJ648" s="220">
        <v>6272160.0000000009</v>
      </c>
      <c r="CK648" s="221" t="s">
        <v>530</v>
      </c>
      <c r="CL648" s="222">
        <v>1.2</v>
      </c>
      <c r="CM648" s="223">
        <v>1.2</v>
      </c>
      <c r="CN648" s="224">
        <v>1.79</v>
      </c>
      <c r="CO648" s="253"/>
      <c r="CP648" s="253"/>
      <c r="CQ648" s="253"/>
      <c r="CR648" s="225"/>
      <c r="CS648" s="254">
        <v>144.71467123797888</v>
      </c>
      <c r="CT648" s="255">
        <v>144.71467123797888</v>
      </c>
      <c r="CU648" s="256">
        <v>1.2861988924134728</v>
      </c>
      <c r="CV648" s="257">
        <v>1.2861988924134728</v>
      </c>
      <c r="CW648" s="245" t="s">
        <v>584</v>
      </c>
      <c r="CX648" s="258"/>
      <c r="CY648" s="253"/>
      <c r="CZ648" s="253"/>
      <c r="DA648" s="259"/>
      <c r="DB648" s="260"/>
      <c r="DC648" s="261">
        <v>0</v>
      </c>
      <c r="DD648" s="262">
        <v>0</v>
      </c>
      <c r="DE648" s="263">
        <v>81354</v>
      </c>
      <c r="DF648" s="111">
        <v>27118</v>
      </c>
    </row>
    <row r="649" spans="1:110" ht="35.25" customHeight="1" x14ac:dyDescent="0.25">
      <c r="A649" s="237" t="s">
        <v>541</v>
      </c>
      <c r="B649" s="238" t="s">
        <v>14</v>
      </c>
      <c r="C649" s="238" t="s">
        <v>34</v>
      </c>
      <c r="D649" s="60" t="s">
        <v>378</v>
      </c>
      <c r="E649" s="60" t="s">
        <v>90</v>
      </c>
      <c r="F649" s="60" t="s">
        <v>1520</v>
      </c>
      <c r="G649" s="61" t="s">
        <v>90</v>
      </c>
      <c r="H649" s="211" t="s">
        <v>543</v>
      </c>
      <c r="I649" s="60" t="s">
        <v>547</v>
      </c>
      <c r="J649" s="212">
        <v>2.5723032953366909</v>
      </c>
      <c r="K649" s="212">
        <v>4.607765141931</v>
      </c>
      <c r="L649" s="213">
        <v>966.7</v>
      </c>
      <c r="M649" s="214"/>
      <c r="N649" s="214"/>
      <c r="O649" s="214"/>
      <c r="P649" s="214"/>
      <c r="Q649" s="214"/>
      <c r="R649" s="214"/>
      <c r="S649" s="214"/>
      <c r="T649" s="214"/>
      <c r="U649" s="214"/>
      <c r="V649" s="214"/>
      <c r="W649" s="214"/>
      <c r="X649" s="214"/>
      <c r="Y649" s="214"/>
      <c r="Z649" s="214"/>
      <c r="AA649" s="214"/>
      <c r="AB649" s="214"/>
      <c r="AC649" s="214">
        <v>35</v>
      </c>
      <c r="AD649" s="214">
        <v>35</v>
      </c>
      <c r="AE649" s="214"/>
      <c r="AF649" s="214"/>
      <c r="AG649" s="215"/>
      <c r="AH649" s="214"/>
      <c r="AI649" s="214">
        <f t="shared" si="30"/>
        <v>35</v>
      </c>
      <c r="AJ649" s="214">
        <f t="shared" si="30"/>
        <v>35</v>
      </c>
      <c r="AK649" s="214"/>
      <c r="AL649" s="214"/>
      <c r="AM649" s="214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39">
        <v>167.78</v>
      </c>
      <c r="BB649" s="239">
        <v>167.78</v>
      </c>
      <c r="BC649" s="214"/>
      <c r="BD649" s="214"/>
      <c r="BE649" s="214"/>
      <c r="BF649" s="214"/>
      <c r="BG649" s="216">
        <f t="shared" si="31"/>
        <v>167.78</v>
      </c>
      <c r="BH649" s="72">
        <f t="shared" si="31"/>
        <v>167.78</v>
      </c>
      <c r="BI649" s="217">
        <f t="shared" ref="BI649:BI712" si="32">IF(CN649=0,0,BG649/1000/CN649)</f>
        <v>7.0495798319327743E-2</v>
      </c>
      <c r="BJ649" s="218">
        <v>0</v>
      </c>
      <c r="BK649" s="218">
        <v>0</v>
      </c>
      <c r="BL649" s="218">
        <v>0</v>
      </c>
      <c r="BM649" s="218">
        <v>0</v>
      </c>
      <c r="BN649" s="218">
        <v>0</v>
      </c>
      <c r="BO649" s="218">
        <v>0</v>
      </c>
      <c r="BP649" s="218">
        <v>0</v>
      </c>
      <c r="BQ649" s="218">
        <v>0</v>
      </c>
      <c r="BR649" s="218">
        <v>0</v>
      </c>
      <c r="BS649" s="218">
        <v>0</v>
      </c>
      <c r="BT649" s="218">
        <v>0</v>
      </c>
      <c r="BU649" s="218">
        <v>0</v>
      </c>
      <c r="BV649" s="218">
        <v>0</v>
      </c>
      <c r="BW649" s="218">
        <v>0</v>
      </c>
      <c r="BX649" s="218">
        <v>0</v>
      </c>
      <c r="BY649" s="218">
        <v>0</v>
      </c>
      <c r="BZ649" s="218">
        <v>196946.87520000001</v>
      </c>
      <c r="CA649" s="218">
        <v>196946.87520000001</v>
      </c>
      <c r="CB649" s="218">
        <v>0</v>
      </c>
      <c r="CC649" s="218">
        <v>0</v>
      </c>
      <c r="CD649" s="218">
        <v>0</v>
      </c>
      <c r="CE649" s="218">
        <v>0</v>
      </c>
      <c r="CF649" s="218">
        <v>196946.87520000001</v>
      </c>
      <c r="CG649" s="219">
        <v>196946.87520000001</v>
      </c>
      <c r="CH649" s="220">
        <v>7253280</v>
      </c>
      <c r="CI649" s="220">
        <v>7253280</v>
      </c>
      <c r="CJ649" s="220">
        <v>8339520</v>
      </c>
      <c r="CK649" s="221" t="s">
        <v>530</v>
      </c>
      <c r="CL649" s="222">
        <v>2.0699999999999998</v>
      </c>
      <c r="CM649" s="223">
        <v>2.0699999999999998</v>
      </c>
      <c r="CN649" s="224">
        <v>2.38</v>
      </c>
      <c r="CO649" s="253"/>
      <c r="CP649" s="253"/>
      <c r="CQ649" s="253"/>
      <c r="CR649" s="225"/>
      <c r="CS649" s="254">
        <v>119.577273536974</v>
      </c>
      <c r="CT649" s="255">
        <v>119.54530411641974</v>
      </c>
      <c r="CU649" s="256">
        <v>1.0192636656584921</v>
      </c>
      <c r="CV649" s="257">
        <v>1.0189161719568152</v>
      </c>
      <c r="CW649" s="245" t="s">
        <v>592</v>
      </c>
      <c r="CX649" s="258"/>
      <c r="CY649" s="253"/>
      <c r="CZ649" s="253"/>
      <c r="DA649" s="259"/>
      <c r="DB649" s="260"/>
      <c r="DC649" s="261">
        <v>184701</v>
      </c>
      <c r="DD649" s="262">
        <v>0</v>
      </c>
      <c r="DE649" s="263">
        <v>25361</v>
      </c>
      <c r="DF649" s="111">
        <v>70020.666666666672</v>
      </c>
    </row>
    <row r="650" spans="1:110" ht="35.25" customHeight="1" x14ac:dyDescent="0.25">
      <c r="A650" s="237" t="s">
        <v>541</v>
      </c>
      <c r="B650" s="238" t="s">
        <v>14</v>
      </c>
      <c r="C650" s="238" t="s">
        <v>34</v>
      </c>
      <c r="D650" s="60" t="s">
        <v>378</v>
      </c>
      <c r="E650" s="60" t="s">
        <v>90</v>
      </c>
      <c r="F650" s="60" t="s">
        <v>1521</v>
      </c>
      <c r="G650" s="61" t="s">
        <v>90</v>
      </c>
      <c r="H650" s="211" t="s">
        <v>543</v>
      </c>
      <c r="I650" s="60" t="s">
        <v>547</v>
      </c>
      <c r="J650" s="212">
        <v>2.5506873012582316</v>
      </c>
      <c r="K650" s="212">
        <v>6.0799242297780003</v>
      </c>
      <c r="L650" s="213">
        <v>940.5</v>
      </c>
      <c r="M650" s="214"/>
      <c r="N650" s="214"/>
      <c r="O650" s="214"/>
      <c r="P650" s="214"/>
      <c r="Q650" s="214"/>
      <c r="R650" s="214"/>
      <c r="S650" s="214"/>
      <c r="T650" s="214"/>
      <c r="U650" s="214"/>
      <c r="V650" s="214"/>
      <c r="W650" s="214"/>
      <c r="X650" s="214"/>
      <c r="Y650" s="214"/>
      <c r="Z650" s="214"/>
      <c r="AA650" s="214"/>
      <c r="AB650" s="214"/>
      <c r="AC650" s="214">
        <v>37</v>
      </c>
      <c r="AD650" s="214">
        <v>37</v>
      </c>
      <c r="AE650" s="214"/>
      <c r="AF650" s="214"/>
      <c r="AG650" s="215"/>
      <c r="AH650" s="214"/>
      <c r="AI650" s="214">
        <f t="shared" ref="AI650:AJ713" si="33">SUM(M650,O650,Q650,S650,U650,W650,Y650,AA650,AC650,AE650,AG650)</f>
        <v>37</v>
      </c>
      <c r="AJ650" s="214">
        <f t="shared" si="33"/>
        <v>37</v>
      </c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39">
        <v>186.52</v>
      </c>
      <c r="BB650" s="239">
        <v>186.52</v>
      </c>
      <c r="BC650" s="214"/>
      <c r="BD650" s="214"/>
      <c r="BE650" s="214"/>
      <c r="BF650" s="214"/>
      <c r="BG650" s="216">
        <f t="shared" ref="BG650:BH713" si="34">SUM(AK650,AM650,AO650,AQ650,AS650,AU650,AW650,AY650,BA650,BC650,BE650)</f>
        <v>186.52</v>
      </c>
      <c r="BH650" s="72">
        <f t="shared" si="34"/>
        <v>186.52</v>
      </c>
      <c r="BI650" s="217">
        <f t="shared" si="32"/>
        <v>8.9244019138756001E-2</v>
      </c>
      <c r="BJ650" s="218">
        <v>0</v>
      </c>
      <c r="BK650" s="218">
        <v>0</v>
      </c>
      <c r="BL650" s="218">
        <v>0</v>
      </c>
      <c r="BM650" s="218">
        <v>0</v>
      </c>
      <c r="BN650" s="218">
        <v>0</v>
      </c>
      <c r="BO650" s="218">
        <v>0</v>
      </c>
      <c r="BP650" s="218">
        <v>0</v>
      </c>
      <c r="BQ650" s="218">
        <v>0</v>
      </c>
      <c r="BR650" s="218">
        <v>0</v>
      </c>
      <c r="BS650" s="218">
        <v>0</v>
      </c>
      <c r="BT650" s="218">
        <v>0</v>
      </c>
      <c r="BU650" s="218">
        <v>0</v>
      </c>
      <c r="BV650" s="218">
        <v>0</v>
      </c>
      <c r="BW650" s="218">
        <v>0</v>
      </c>
      <c r="BX650" s="218">
        <v>0</v>
      </c>
      <c r="BY650" s="218">
        <v>0</v>
      </c>
      <c r="BZ650" s="218">
        <v>218944.63680000004</v>
      </c>
      <c r="CA650" s="218">
        <v>218944.63680000004</v>
      </c>
      <c r="CB650" s="218">
        <v>0</v>
      </c>
      <c r="CC650" s="218">
        <v>0</v>
      </c>
      <c r="CD650" s="218">
        <v>0</v>
      </c>
      <c r="CE650" s="218">
        <v>0</v>
      </c>
      <c r="CF650" s="218">
        <v>218944.63680000004</v>
      </c>
      <c r="CG650" s="219">
        <v>218944.63680000004</v>
      </c>
      <c r="CH650" s="220">
        <v>6902880</v>
      </c>
      <c r="CI650" s="220">
        <v>6902880</v>
      </c>
      <c r="CJ650" s="220">
        <v>7323360</v>
      </c>
      <c r="CK650" s="221" t="s">
        <v>530</v>
      </c>
      <c r="CL650" s="222">
        <v>1.97</v>
      </c>
      <c r="CM650" s="223">
        <v>1.97</v>
      </c>
      <c r="CN650" s="224">
        <v>2.09</v>
      </c>
      <c r="CO650" s="253"/>
      <c r="CP650" s="253"/>
      <c r="CQ650" s="253"/>
      <c r="CR650" s="225"/>
      <c r="CS650" s="254">
        <v>60.579688090589023</v>
      </c>
      <c r="CT650" s="255">
        <v>60.579688090589023</v>
      </c>
      <c r="CU650" s="256">
        <v>0.71220683902453619</v>
      </c>
      <c r="CV650" s="257">
        <v>0.71220683902453619</v>
      </c>
      <c r="CW650" s="245" t="s">
        <v>592</v>
      </c>
      <c r="CX650" s="258"/>
      <c r="CY650" s="253"/>
      <c r="CZ650" s="253"/>
      <c r="DA650" s="259"/>
      <c r="DB650" s="260"/>
      <c r="DC650" s="261">
        <v>0</v>
      </c>
      <c r="DD650" s="262">
        <v>0</v>
      </c>
      <c r="DE650" s="263">
        <v>0</v>
      </c>
      <c r="DF650" s="111">
        <v>0</v>
      </c>
    </row>
    <row r="651" spans="1:110" ht="35.25" customHeight="1" x14ac:dyDescent="0.25">
      <c r="A651" s="237" t="s">
        <v>541</v>
      </c>
      <c r="B651" s="238" t="s">
        <v>14</v>
      </c>
      <c r="C651" s="238" t="s">
        <v>34</v>
      </c>
      <c r="D651" s="60" t="s">
        <v>378</v>
      </c>
      <c r="E651" s="60" t="s">
        <v>90</v>
      </c>
      <c r="F651" s="60" t="s">
        <v>1522</v>
      </c>
      <c r="G651" s="61" t="s">
        <v>1523</v>
      </c>
      <c r="H651" s="211" t="s">
        <v>543</v>
      </c>
      <c r="I651" s="60" t="s">
        <v>547</v>
      </c>
      <c r="J651" s="212">
        <v>2.8605165497161527</v>
      </c>
      <c r="K651" s="212">
        <v>2.467613631231</v>
      </c>
      <c r="L651" s="213">
        <v>694</v>
      </c>
      <c r="M651" s="214"/>
      <c r="N651" s="214"/>
      <c r="O651" s="214"/>
      <c r="P651" s="214"/>
      <c r="Q651" s="214"/>
      <c r="R651" s="214"/>
      <c r="S651" s="214"/>
      <c r="T651" s="214"/>
      <c r="U651" s="214"/>
      <c r="V651" s="214"/>
      <c r="W651" s="214"/>
      <c r="X651" s="214"/>
      <c r="Y651" s="214"/>
      <c r="Z651" s="214"/>
      <c r="AA651" s="214"/>
      <c r="AB651" s="214"/>
      <c r="AC651" s="214">
        <v>20</v>
      </c>
      <c r="AD651" s="214">
        <v>20</v>
      </c>
      <c r="AE651" s="214"/>
      <c r="AF651" s="214"/>
      <c r="AG651" s="215"/>
      <c r="AH651" s="214"/>
      <c r="AI651" s="214">
        <f t="shared" si="33"/>
        <v>20</v>
      </c>
      <c r="AJ651" s="214">
        <f t="shared" si="33"/>
        <v>20</v>
      </c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39">
        <v>88.17</v>
      </c>
      <c r="BB651" s="239">
        <v>88.17</v>
      </c>
      <c r="BC651" s="214"/>
      <c r="BD651" s="214"/>
      <c r="BE651" s="214"/>
      <c r="BF651" s="214"/>
      <c r="BG651" s="216">
        <f t="shared" si="34"/>
        <v>88.17</v>
      </c>
      <c r="BH651" s="72">
        <f t="shared" si="34"/>
        <v>88.17</v>
      </c>
      <c r="BI651" s="217">
        <f t="shared" si="32"/>
        <v>4.8445054945054945E-2</v>
      </c>
      <c r="BJ651" s="218">
        <v>0</v>
      </c>
      <c r="BK651" s="218">
        <v>0</v>
      </c>
      <c r="BL651" s="218">
        <v>0</v>
      </c>
      <c r="BM651" s="218">
        <v>0</v>
      </c>
      <c r="BN651" s="218">
        <v>0</v>
      </c>
      <c r="BO651" s="218">
        <v>0</v>
      </c>
      <c r="BP651" s="218">
        <v>0</v>
      </c>
      <c r="BQ651" s="218">
        <v>0</v>
      </c>
      <c r="BR651" s="218">
        <v>0</v>
      </c>
      <c r="BS651" s="218">
        <v>0</v>
      </c>
      <c r="BT651" s="218">
        <v>0</v>
      </c>
      <c r="BU651" s="218">
        <v>0</v>
      </c>
      <c r="BV651" s="218">
        <v>0</v>
      </c>
      <c r="BW651" s="218">
        <v>0</v>
      </c>
      <c r="BX651" s="218">
        <v>0</v>
      </c>
      <c r="BY651" s="218">
        <v>0</v>
      </c>
      <c r="BZ651" s="218">
        <v>103497.47280000002</v>
      </c>
      <c r="CA651" s="218">
        <v>103497.47280000002</v>
      </c>
      <c r="CB651" s="218">
        <v>0</v>
      </c>
      <c r="CC651" s="218">
        <v>0</v>
      </c>
      <c r="CD651" s="218">
        <v>0</v>
      </c>
      <c r="CE651" s="218">
        <v>0</v>
      </c>
      <c r="CF651" s="218">
        <v>103497.47280000002</v>
      </c>
      <c r="CG651" s="219">
        <v>103497.47280000002</v>
      </c>
      <c r="CH651" s="220">
        <v>5746560</v>
      </c>
      <c r="CI651" s="220">
        <v>5746560</v>
      </c>
      <c r="CJ651" s="220">
        <v>6377280.0000000009</v>
      </c>
      <c r="CK651" s="221" t="s">
        <v>530</v>
      </c>
      <c r="CL651" s="222">
        <v>1.64</v>
      </c>
      <c r="CM651" s="223">
        <v>1.64</v>
      </c>
      <c r="CN651" s="224">
        <v>1.82</v>
      </c>
      <c r="CO651" s="253"/>
      <c r="CP651" s="253"/>
      <c r="CQ651" s="253"/>
      <c r="CR651" s="225"/>
      <c r="CS651" s="254">
        <v>45.266922694726993</v>
      </c>
      <c r="CT651" s="255">
        <v>43.884278266397281</v>
      </c>
      <c r="CU651" s="256">
        <v>0.67568135811580932</v>
      </c>
      <c r="CV651" s="257">
        <v>0.67036349492992586</v>
      </c>
      <c r="CW651" s="245" t="s">
        <v>1461</v>
      </c>
      <c r="CX651" s="258"/>
      <c r="CY651" s="253"/>
      <c r="CZ651" s="253"/>
      <c r="DA651" s="259"/>
      <c r="DB651" s="260"/>
      <c r="DC651" s="261">
        <v>0</v>
      </c>
      <c r="DD651" s="262">
        <v>0</v>
      </c>
      <c r="DE651" s="263">
        <v>0</v>
      </c>
      <c r="DF651" s="111">
        <v>0</v>
      </c>
    </row>
    <row r="652" spans="1:110" ht="35.25" customHeight="1" x14ac:dyDescent="0.25">
      <c r="A652" s="237" t="s">
        <v>541</v>
      </c>
      <c r="B652" s="238" t="s">
        <v>14</v>
      </c>
      <c r="C652" s="238" t="s">
        <v>34</v>
      </c>
      <c r="D652" s="60" t="s">
        <v>378</v>
      </c>
      <c r="E652" s="60" t="s">
        <v>90</v>
      </c>
      <c r="F652" s="60" t="s">
        <v>1524</v>
      </c>
      <c r="G652" s="61" t="s">
        <v>90</v>
      </c>
      <c r="H652" s="211" t="s">
        <v>543</v>
      </c>
      <c r="I652" s="60" t="s">
        <v>547</v>
      </c>
      <c r="J652" s="212">
        <v>2.6299459462125832</v>
      </c>
      <c r="K652" s="212">
        <v>4.0986742338990005</v>
      </c>
      <c r="L652" s="213">
        <v>1316.7</v>
      </c>
      <c r="M652" s="214"/>
      <c r="N652" s="214"/>
      <c r="O652" s="214"/>
      <c r="P652" s="214"/>
      <c r="Q652" s="214"/>
      <c r="R652" s="214"/>
      <c r="S652" s="214"/>
      <c r="T652" s="214"/>
      <c r="U652" s="214"/>
      <c r="V652" s="214"/>
      <c r="W652" s="214"/>
      <c r="X652" s="214"/>
      <c r="Y652" s="214"/>
      <c r="Z652" s="214"/>
      <c r="AA652" s="214"/>
      <c r="AB652" s="214"/>
      <c r="AC652" s="214">
        <v>21</v>
      </c>
      <c r="AD652" s="214">
        <v>21</v>
      </c>
      <c r="AE652" s="214"/>
      <c r="AF652" s="214"/>
      <c r="AG652" s="215"/>
      <c r="AH652" s="214"/>
      <c r="AI652" s="214">
        <f t="shared" si="33"/>
        <v>21</v>
      </c>
      <c r="AJ652" s="214">
        <f t="shared" si="33"/>
        <v>21</v>
      </c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39">
        <v>90.89</v>
      </c>
      <c r="BB652" s="239">
        <v>90.89</v>
      </c>
      <c r="BC652" s="214"/>
      <c r="BD652" s="214"/>
      <c r="BE652" s="214"/>
      <c r="BF652" s="214"/>
      <c r="BG652" s="216">
        <f t="shared" si="34"/>
        <v>90.89</v>
      </c>
      <c r="BH652" s="72">
        <f t="shared" si="34"/>
        <v>90.89</v>
      </c>
      <c r="BI652" s="217">
        <f t="shared" si="32"/>
        <v>4.4121359223300967E-2</v>
      </c>
      <c r="BJ652" s="218">
        <v>0</v>
      </c>
      <c r="BK652" s="218">
        <v>0</v>
      </c>
      <c r="BL652" s="218">
        <v>0</v>
      </c>
      <c r="BM652" s="218">
        <v>0</v>
      </c>
      <c r="BN652" s="218">
        <v>0</v>
      </c>
      <c r="BO652" s="218">
        <v>0</v>
      </c>
      <c r="BP652" s="218">
        <v>0</v>
      </c>
      <c r="BQ652" s="218">
        <v>0</v>
      </c>
      <c r="BR652" s="218">
        <v>0</v>
      </c>
      <c r="BS652" s="218">
        <v>0</v>
      </c>
      <c r="BT652" s="218">
        <v>0</v>
      </c>
      <c r="BU652" s="218">
        <v>0</v>
      </c>
      <c r="BV652" s="218">
        <v>0</v>
      </c>
      <c r="BW652" s="218">
        <v>0</v>
      </c>
      <c r="BX652" s="218">
        <v>0</v>
      </c>
      <c r="BY652" s="218">
        <v>0</v>
      </c>
      <c r="BZ652" s="218">
        <v>106690.31760000001</v>
      </c>
      <c r="CA652" s="218">
        <v>106690.31760000001</v>
      </c>
      <c r="CB652" s="218">
        <v>0</v>
      </c>
      <c r="CC652" s="218">
        <v>0</v>
      </c>
      <c r="CD652" s="218">
        <v>0</v>
      </c>
      <c r="CE652" s="218">
        <v>0</v>
      </c>
      <c r="CF652" s="218">
        <v>106690.31760000001</v>
      </c>
      <c r="CG652" s="219">
        <v>106690.31760000001</v>
      </c>
      <c r="CH652" s="220">
        <v>7008000</v>
      </c>
      <c r="CI652" s="220">
        <v>7008000</v>
      </c>
      <c r="CJ652" s="220">
        <v>7218240.0000000009</v>
      </c>
      <c r="CK652" s="221" t="s">
        <v>530</v>
      </c>
      <c r="CL652" s="222">
        <v>2</v>
      </c>
      <c r="CM652" s="223">
        <v>2</v>
      </c>
      <c r="CN652" s="224">
        <v>2.06</v>
      </c>
      <c r="CO652" s="253"/>
      <c r="CP652" s="253"/>
      <c r="CQ652" s="253"/>
      <c r="CR652" s="225"/>
      <c r="CS652" s="254">
        <v>282.83853044636055</v>
      </c>
      <c r="CT652" s="255">
        <v>50.37352030437328</v>
      </c>
      <c r="CU652" s="256">
        <v>1.012811942178792</v>
      </c>
      <c r="CV652" s="257">
        <v>0.68116894015039531</v>
      </c>
      <c r="CW652" s="245" t="s">
        <v>1525</v>
      </c>
      <c r="CX652" s="258"/>
      <c r="CY652" s="253"/>
      <c r="CZ652" s="253"/>
      <c r="DA652" s="259"/>
      <c r="DB652" s="260"/>
      <c r="DC652" s="261">
        <v>0</v>
      </c>
      <c r="DD652" s="262">
        <v>0</v>
      </c>
      <c r="DE652" s="263">
        <v>0</v>
      </c>
      <c r="DF652" s="111">
        <v>0</v>
      </c>
    </row>
    <row r="653" spans="1:110" ht="35.25" customHeight="1" x14ac:dyDescent="0.25">
      <c r="A653" s="237" t="s">
        <v>541</v>
      </c>
      <c r="B653" s="238" t="s">
        <v>14</v>
      </c>
      <c r="C653" s="238" t="s">
        <v>34</v>
      </c>
      <c r="D653" s="60" t="s">
        <v>378</v>
      </c>
      <c r="E653" s="60" t="s">
        <v>90</v>
      </c>
      <c r="F653" s="60" t="s">
        <v>1526</v>
      </c>
      <c r="G653" s="61" t="s">
        <v>1527</v>
      </c>
      <c r="H653" s="211" t="s">
        <v>543</v>
      </c>
      <c r="I653" s="60" t="s">
        <v>547</v>
      </c>
      <c r="J653" s="212">
        <v>2.8821325437946119</v>
      </c>
      <c r="K653" s="212">
        <v>3.4363636292160002</v>
      </c>
      <c r="L653" s="213">
        <v>450</v>
      </c>
      <c r="M653" s="214"/>
      <c r="N653" s="214"/>
      <c r="O653" s="214"/>
      <c r="P653" s="214"/>
      <c r="Q653" s="214"/>
      <c r="R653" s="214"/>
      <c r="S653" s="214"/>
      <c r="T653" s="214"/>
      <c r="U653" s="214"/>
      <c r="V653" s="214"/>
      <c r="W653" s="214"/>
      <c r="X653" s="214"/>
      <c r="Y653" s="214"/>
      <c r="Z653" s="214"/>
      <c r="AA653" s="214"/>
      <c r="AB653" s="214"/>
      <c r="AC653" s="214">
        <v>21</v>
      </c>
      <c r="AD653" s="214">
        <v>21</v>
      </c>
      <c r="AE653" s="214"/>
      <c r="AF653" s="214"/>
      <c r="AG653" s="215"/>
      <c r="AH653" s="214"/>
      <c r="AI653" s="214">
        <f t="shared" si="33"/>
        <v>21</v>
      </c>
      <c r="AJ653" s="214">
        <f t="shared" si="33"/>
        <v>21</v>
      </c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39">
        <v>118.54</v>
      </c>
      <c r="BB653" s="239">
        <v>118.54</v>
      </c>
      <c r="BC653" s="214"/>
      <c r="BD653" s="214"/>
      <c r="BE653" s="214"/>
      <c r="BF653" s="214"/>
      <c r="BG653" s="216">
        <f t="shared" si="34"/>
        <v>118.54</v>
      </c>
      <c r="BH653" s="72">
        <f t="shared" si="34"/>
        <v>118.54</v>
      </c>
      <c r="BI653" s="217">
        <f t="shared" si="32"/>
        <v>6.6971751412429378E-2</v>
      </c>
      <c r="BJ653" s="218">
        <v>0</v>
      </c>
      <c r="BK653" s="218">
        <v>0</v>
      </c>
      <c r="BL653" s="218">
        <v>0</v>
      </c>
      <c r="BM653" s="218">
        <v>0</v>
      </c>
      <c r="BN653" s="218">
        <v>0</v>
      </c>
      <c r="BO653" s="218">
        <v>0</v>
      </c>
      <c r="BP653" s="218">
        <v>0</v>
      </c>
      <c r="BQ653" s="218">
        <v>0</v>
      </c>
      <c r="BR653" s="218">
        <v>0</v>
      </c>
      <c r="BS653" s="218">
        <v>0</v>
      </c>
      <c r="BT653" s="218">
        <v>0</v>
      </c>
      <c r="BU653" s="218">
        <v>0</v>
      </c>
      <c r="BV653" s="218">
        <v>0</v>
      </c>
      <c r="BW653" s="218">
        <v>0</v>
      </c>
      <c r="BX653" s="218">
        <v>0</v>
      </c>
      <c r="BY653" s="218">
        <v>0</v>
      </c>
      <c r="BZ653" s="218">
        <v>139146.99360000002</v>
      </c>
      <c r="CA653" s="218">
        <v>139146.99360000002</v>
      </c>
      <c r="CB653" s="218">
        <v>0</v>
      </c>
      <c r="CC653" s="218">
        <v>0</v>
      </c>
      <c r="CD653" s="218">
        <v>0</v>
      </c>
      <c r="CE653" s="218">
        <v>0</v>
      </c>
      <c r="CF653" s="218">
        <v>139146.99360000002</v>
      </c>
      <c r="CG653" s="219">
        <v>139146.99360000002</v>
      </c>
      <c r="CH653" s="220">
        <v>5746560</v>
      </c>
      <c r="CI653" s="220">
        <v>5746560</v>
      </c>
      <c r="CJ653" s="220">
        <v>6202080.0000000009</v>
      </c>
      <c r="CK653" s="221" t="s">
        <v>530</v>
      </c>
      <c r="CL653" s="222">
        <v>1.64</v>
      </c>
      <c r="CM653" s="223">
        <v>1.64</v>
      </c>
      <c r="CN653" s="224">
        <v>1.77</v>
      </c>
      <c r="CO653" s="253"/>
      <c r="CP653" s="253"/>
      <c r="CQ653" s="253"/>
      <c r="CR653" s="225"/>
      <c r="CS653" s="254">
        <v>50.964996528127728</v>
      </c>
      <c r="CT653" s="255">
        <v>50.964996528127728</v>
      </c>
      <c r="CU653" s="256">
        <v>0.75170397366511832</v>
      </c>
      <c r="CV653" s="257">
        <v>0.75170397366511832</v>
      </c>
      <c r="CW653" s="245" t="s">
        <v>584</v>
      </c>
      <c r="CX653" s="258"/>
      <c r="CY653" s="253"/>
      <c r="CZ653" s="253"/>
      <c r="DA653" s="259"/>
      <c r="DB653" s="260"/>
      <c r="DC653" s="261">
        <v>0</v>
      </c>
      <c r="DD653" s="262">
        <v>0</v>
      </c>
      <c r="DE653" s="263">
        <v>0</v>
      </c>
      <c r="DF653" s="111">
        <v>0</v>
      </c>
    </row>
    <row r="654" spans="1:110" ht="35.25" customHeight="1" x14ac:dyDescent="0.25">
      <c r="A654" s="237" t="s">
        <v>541</v>
      </c>
      <c r="B654" s="238" t="s">
        <v>14</v>
      </c>
      <c r="C654" s="238" t="s">
        <v>34</v>
      </c>
      <c r="D654" s="60" t="s">
        <v>239</v>
      </c>
      <c r="E654" s="60" t="s">
        <v>35</v>
      </c>
      <c r="F654" s="60" t="s">
        <v>1528</v>
      </c>
      <c r="G654" s="61" t="s">
        <v>35</v>
      </c>
      <c r="H654" s="211" t="s">
        <v>533</v>
      </c>
      <c r="I654" s="60" t="s">
        <v>547</v>
      </c>
      <c r="J654" s="212">
        <v>3.7107456501355629</v>
      </c>
      <c r="K654" s="212">
        <v>0.44678030210100006</v>
      </c>
      <c r="L654" s="213">
        <v>15</v>
      </c>
      <c r="M654" s="214"/>
      <c r="N654" s="214"/>
      <c r="O654" s="214"/>
      <c r="P654" s="214"/>
      <c r="Q654" s="214"/>
      <c r="R654" s="214"/>
      <c r="S654" s="214"/>
      <c r="T654" s="214"/>
      <c r="U654" s="214"/>
      <c r="V654" s="214"/>
      <c r="W654" s="214"/>
      <c r="X654" s="214"/>
      <c r="Y654" s="214"/>
      <c r="Z654" s="214"/>
      <c r="AA654" s="214"/>
      <c r="AB654" s="214"/>
      <c r="AC654" s="214">
        <v>3</v>
      </c>
      <c r="AD654" s="214">
        <v>3</v>
      </c>
      <c r="AE654" s="214"/>
      <c r="AF654" s="214"/>
      <c r="AG654" s="215"/>
      <c r="AH654" s="214"/>
      <c r="AI654" s="214">
        <f t="shared" si="33"/>
        <v>3</v>
      </c>
      <c r="AJ654" s="214">
        <f t="shared" si="33"/>
        <v>3</v>
      </c>
      <c r="AK654" s="214"/>
      <c r="AL654" s="214"/>
      <c r="AM654" s="214"/>
      <c r="AN654" s="214"/>
      <c r="AO654" s="214"/>
      <c r="AP654" s="214"/>
      <c r="AQ654" s="214"/>
      <c r="AR654" s="214"/>
      <c r="AS654" s="214"/>
      <c r="AT654" s="214"/>
      <c r="AU654" s="214"/>
      <c r="AV654" s="214"/>
      <c r="AW654" s="214"/>
      <c r="AX654" s="214"/>
      <c r="AY654" s="214"/>
      <c r="AZ654" s="214"/>
      <c r="BA654" s="239">
        <v>22.5</v>
      </c>
      <c r="BB654" s="239">
        <v>22.5</v>
      </c>
      <c r="BC654" s="214"/>
      <c r="BD654" s="214"/>
      <c r="BE654" s="214"/>
      <c r="BF654" s="214"/>
      <c r="BG654" s="216">
        <f t="shared" si="34"/>
        <v>22.5</v>
      </c>
      <c r="BH654" s="72">
        <f t="shared" si="34"/>
        <v>22.5</v>
      </c>
      <c r="BI654" s="217">
        <f t="shared" si="32"/>
        <v>8.9641434262948214E-3</v>
      </c>
      <c r="BJ654" s="218">
        <v>0</v>
      </c>
      <c r="BK654" s="218">
        <v>0</v>
      </c>
      <c r="BL654" s="218">
        <v>0</v>
      </c>
      <c r="BM654" s="218">
        <v>0</v>
      </c>
      <c r="BN654" s="218">
        <v>0</v>
      </c>
      <c r="BO654" s="218">
        <v>0</v>
      </c>
      <c r="BP654" s="218">
        <v>0</v>
      </c>
      <c r="BQ654" s="218">
        <v>0</v>
      </c>
      <c r="BR654" s="218">
        <v>0</v>
      </c>
      <c r="BS654" s="218">
        <v>0</v>
      </c>
      <c r="BT654" s="218">
        <v>0</v>
      </c>
      <c r="BU654" s="218">
        <v>0</v>
      </c>
      <c r="BV654" s="218">
        <v>0</v>
      </c>
      <c r="BW654" s="218">
        <v>0</v>
      </c>
      <c r="BX654" s="218">
        <v>0</v>
      </c>
      <c r="BY654" s="218">
        <v>0</v>
      </c>
      <c r="BZ654" s="218">
        <v>26411.4</v>
      </c>
      <c r="CA654" s="218">
        <v>26411.4</v>
      </c>
      <c r="CB654" s="218">
        <v>0</v>
      </c>
      <c r="CC654" s="218">
        <v>0</v>
      </c>
      <c r="CD654" s="218">
        <v>0</v>
      </c>
      <c r="CE654" s="218">
        <v>0</v>
      </c>
      <c r="CF654" s="218">
        <v>26411.4</v>
      </c>
      <c r="CG654" s="219">
        <v>26411.4</v>
      </c>
      <c r="CH654" s="220">
        <v>3609120.0000000005</v>
      </c>
      <c r="CI654" s="220">
        <v>3609120.0000000005</v>
      </c>
      <c r="CJ654" s="220">
        <v>8795040</v>
      </c>
      <c r="CK654" s="221" t="s">
        <v>530</v>
      </c>
      <c r="CL654" s="222">
        <v>1.03</v>
      </c>
      <c r="CM654" s="223">
        <v>1.03</v>
      </c>
      <c r="CN654" s="224">
        <v>2.5099999999999998</v>
      </c>
      <c r="CO654" s="253"/>
      <c r="CP654" s="253"/>
      <c r="CQ654" s="253"/>
      <c r="CR654" s="225"/>
      <c r="CS654" s="254">
        <v>37.666666666666664</v>
      </c>
      <c r="CT654" s="255">
        <v>37.666666666666664</v>
      </c>
      <c r="CU654" s="256">
        <v>0.33333333333333331</v>
      </c>
      <c r="CV654" s="257">
        <v>0.33333333333333331</v>
      </c>
      <c r="CW654" s="245" t="s">
        <v>556</v>
      </c>
      <c r="CX654" s="258"/>
      <c r="CY654" s="253"/>
      <c r="CZ654" s="253"/>
      <c r="DA654" s="259"/>
      <c r="DB654" s="260"/>
      <c r="DC654" s="261">
        <v>0</v>
      </c>
      <c r="DD654" s="262">
        <v>0</v>
      </c>
      <c r="DE654" s="263">
        <v>0</v>
      </c>
      <c r="DF654" s="111">
        <v>0</v>
      </c>
    </row>
    <row r="655" spans="1:110" ht="35.25" customHeight="1" x14ac:dyDescent="0.25">
      <c r="A655" s="237" t="s">
        <v>541</v>
      </c>
      <c r="B655" s="238" t="s">
        <v>14</v>
      </c>
      <c r="C655" s="238" t="s">
        <v>34</v>
      </c>
      <c r="D655" s="60" t="s">
        <v>239</v>
      </c>
      <c r="E655" s="60" t="s">
        <v>35</v>
      </c>
      <c r="F655" s="60" t="s">
        <v>1529</v>
      </c>
      <c r="G655" s="61" t="s">
        <v>35</v>
      </c>
      <c r="H655" s="211" t="s">
        <v>533</v>
      </c>
      <c r="I655" s="60" t="s">
        <v>547</v>
      </c>
      <c r="J655" s="212">
        <v>2.4858393190228529</v>
      </c>
      <c r="K655" s="212">
        <v>1.4589015121170001</v>
      </c>
      <c r="L655" s="213">
        <v>43.3</v>
      </c>
      <c r="M655" s="214"/>
      <c r="N655" s="214"/>
      <c r="O655" s="214"/>
      <c r="P655" s="214"/>
      <c r="Q655" s="214"/>
      <c r="R655" s="214"/>
      <c r="S655" s="214"/>
      <c r="T655" s="214"/>
      <c r="U655" s="214"/>
      <c r="V655" s="214"/>
      <c r="W655" s="214"/>
      <c r="X655" s="214"/>
      <c r="Y655" s="214"/>
      <c r="Z655" s="214"/>
      <c r="AA655" s="214"/>
      <c r="AB655" s="214"/>
      <c r="AC655" s="214">
        <v>1</v>
      </c>
      <c r="AD655" s="214">
        <v>1</v>
      </c>
      <c r="AE655" s="214"/>
      <c r="AF655" s="214"/>
      <c r="AG655" s="215"/>
      <c r="AH655" s="214"/>
      <c r="AI655" s="214">
        <f t="shared" si="33"/>
        <v>1</v>
      </c>
      <c r="AJ655" s="214">
        <f t="shared" si="33"/>
        <v>1</v>
      </c>
      <c r="AK655" s="214"/>
      <c r="AL655" s="214"/>
      <c r="AM655" s="214"/>
      <c r="AN655" s="214"/>
      <c r="AO655" s="214"/>
      <c r="AP655" s="214"/>
      <c r="AQ655" s="214"/>
      <c r="AR655" s="214"/>
      <c r="AS655" s="214"/>
      <c r="AT655" s="214"/>
      <c r="AU655" s="214"/>
      <c r="AV655" s="214"/>
      <c r="AW655" s="214"/>
      <c r="AX655" s="214"/>
      <c r="AY655" s="214"/>
      <c r="AZ655" s="214"/>
      <c r="BA655" s="239">
        <v>881.6</v>
      </c>
      <c r="BB655" s="239">
        <v>881.6</v>
      </c>
      <c r="BC655" s="214"/>
      <c r="BD655" s="214"/>
      <c r="BE655" s="214"/>
      <c r="BF655" s="214"/>
      <c r="BG655" s="216">
        <f t="shared" si="34"/>
        <v>881.6</v>
      </c>
      <c r="BH655" s="72">
        <f t="shared" si="34"/>
        <v>881.6</v>
      </c>
      <c r="BI655" s="217">
        <f t="shared" si="32"/>
        <v>1.8757446808510641</v>
      </c>
      <c r="BJ655" s="218">
        <v>0</v>
      </c>
      <c r="BK655" s="218">
        <v>0</v>
      </c>
      <c r="BL655" s="218">
        <v>0</v>
      </c>
      <c r="BM655" s="218">
        <v>0</v>
      </c>
      <c r="BN655" s="218">
        <v>0</v>
      </c>
      <c r="BO655" s="218">
        <v>0</v>
      </c>
      <c r="BP655" s="218">
        <v>0</v>
      </c>
      <c r="BQ655" s="218">
        <v>0</v>
      </c>
      <c r="BR655" s="218">
        <v>0</v>
      </c>
      <c r="BS655" s="218">
        <v>0</v>
      </c>
      <c r="BT655" s="218">
        <v>0</v>
      </c>
      <c r="BU655" s="218">
        <v>0</v>
      </c>
      <c r="BV655" s="218">
        <v>0</v>
      </c>
      <c r="BW655" s="218">
        <v>0</v>
      </c>
      <c r="BX655" s="218">
        <v>0</v>
      </c>
      <c r="BY655" s="218">
        <v>0</v>
      </c>
      <c r="BZ655" s="218">
        <v>1034857.344</v>
      </c>
      <c r="CA655" s="218">
        <v>1034857.344</v>
      </c>
      <c r="CB655" s="218">
        <v>0</v>
      </c>
      <c r="CC655" s="218">
        <v>0</v>
      </c>
      <c r="CD655" s="218">
        <v>0</v>
      </c>
      <c r="CE655" s="218">
        <v>0</v>
      </c>
      <c r="CF655" s="218">
        <v>1034857.344</v>
      </c>
      <c r="CG655" s="219">
        <v>1034857.344</v>
      </c>
      <c r="CH655" s="220">
        <v>3714240.0000000005</v>
      </c>
      <c r="CI655" s="220">
        <v>3714240.0000000005</v>
      </c>
      <c r="CJ655" s="220">
        <v>1646880</v>
      </c>
      <c r="CK655" s="221" t="s">
        <v>530</v>
      </c>
      <c r="CL655" s="222">
        <v>1.06</v>
      </c>
      <c r="CM655" s="223">
        <v>1.06</v>
      </c>
      <c r="CN655" s="224">
        <v>0.47</v>
      </c>
      <c r="CO655" s="253"/>
      <c r="CP655" s="253"/>
      <c r="CQ655" s="253"/>
      <c r="CR655" s="225"/>
      <c r="CS655" s="254">
        <v>39.637065637065611</v>
      </c>
      <c r="CT655" s="255">
        <v>39.637065637065611</v>
      </c>
      <c r="CU655" s="256">
        <v>0.33976833976833953</v>
      </c>
      <c r="CV655" s="257">
        <v>0.33976833976833953</v>
      </c>
      <c r="CW655" s="245" t="s">
        <v>556</v>
      </c>
      <c r="CX655" s="258"/>
      <c r="CY655" s="253"/>
      <c r="CZ655" s="253"/>
      <c r="DA655" s="259"/>
      <c r="DB655" s="260"/>
      <c r="DC655" s="261">
        <v>0</v>
      </c>
      <c r="DD655" s="262">
        <v>0</v>
      </c>
      <c r="DE655" s="263">
        <v>0</v>
      </c>
      <c r="DF655" s="111">
        <v>0</v>
      </c>
    </row>
    <row r="656" spans="1:110" ht="35.25" customHeight="1" x14ac:dyDescent="0.25">
      <c r="A656" s="237" t="s">
        <v>541</v>
      </c>
      <c r="B656" s="238" t="s">
        <v>14</v>
      </c>
      <c r="C656" s="238" t="s">
        <v>34</v>
      </c>
      <c r="D656" s="60" t="s">
        <v>239</v>
      </c>
      <c r="E656" s="60" t="s">
        <v>35</v>
      </c>
      <c r="F656" s="60" t="s">
        <v>1530</v>
      </c>
      <c r="G656" s="61" t="s">
        <v>35</v>
      </c>
      <c r="H656" s="211" t="s">
        <v>533</v>
      </c>
      <c r="I656" s="60" t="s">
        <v>547</v>
      </c>
      <c r="J656" s="212">
        <v>2.8461058869971789</v>
      </c>
      <c r="K656" s="212">
        <v>1.5545454513120001</v>
      </c>
      <c r="L656" s="213">
        <v>104.6</v>
      </c>
      <c r="M656" s="214"/>
      <c r="N656" s="214"/>
      <c r="O656" s="214"/>
      <c r="P656" s="214"/>
      <c r="Q656" s="214"/>
      <c r="R656" s="214"/>
      <c r="S656" s="214"/>
      <c r="T656" s="214"/>
      <c r="U656" s="214"/>
      <c r="V656" s="214"/>
      <c r="W656" s="214"/>
      <c r="X656" s="214"/>
      <c r="Y656" s="214"/>
      <c r="Z656" s="214"/>
      <c r="AA656" s="214"/>
      <c r="AB656" s="214"/>
      <c r="AC656" s="214">
        <v>1</v>
      </c>
      <c r="AD656" s="214">
        <v>1</v>
      </c>
      <c r="AE656" s="214"/>
      <c r="AF656" s="214"/>
      <c r="AG656" s="215"/>
      <c r="AH656" s="214"/>
      <c r="AI656" s="214">
        <f t="shared" si="33"/>
        <v>1</v>
      </c>
      <c r="AJ656" s="214">
        <f t="shared" si="33"/>
        <v>1</v>
      </c>
      <c r="AK656" s="214"/>
      <c r="AL656" s="214"/>
      <c r="AM656" s="214"/>
      <c r="AN656" s="214"/>
      <c r="AO656" s="214"/>
      <c r="AP656" s="214"/>
      <c r="AQ656" s="214"/>
      <c r="AR656" s="214"/>
      <c r="AS656" s="214"/>
      <c r="AT656" s="214"/>
      <c r="AU656" s="214"/>
      <c r="AV656" s="214"/>
      <c r="AW656" s="214"/>
      <c r="AX656" s="214"/>
      <c r="AY656" s="214"/>
      <c r="AZ656" s="214"/>
      <c r="BA656" s="239">
        <v>92</v>
      </c>
      <c r="BB656" s="239">
        <v>92</v>
      </c>
      <c r="BC656" s="214"/>
      <c r="BD656" s="214"/>
      <c r="BE656" s="214"/>
      <c r="BF656" s="214"/>
      <c r="BG656" s="216">
        <f t="shared" si="34"/>
        <v>92</v>
      </c>
      <c r="BH656" s="72">
        <f t="shared" si="34"/>
        <v>92</v>
      </c>
      <c r="BI656" s="217">
        <f t="shared" si="32"/>
        <v>3.565891472868217E-2</v>
      </c>
      <c r="BJ656" s="218">
        <v>0</v>
      </c>
      <c r="BK656" s="218">
        <v>0</v>
      </c>
      <c r="BL656" s="218">
        <v>0</v>
      </c>
      <c r="BM656" s="218">
        <v>0</v>
      </c>
      <c r="BN656" s="218">
        <v>0</v>
      </c>
      <c r="BO656" s="218">
        <v>0</v>
      </c>
      <c r="BP656" s="218">
        <v>0</v>
      </c>
      <c r="BQ656" s="218">
        <v>0</v>
      </c>
      <c r="BR656" s="218">
        <v>0</v>
      </c>
      <c r="BS656" s="218">
        <v>0</v>
      </c>
      <c r="BT656" s="218">
        <v>0</v>
      </c>
      <c r="BU656" s="218">
        <v>0</v>
      </c>
      <c r="BV656" s="218">
        <v>0</v>
      </c>
      <c r="BW656" s="218">
        <v>0</v>
      </c>
      <c r="BX656" s="218">
        <v>0</v>
      </c>
      <c r="BY656" s="218">
        <v>0</v>
      </c>
      <c r="BZ656" s="218">
        <v>107993.28000000001</v>
      </c>
      <c r="CA656" s="218">
        <v>107993.28000000001</v>
      </c>
      <c r="CB656" s="218">
        <v>0</v>
      </c>
      <c r="CC656" s="218">
        <v>0</v>
      </c>
      <c r="CD656" s="218">
        <v>0</v>
      </c>
      <c r="CE656" s="218">
        <v>0</v>
      </c>
      <c r="CF656" s="218">
        <v>107993.28000000001</v>
      </c>
      <c r="CG656" s="219">
        <v>107993.28000000001</v>
      </c>
      <c r="CH656" s="220">
        <v>7568640.0000000009</v>
      </c>
      <c r="CI656" s="220">
        <v>7568640.0000000009</v>
      </c>
      <c r="CJ656" s="220">
        <v>9040320</v>
      </c>
      <c r="CK656" s="221" t="s">
        <v>530</v>
      </c>
      <c r="CL656" s="222">
        <v>2.16</v>
      </c>
      <c r="CM656" s="223">
        <v>2.16</v>
      </c>
      <c r="CN656" s="224">
        <v>2.58</v>
      </c>
      <c r="CO656" s="253"/>
      <c r="CP656" s="253"/>
      <c r="CQ656" s="253"/>
      <c r="CR656" s="225"/>
      <c r="CS656" s="254">
        <v>61.483399734395867</v>
      </c>
      <c r="CT656" s="255">
        <v>61.483399734395867</v>
      </c>
      <c r="CU656" s="256">
        <v>0.66799468791500771</v>
      </c>
      <c r="CV656" s="257">
        <v>0.66799468791500771</v>
      </c>
      <c r="CW656" s="245" t="s">
        <v>545</v>
      </c>
      <c r="CX656" s="258"/>
      <c r="CY656" s="253"/>
      <c r="CZ656" s="253"/>
      <c r="DA656" s="259"/>
      <c r="DB656" s="260"/>
      <c r="DC656" s="261">
        <v>0</v>
      </c>
      <c r="DD656" s="262">
        <v>0</v>
      </c>
      <c r="DE656" s="263">
        <v>0</v>
      </c>
      <c r="DF656" s="111">
        <v>0</v>
      </c>
    </row>
    <row r="657" spans="1:110" ht="35.25" customHeight="1" x14ac:dyDescent="0.25">
      <c r="A657" s="237" t="s">
        <v>541</v>
      </c>
      <c r="B657" s="238" t="s">
        <v>14</v>
      </c>
      <c r="C657" s="238" t="s">
        <v>34</v>
      </c>
      <c r="D657" s="60" t="s">
        <v>239</v>
      </c>
      <c r="E657" s="60" t="s">
        <v>35</v>
      </c>
      <c r="F657" s="60" t="s">
        <v>1531</v>
      </c>
      <c r="G657" s="61" t="s">
        <v>1532</v>
      </c>
      <c r="H657" s="211" t="s">
        <v>533</v>
      </c>
      <c r="I657" s="60" t="s">
        <v>529</v>
      </c>
      <c r="J657" s="212">
        <v>8.4364730735064875</v>
      </c>
      <c r="K657" s="212">
        <v>19.720265110497003</v>
      </c>
      <c r="L657" s="213">
        <v>1022.6</v>
      </c>
      <c r="M657" s="214"/>
      <c r="N657" s="214"/>
      <c r="O657" s="214"/>
      <c r="P657" s="214"/>
      <c r="Q657" s="214"/>
      <c r="R657" s="214"/>
      <c r="S657" s="214"/>
      <c r="T657" s="214"/>
      <c r="U657" s="214"/>
      <c r="V657" s="214"/>
      <c r="W657" s="214"/>
      <c r="X657" s="214"/>
      <c r="Y657" s="214"/>
      <c r="Z657" s="214"/>
      <c r="AA657" s="214"/>
      <c r="AB657" s="214"/>
      <c r="AC657" s="214">
        <v>40</v>
      </c>
      <c r="AD657" s="214">
        <v>40</v>
      </c>
      <c r="AE657" s="214"/>
      <c r="AF657" s="214"/>
      <c r="AG657" s="215"/>
      <c r="AH657" s="214"/>
      <c r="AI657" s="214">
        <f t="shared" si="33"/>
        <v>40</v>
      </c>
      <c r="AJ657" s="214">
        <f t="shared" si="33"/>
        <v>40</v>
      </c>
      <c r="AK657" s="214"/>
      <c r="AL657" s="214"/>
      <c r="AM657" s="214"/>
      <c r="AN657" s="214"/>
      <c r="AO657" s="214"/>
      <c r="AP657" s="214"/>
      <c r="AQ657" s="214"/>
      <c r="AR657" s="214"/>
      <c r="AS657" s="214"/>
      <c r="AT657" s="214"/>
      <c r="AU657" s="214"/>
      <c r="AV657" s="214"/>
      <c r="AW657" s="214"/>
      <c r="AX657" s="214"/>
      <c r="AY657" s="214"/>
      <c r="AZ657" s="214"/>
      <c r="BA657" s="239">
        <v>2343.73</v>
      </c>
      <c r="BB657" s="239">
        <v>2343.73</v>
      </c>
      <c r="BC657" s="214"/>
      <c r="BD657" s="214"/>
      <c r="BE657" s="214"/>
      <c r="BF657" s="214"/>
      <c r="BG657" s="216">
        <f t="shared" si="34"/>
        <v>2343.73</v>
      </c>
      <c r="BH657" s="72">
        <f t="shared" si="34"/>
        <v>2343.73</v>
      </c>
      <c r="BI657" s="217">
        <f t="shared" si="32"/>
        <v>0.3578213740458015</v>
      </c>
      <c r="BJ657" s="218">
        <v>0</v>
      </c>
      <c r="BK657" s="218">
        <v>0</v>
      </c>
      <c r="BL657" s="218">
        <v>0</v>
      </c>
      <c r="BM657" s="218">
        <v>0</v>
      </c>
      <c r="BN657" s="218">
        <v>0</v>
      </c>
      <c r="BO657" s="218">
        <v>0</v>
      </c>
      <c r="BP657" s="218">
        <v>0</v>
      </c>
      <c r="BQ657" s="218">
        <v>0</v>
      </c>
      <c r="BR657" s="218">
        <v>0</v>
      </c>
      <c r="BS657" s="218">
        <v>0</v>
      </c>
      <c r="BT657" s="218">
        <v>0</v>
      </c>
      <c r="BU657" s="218">
        <v>0</v>
      </c>
      <c r="BV657" s="218">
        <v>0</v>
      </c>
      <c r="BW657" s="218">
        <v>0</v>
      </c>
      <c r="BX657" s="218">
        <v>0</v>
      </c>
      <c r="BY657" s="218">
        <v>0</v>
      </c>
      <c r="BZ657" s="218">
        <v>2751164.0232000002</v>
      </c>
      <c r="CA657" s="218">
        <v>2751164.0232000002</v>
      </c>
      <c r="CB657" s="218">
        <v>0</v>
      </c>
      <c r="CC657" s="218">
        <v>0</v>
      </c>
      <c r="CD657" s="218">
        <v>0</v>
      </c>
      <c r="CE657" s="218">
        <v>0</v>
      </c>
      <c r="CF657" s="218">
        <v>2751164.0232000002</v>
      </c>
      <c r="CG657" s="219">
        <v>2751164.0232000002</v>
      </c>
      <c r="CH657" s="220">
        <v>22355520</v>
      </c>
      <c r="CI657" s="220">
        <v>22355520</v>
      </c>
      <c r="CJ657" s="220">
        <v>22951200</v>
      </c>
      <c r="CK657" s="221" t="s">
        <v>530</v>
      </c>
      <c r="CL657" s="222">
        <v>6.38</v>
      </c>
      <c r="CM657" s="223">
        <v>6.38</v>
      </c>
      <c r="CN657" s="224">
        <v>6.55</v>
      </c>
      <c r="CO657" s="253"/>
      <c r="CP657" s="253"/>
      <c r="CQ657" s="253"/>
      <c r="CR657" s="225"/>
      <c r="CS657" s="254">
        <v>213.24670296575349</v>
      </c>
      <c r="CT657" s="255">
        <v>105.57789031804715</v>
      </c>
      <c r="CU657" s="256">
        <v>0.61486578139149139</v>
      </c>
      <c r="CV657" s="257">
        <v>0.58324651645790804</v>
      </c>
      <c r="CW657" s="245" t="s">
        <v>566</v>
      </c>
      <c r="CX657" s="258"/>
      <c r="CY657" s="253"/>
      <c r="CZ657" s="253"/>
      <c r="DA657" s="259"/>
      <c r="DB657" s="260"/>
      <c r="DC657" s="261">
        <v>0</v>
      </c>
      <c r="DD657" s="262">
        <v>0</v>
      </c>
      <c r="DE657" s="263">
        <v>0</v>
      </c>
      <c r="DF657" s="111">
        <v>0</v>
      </c>
    </row>
    <row r="658" spans="1:110" ht="35.25" customHeight="1" x14ac:dyDescent="0.25">
      <c r="A658" s="237" t="s">
        <v>541</v>
      </c>
      <c r="B658" s="238" t="s">
        <v>14</v>
      </c>
      <c r="C658" s="238" t="s">
        <v>34</v>
      </c>
      <c r="D658" s="60" t="s">
        <v>239</v>
      </c>
      <c r="E658" s="60" t="s">
        <v>35</v>
      </c>
      <c r="F658" s="60" t="s">
        <v>1533</v>
      </c>
      <c r="G658" s="61" t="s">
        <v>1534</v>
      </c>
      <c r="H658" s="211" t="s">
        <v>543</v>
      </c>
      <c r="I658" s="60" t="s">
        <v>529</v>
      </c>
      <c r="J658" s="212">
        <v>8.4364730735064875</v>
      </c>
      <c r="K658" s="212">
        <v>20.298295412325</v>
      </c>
      <c r="L658" s="213">
        <v>1614.3</v>
      </c>
      <c r="M658" s="214"/>
      <c r="N658" s="214"/>
      <c r="O658" s="214"/>
      <c r="P658" s="214"/>
      <c r="Q658" s="214"/>
      <c r="R658" s="214"/>
      <c r="S658" s="214"/>
      <c r="T658" s="214"/>
      <c r="U658" s="214"/>
      <c r="V658" s="214"/>
      <c r="W658" s="214"/>
      <c r="X658" s="214"/>
      <c r="Y658" s="214"/>
      <c r="Z658" s="214"/>
      <c r="AA658" s="214"/>
      <c r="AB658" s="214"/>
      <c r="AC658" s="214">
        <v>39</v>
      </c>
      <c r="AD658" s="214">
        <v>39</v>
      </c>
      <c r="AE658" s="214"/>
      <c r="AF658" s="214"/>
      <c r="AG658" s="215"/>
      <c r="AH658" s="214"/>
      <c r="AI658" s="214">
        <f t="shared" si="33"/>
        <v>39</v>
      </c>
      <c r="AJ658" s="214">
        <f t="shared" si="33"/>
        <v>39</v>
      </c>
      <c r="AK658" s="214"/>
      <c r="AL658" s="214"/>
      <c r="AM658" s="214"/>
      <c r="AN658" s="214"/>
      <c r="AO658" s="214"/>
      <c r="AP658" s="214"/>
      <c r="AQ658" s="214"/>
      <c r="AR658" s="214"/>
      <c r="AS658" s="214"/>
      <c r="AT658" s="214"/>
      <c r="AU658" s="214"/>
      <c r="AV658" s="214"/>
      <c r="AW658" s="214"/>
      <c r="AX658" s="214"/>
      <c r="AY658" s="214"/>
      <c r="AZ658" s="214"/>
      <c r="BA658" s="239">
        <v>190.35</v>
      </c>
      <c r="BB658" s="239">
        <v>190.35</v>
      </c>
      <c r="BC658" s="214"/>
      <c r="BD658" s="214"/>
      <c r="BE658" s="214"/>
      <c r="BF658" s="214"/>
      <c r="BG658" s="216">
        <f t="shared" si="34"/>
        <v>190.35</v>
      </c>
      <c r="BH658" s="72">
        <f t="shared" si="34"/>
        <v>190.35</v>
      </c>
      <c r="BI658" s="217">
        <f t="shared" si="32"/>
        <v>2.988226059654631E-2</v>
      </c>
      <c r="BJ658" s="218">
        <v>0</v>
      </c>
      <c r="BK658" s="218">
        <v>0</v>
      </c>
      <c r="BL658" s="218">
        <v>0</v>
      </c>
      <c r="BM658" s="218">
        <v>0</v>
      </c>
      <c r="BN658" s="218">
        <v>0</v>
      </c>
      <c r="BO658" s="218">
        <v>0</v>
      </c>
      <c r="BP658" s="218">
        <v>0</v>
      </c>
      <c r="BQ658" s="218">
        <v>0</v>
      </c>
      <c r="BR658" s="218">
        <v>0</v>
      </c>
      <c r="BS658" s="218">
        <v>0</v>
      </c>
      <c r="BT658" s="218">
        <v>0</v>
      </c>
      <c r="BU658" s="218">
        <v>0</v>
      </c>
      <c r="BV658" s="218">
        <v>0</v>
      </c>
      <c r="BW658" s="218">
        <v>0</v>
      </c>
      <c r="BX658" s="218">
        <v>0</v>
      </c>
      <c r="BY658" s="218">
        <v>0</v>
      </c>
      <c r="BZ658" s="218">
        <v>223440.44400000002</v>
      </c>
      <c r="CA658" s="218">
        <v>223440.44400000002</v>
      </c>
      <c r="CB658" s="218">
        <v>0</v>
      </c>
      <c r="CC658" s="218">
        <v>0</v>
      </c>
      <c r="CD658" s="218">
        <v>0</v>
      </c>
      <c r="CE658" s="218">
        <v>0</v>
      </c>
      <c r="CF658" s="218">
        <v>223440.44400000002</v>
      </c>
      <c r="CG658" s="219">
        <v>223440.44400000002</v>
      </c>
      <c r="CH658" s="220">
        <v>21935040</v>
      </c>
      <c r="CI658" s="220">
        <v>21935040</v>
      </c>
      <c r="CJ658" s="220">
        <v>22320480</v>
      </c>
      <c r="CK658" s="221" t="s">
        <v>530</v>
      </c>
      <c r="CL658" s="222">
        <v>6.26</v>
      </c>
      <c r="CM658" s="223">
        <v>6.26</v>
      </c>
      <c r="CN658" s="224">
        <v>6.37</v>
      </c>
      <c r="CO658" s="253"/>
      <c r="CP658" s="253"/>
      <c r="CQ658" s="253"/>
      <c r="CR658" s="225"/>
      <c r="CS658" s="254">
        <v>789.17535267448511</v>
      </c>
      <c r="CT658" s="255">
        <v>227.58394815978912</v>
      </c>
      <c r="CU658" s="256">
        <v>2.1771709574001821</v>
      </c>
      <c r="CV658" s="257">
        <v>2.0781989030585319</v>
      </c>
      <c r="CW658" s="245" t="s">
        <v>639</v>
      </c>
      <c r="CX658" s="258"/>
      <c r="CY658" s="253"/>
      <c r="CZ658" s="253"/>
      <c r="DA658" s="259"/>
      <c r="DB658" s="260"/>
      <c r="DC658" s="261">
        <v>137858</v>
      </c>
      <c r="DD658" s="262">
        <v>231524</v>
      </c>
      <c r="DE658" s="263">
        <v>144095</v>
      </c>
      <c r="DF658" s="111">
        <v>171159</v>
      </c>
    </row>
    <row r="659" spans="1:110" ht="35.25" customHeight="1" x14ac:dyDescent="0.25">
      <c r="A659" s="237" t="s">
        <v>541</v>
      </c>
      <c r="B659" s="238" t="s">
        <v>14</v>
      </c>
      <c r="C659" s="238" t="s">
        <v>34</v>
      </c>
      <c r="D659" s="60" t="s">
        <v>351</v>
      </c>
      <c r="E659" s="60" t="s">
        <v>352</v>
      </c>
      <c r="F659" s="60" t="s">
        <v>1535</v>
      </c>
      <c r="G659" s="61" t="s">
        <v>1536</v>
      </c>
      <c r="H659" s="211" t="s">
        <v>533</v>
      </c>
      <c r="I659" s="60" t="s">
        <v>608</v>
      </c>
      <c r="J659" s="212">
        <v>12.190173583669758</v>
      </c>
      <c r="K659" s="212">
        <v>21.109469653062</v>
      </c>
      <c r="L659" s="213">
        <v>2269.1999999999998</v>
      </c>
      <c r="M659" s="214"/>
      <c r="N659" s="214"/>
      <c r="O659" s="214"/>
      <c r="P659" s="214"/>
      <c r="Q659" s="214"/>
      <c r="R659" s="214"/>
      <c r="S659" s="214"/>
      <c r="T659" s="214"/>
      <c r="U659" s="214"/>
      <c r="V659" s="214"/>
      <c r="W659" s="214"/>
      <c r="X659" s="214"/>
      <c r="Y659" s="214">
        <v>1</v>
      </c>
      <c r="Z659" s="214">
        <v>1</v>
      </c>
      <c r="AA659" s="214"/>
      <c r="AB659" s="214"/>
      <c r="AC659" s="214">
        <v>102</v>
      </c>
      <c r="AD659" s="214">
        <v>102</v>
      </c>
      <c r="AE659" s="214"/>
      <c r="AF659" s="214"/>
      <c r="AG659" s="215"/>
      <c r="AH659" s="214"/>
      <c r="AI659" s="214">
        <f t="shared" si="33"/>
        <v>103</v>
      </c>
      <c r="AJ659" s="214">
        <f t="shared" si="33"/>
        <v>103</v>
      </c>
      <c r="AK659" s="214"/>
      <c r="AL659" s="214"/>
      <c r="AM659" s="214"/>
      <c r="AN659" s="214"/>
      <c r="AO659" s="214"/>
      <c r="AP659" s="214"/>
      <c r="AQ659" s="214"/>
      <c r="AR659" s="214"/>
      <c r="AS659" s="214"/>
      <c r="AT659" s="214"/>
      <c r="AU659" s="214"/>
      <c r="AV659" s="214"/>
      <c r="AW659" s="214">
        <v>1.2</v>
      </c>
      <c r="AX659" s="214">
        <v>1.2</v>
      </c>
      <c r="AY659" s="214"/>
      <c r="AZ659" s="214"/>
      <c r="BA659" s="239">
        <v>624.31500000000005</v>
      </c>
      <c r="BB659" s="239">
        <v>624.31500000000005</v>
      </c>
      <c r="BC659" s="214"/>
      <c r="BD659" s="214"/>
      <c r="BE659" s="214"/>
      <c r="BF659" s="214"/>
      <c r="BG659" s="216">
        <f t="shared" si="34"/>
        <v>625.5150000000001</v>
      </c>
      <c r="BH659" s="72">
        <f t="shared" si="34"/>
        <v>625.5150000000001</v>
      </c>
      <c r="BI659" s="217">
        <f t="shared" si="32"/>
        <v>7.7897260273972632E-2</v>
      </c>
      <c r="BJ659" s="218">
        <v>0</v>
      </c>
      <c r="BK659" s="218">
        <v>0</v>
      </c>
      <c r="BL659" s="218">
        <v>0</v>
      </c>
      <c r="BM659" s="218">
        <v>0</v>
      </c>
      <c r="BN659" s="218">
        <v>0</v>
      </c>
      <c r="BO659" s="218">
        <v>0</v>
      </c>
      <c r="BP659" s="218">
        <v>0</v>
      </c>
      <c r="BQ659" s="218">
        <v>0</v>
      </c>
      <c r="BR659" s="218">
        <v>0</v>
      </c>
      <c r="BS659" s="218">
        <v>0</v>
      </c>
      <c r="BT659" s="218">
        <v>0</v>
      </c>
      <c r="BU659" s="218">
        <v>0</v>
      </c>
      <c r="BV659" s="218">
        <v>6054.9119999999994</v>
      </c>
      <c r="BW659" s="218">
        <v>6054.9119999999994</v>
      </c>
      <c r="BX659" s="218">
        <v>0</v>
      </c>
      <c r="BY659" s="218">
        <v>0</v>
      </c>
      <c r="BZ659" s="218">
        <v>732845.91960000014</v>
      </c>
      <c r="CA659" s="218">
        <v>732845.91960000014</v>
      </c>
      <c r="CB659" s="218">
        <v>0</v>
      </c>
      <c r="CC659" s="218">
        <v>0</v>
      </c>
      <c r="CD659" s="218">
        <v>0</v>
      </c>
      <c r="CE659" s="218">
        <v>0</v>
      </c>
      <c r="CF659" s="218">
        <v>738900.83160000015</v>
      </c>
      <c r="CG659" s="219">
        <v>738900.83160000015</v>
      </c>
      <c r="CH659" s="220">
        <v>24528000.000000004</v>
      </c>
      <c r="CI659" s="220">
        <v>24528000.000000004</v>
      </c>
      <c r="CJ659" s="220">
        <v>28137120</v>
      </c>
      <c r="CK659" s="221" t="s">
        <v>530</v>
      </c>
      <c r="CL659" s="222">
        <v>7</v>
      </c>
      <c r="CM659" s="223">
        <v>7</v>
      </c>
      <c r="CN659" s="224">
        <v>8.0299999999999994</v>
      </c>
      <c r="CO659" s="253"/>
      <c r="CP659" s="253"/>
      <c r="CQ659" s="253"/>
      <c r="CR659" s="225"/>
      <c r="CS659" s="254">
        <v>75.020577575113023</v>
      </c>
      <c r="CT659" s="255">
        <v>38.365102425423373</v>
      </c>
      <c r="CU659" s="256">
        <v>1.0062169275171591</v>
      </c>
      <c r="CV659" s="257">
        <v>0.64887203533040472</v>
      </c>
      <c r="CW659" s="245" t="s">
        <v>584</v>
      </c>
      <c r="CX659" s="258"/>
      <c r="CY659" s="253"/>
      <c r="CZ659" s="253"/>
      <c r="DA659" s="259"/>
      <c r="DB659" s="260"/>
      <c r="DC659" s="261">
        <v>0</v>
      </c>
      <c r="DD659" s="262">
        <v>0</v>
      </c>
      <c r="DE659" s="263">
        <v>92736</v>
      </c>
      <c r="DF659" s="111">
        <v>30912</v>
      </c>
    </row>
    <row r="660" spans="1:110" ht="35.25" customHeight="1" x14ac:dyDescent="0.25">
      <c r="A660" s="237" t="s">
        <v>541</v>
      </c>
      <c r="B660" s="238" t="s">
        <v>14</v>
      </c>
      <c r="C660" s="238" t="s">
        <v>34</v>
      </c>
      <c r="D660" s="60" t="s">
        <v>351</v>
      </c>
      <c r="E660" s="60" t="s">
        <v>352</v>
      </c>
      <c r="F660" s="60" t="s">
        <v>1537</v>
      </c>
      <c r="G660" s="61" t="s">
        <v>1538</v>
      </c>
      <c r="H660" s="211" t="s">
        <v>533</v>
      </c>
      <c r="I660" s="60" t="s">
        <v>608</v>
      </c>
      <c r="J660" s="212">
        <v>9.0828744348911918</v>
      </c>
      <c r="K660" s="212">
        <v>11.898106035858001</v>
      </c>
      <c r="L660" s="213">
        <v>609.6</v>
      </c>
      <c r="M660" s="214"/>
      <c r="N660" s="214"/>
      <c r="O660" s="214"/>
      <c r="P660" s="214"/>
      <c r="Q660" s="214"/>
      <c r="R660" s="214"/>
      <c r="S660" s="214"/>
      <c r="T660" s="214"/>
      <c r="U660" s="214"/>
      <c r="V660" s="214"/>
      <c r="W660" s="214"/>
      <c r="X660" s="214"/>
      <c r="Y660" s="214"/>
      <c r="Z660" s="214"/>
      <c r="AA660" s="214"/>
      <c r="AB660" s="214"/>
      <c r="AC660" s="214">
        <v>25</v>
      </c>
      <c r="AD660" s="214">
        <v>25</v>
      </c>
      <c r="AE660" s="214"/>
      <c r="AF660" s="214"/>
      <c r="AG660" s="215"/>
      <c r="AH660" s="214"/>
      <c r="AI660" s="214">
        <f t="shared" si="33"/>
        <v>25</v>
      </c>
      <c r="AJ660" s="214">
        <f t="shared" si="33"/>
        <v>25</v>
      </c>
      <c r="AK660" s="214"/>
      <c r="AL660" s="214"/>
      <c r="AM660" s="214"/>
      <c r="AN660" s="214"/>
      <c r="AO660" s="214"/>
      <c r="AP660" s="214"/>
      <c r="AQ660" s="214"/>
      <c r="AR660" s="214"/>
      <c r="AS660" s="214"/>
      <c r="AT660" s="214"/>
      <c r="AU660" s="214"/>
      <c r="AV660" s="214"/>
      <c r="AW660" s="214"/>
      <c r="AX660" s="214"/>
      <c r="AY660" s="214"/>
      <c r="AZ660" s="214"/>
      <c r="BA660" s="239">
        <v>683.01</v>
      </c>
      <c r="BB660" s="239">
        <v>683.01</v>
      </c>
      <c r="BC660" s="214"/>
      <c r="BD660" s="214"/>
      <c r="BE660" s="214"/>
      <c r="BF660" s="214"/>
      <c r="BG660" s="216">
        <f t="shared" si="34"/>
        <v>683.01</v>
      </c>
      <c r="BH660" s="72">
        <f t="shared" si="34"/>
        <v>683.01</v>
      </c>
      <c r="BI660" s="217">
        <f t="shared" si="32"/>
        <v>0.12911342155009453</v>
      </c>
      <c r="BJ660" s="218">
        <v>0</v>
      </c>
      <c r="BK660" s="218">
        <v>0</v>
      </c>
      <c r="BL660" s="218">
        <v>0</v>
      </c>
      <c r="BM660" s="218">
        <v>0</v>
      </c>
      <c r="BN660" s="218">
        <v>0</v>
      </c>
      <c r="BO660" s="218">
        <v>0</v>
      </c>
      <c r="BP660" s="218">
        <v>0</v>
      </c>
      <c r="BQ660" s="218">
        <v>0</v>
      </c>
      <c r="BR660" s="218">
        <v>0</v>
      </c>
      <c r="BS660" s="218">
        <v>0</v>
      </c>
      <c r="BT660" s="218">
        <v>0</v>
      </c>
      <c r="BU660" s="218">
        <v>0</v>
      </c>
      <c r="BV660" s="218">
        <v>0</v>
      </c>
      <c r="BW660" s="218">
        <v>0</v>
      </c>
      <c r="BX660" s="218">
        <v>0</v>
      </c>
      <c r="BY660" s="218">
        <v>0</v>
      </c>
      <c r="BZ660" s="218">
        <v>801744.4584</v>
      </c>
      <c r="CA660" s="218">
        <v>801744.4584</v>
      </c>
      <c r="CB660" s="218">
        <v>0</v>
      </c>
      <c r="CC660" s="218">
        <v>0</v>
      </c>
      <c r="CD660" s="218">
        <v>0</v>
      </c>
      <c r="CE660" s="218">
        <v>0</v>
      </c>
      <c r="CF660" s="218">
        <v>801744.4584</v>
      </c>
      <c r="CG660" s="219">
        <v>801744.4584</v>
      </c>
      <c r="CH660" s="220">
        <v>15838079.999999998</v>
      </c>
      <c r="CI660" s="220">
        <v>15838079.999999998</v>
      </c>
      <c r="CJ660" s="220">
        <v>18536160</v>
      </c>
      <c r="CK660" s="221" t="s">
        <v>530</v>
      </c>
      <c r="CL660" s="222">
        <v>4.5199999999999996</v>
      </c>
      <c r="CM660" s="223">
        <v>4.5199999999999996</v>
      </c>
      <c r="CN660" s="224">
        <v>5.29</v>
      </c>
      <c r="CO660" s="253"/>
      <c r="CP660" s="253"/>
      <c r="CQ660" s="253"/>
      <c r="CR660" s="225"/>
      <c r="CS660" s="254">
        <v>76.401244378204936</v>
      </c>
      <c r="CT660" s="255">
        <v>76.401244378204936</v>
      </c>
      <c r="CU660" s="256">
        <v>0.83084000475072939</v>
      </c>
      <c r="CV660" s="257">
        <v>0.83084000475072939</v>
      </c>
      <c r="CW660" s="245" t="s">
        <v>550</v>
      </c>
      <c r="CX660" s="258"/>
      <c r="CY660" s="253"/>
      <c r="CZ660" s="253"/>
      <c r="DA660" s="259"/>
      <c r="DB660" s="260"/>
      <c r="DC660" s="261">
        <v>0</v>
      </c>
      <c r="DD660" s="262">
        <v>42520</v>
      </c>
      <c r="DE660" s="263">
        <v>0</v>
      </c>
      <c r="DF660" s="111">
        <v>14173.333333333334</v>
      </c>
    </row>
    <row r="661" spans="1:110" ht="35.25" customHeight="1" x14ac:dyDescent="0.25">
      <c r="A661" s="237" t="s">
        <v>541</v>
      </c>
      <c r="B661" s="238" t="s">
        <v>14</v>
      </c>
      <c r="C661" s="238" t="s">
        <v>34</v>
      </c>
      <c r="D661" s="60" t="s">
        <v>305</v>
      </c>
      <c r="E661" s="60" t="s">
        <v>281</v>
      </c>
      <c r="F661" s="60" t="s">
        <v>1539</v>
      </c>
      <c r="G661" s="61" t="s">
        <v>281</v>
      </c>
      <c r="H661" s="211" t="s">
        <v>543</v>
      </c>
      <c r="I661" s="60" t="s">
        <v>547</v>
      </c>
      <c r="J661" s="212">
        <v>2.1183674196890396</v>
      </c>
      <c r="K661" s="212">
        <v>1.191666664188</v>
      </c>
      <c r="L661" s="213">
        <v>278.39999999999998</v>
      </c>
      <c r="M661" s="214"/>
      <c r="N661" s="214"/>
      <c r="O661" s="214"/>
      <c r="P661" s="214"/>
      <c r="Q661" s="214"/>
      <c r="R661" s="214"/>
      <c r="S661" s="214"/>
      <c r="T661" s="214"/>
      <c r="U661" s="214"/>
      <c r="V661" s="214"/>
      <c r="W661" s="214"/>
      <c r="X661" s="214"/>
      <c r="Y661" s="214"/>
      <c r="Z661" s="214"/>
      <c r="AA661" s="214"/>
      <c r="AB661" s="214"/>
      <c r="AC661" s="214"/>
      <c r="AD661" s="214"/>
      <c r="AE661" s="214"/>
      <c r="AF661" s="214"/>
      <c r="AG661" s="215"/>
      <c r="AH661" s="214"/>
      <c r="AI661" s="214">
        <f t="shared" si="33"/>
        <v>0</v>
      </c>
      <c r="AJ661" s="214">
        <f t="shared" si="33"/>
        <v>0</v>
      </c>
      <c r="AK661" s="214"/>
      <c r="AL661" s="214"/>
      <c r="AM661" s="214"/>
      <c r="AN661" s="214"/>
      <c r="AO661" s="214"/>
      <c r="AP661" s="214"/>
      <c r="AQ661" s="214"/>
      <c r="AR661" s="214"/>
      <c r="AS661" s="214"/>
      <c r="AT661" s="214"/>
      <c r="AU661" s="214"/>
      <c r="AV661" s="214"/>
      <c r="AW661" s="214"/>
      <c r="AX661" s="214"/>
      <c r="AY661" s="214"/>
      <c r="AZ661" s="214"/>
      <c r="BA661" s="214"/>
      <c r="BB661" s="214"/>
      <c r="BC661" s="214"/>
      <c r="BD661" s="214"/>
      <c r="BE661" s="214"/>
      <c r="BF661" s="214"/>
      <c r="BG661" s="216">
        <f t="shared" si="34"/>
        <v>0</v>
      </c>
      <c r="BH661" s="72">
        <f t="shared" si="34"/>
        <v>0</v>
      </c>
      <c r="BI661" s="217">
        <f t="shared" si="32"/>
        <v>0</v>
      </c>
      <c r="BJ661" s="218">
        <v>0</v>
      </c>
      <c r="BK661" s="218">
        <v>0</v>
      </c>
      <c r="BL661" s="218">
        <v>0</v>
      </c>
      <c r="BM661" s="218">
        <v>0</v>
      </c>
      <c r="BN661" s="218">
        <v>0</v>
      </c>
      <c r="BO661" s="218">
        <v>0</v>
      </c>
      <c r="BP661" s="218">
        <v>0</v>
      </c>
      <c r="BQ661" s="218">
        <v>0</v>
      </c>
      <c r="BR661" s="218">
        <v>0</v>
      </c>
      <c r="BS661" s="218">
        <v>0</v>
      </c>
      <c r="BT661" s="218">
        <v>0</v>
      </c>
      <c r="BU661" s="218">
        <v>0</v>
      </c>
      <c r="BV661" s="218">
        <v>0</v>
      </c>
      <c r="BW661" s="218">
        <v>0</v>
      </c>
      <c r="BX661" s="218">
        <v>0</v>
      </c>
      <c r="BY661" s="218">
        <v>0</v>
      </c>
      <c r="BZ661" s="218">
        <v>0</v>
      </c>
      <c r="CA661" s="218">
        <v>0</v>
      </c>
      <c r="CB661" s="218">
        <v>0</v>
      </c>
      <c r="CC661" s="218">
        <v>0</v>
      </c>
      <c r="CD661" s="218">
        <v>0</v>
      </c>
      <c r="CE661" s="218">
        <v>0</v>
      </c>
      <c r="CF661" s="218">
        <v>0</v>
      </c>
      <c r="CG661" s="219">
        <v>0</v>
      </c>
      <c r="CH661" s="220">
        <v>4134719.9999999995</v>
      </c>
      <c r="CI661" s="220">
        <v>4134719.9999999995</v>
      </c>
      <c r="CJ661" s="220">
        <v>4835519.9999999991</v>
      </c>
      <c r="CK661" s="221" t="s">
        <v>530</v>
      </c>
      <c r="CL661" s="222">
        <v>1.18</v>
      </c>
      <c r="CM661" s="223">
        <v>1.18</v>
      </c>
      <c r="CN661" s="224">
        <v>1.38</v>
      </c>
      <c r="CO661" s="253"/>
      <c r="CP661" s="253"/>
      <c r="CQ661" s="253"/>
      <c r="CR661" s="225"/>
      <c r="CS661" s="254">
        <v>38.827260262714709</v>
      </c>
      <c r="CT661" s="255">
        <v>38.827260262714709</v>
      </c>
      <c r="CU661" s="256">
        <v>0.75424709447691674</v>
      </c>
      <c r="CV661" s="257">
        <v>0.75424709447691674</v>
      </c>
      <c r="CW661" s="245" t="s">
        <v>836</v>
      </c>
      <c r="CX661" s="258"/>
      <c r="CY661" s="253"/>
      <c r="CZ661" s="253"/>
      <c r="DA661" s="259"/>
      <c r="DB661" s="260"/>
      <c r="DC661" s="261">
        <v>0</v>
      </c>
      <c r="DD661" s="262">
        <v>0</v>
      </c>
      <c r="DE661" s="263">
        <v>8310</v>
      </c>
      <c r="DF661" s="111">
        <v>2770</v>
      </c>
    </row>
    <row r="662" spans="1:110" ht="35.25" customHeight="1" x14ac:dyDescent="0.25">
      <c r="A662" s="237" t="s">
        <v>541</v>
      </c>
      <c r="B662" s="238" t="s">
        <v>14</v>
      </c>
      <c r="C662" s="238" t="s">
        <v>34</v>
      </c>
      <c r="D662" s="60" t="s">
        <v>305</v>
      </c>
      <c r="E662" s="60" t="s">
        <v>281</v>
      </c>
      <c r="F662" s="60" t="s">
        <v>1540</v>
      </c>
      <c r="G662" s="61" t="s">
        <v>281</v>
      </c>
      <c r="H662" s="211" t="s">
        <v>594</v>
      </c>
      <c r="I662" s="60" t="s">
        <v>547</v>
      </c>
      <c r="J662" s="212">
        <v>2.4858393190228529</v>
      </c>
      <c r="K662" s="212">
        <v>1.761553026639</v>
      </c>
      <c r="L662" s="213">
        <v>178.9</v>
      </c>
      <c r="M662" s="214"/>
      <c r="N662" s="214"/>
      <c r="O662" s="214"/>
      <c r="P662" s="214"/>
      <c r="Q662" s="214"/>
      <c r="R662" s="214"/>
      <c r="S662" s="214"/>
      <c r="T662" s="214"/>
      <c r="U662" s="214"/>
      <c r="V662" s="214"/>
      <c r="W662" s="214"/>
      <c r="X662" s="214"/>
      <c r="Y662" s="214"/>
      <c r="Z662" s="214"/>
      <c r="AA662" s="214"/>
      <c r="AB662" s="214"/>
      <c r="AC662" s="214"/>
      <c r="AD662" s="214"/>
      <c r="AE662" s="214"/>
      <c r="AF662" s="214"/>
      <c r="AG662" s="215"/>
      <c r="AH662" s="214"/>
      <c r="AI662" s="214">
        <f t="shared" si="33"/>
        <v>0</v>
      </c>
      <c r="AJ662" s="214">
        <f t="shared" si="33"/>
        <v>0</v>
      </c>
      <c r="AK662" s="214"/>
      <c r="AL662" s="214"/>
      <c r="AM662" s="214"/>
      <c r="AN662" s="214"/>
      <c r="AO662" s="214"/>
      <c r="AP662" s="214"/>
      <c r="AQ662" s="214"/>
      <c r="AR662" s="214"/>
      <c r="AS662" s="214"/>
      <c r="AT662" s="214"/>
      <c r="AU662" s="214"/>
      <c r="AV662" s="214"/>
      <c r="AW662" s="214"/>
      <c r="AX662" s="214"/>
      <c r="AY662" s="214"/>
      <c r="AZ662" s="214"/>
      <c r="BA662" s="214"/>
      <c r="BB662" s="214"/>
      <c r="BC662" s="214"/>
      <c r="BD662" s="214"/>
      <c r="BE662" s="214"/>
      <c r="BF662" s="214"/>
      <c r="BG662" s="216">
        <f t="shared" si="34"/>
        <v>0</v>
      </c>
      <c r="BH662" s="72">
        <f t="shared" si="34"/>
        <v>0</v>
      </c>
      <c r="BI662" s="217">
        <f t="shared" si="32"/>
        <v>0</v>
      </c>
      <c r="BJ662" s="218">
        <v>0</v>
      </c>
      <c r="BK662" s="218">
        <v>0</v>
      </c>
      <c r="BL662" s="218">
        <v>0</v>
      </c>
      <c r="BM662" s="218">
        <v>0</v>
      </c>
      <c r="BN662" s="218">
        <v>0</v>
      </c>
      <c r="BO662" s="218">
        <v>0</v>
      </c>
      <c r="BP662" s="218">
        <v>0</v>
      </c>
      <c r="BQ662" s="218">
        <v>0</v>
      </c>
      <c r="BR662" s="218">
        <v>0</v>
      </c>
      <c r="BS662" s="218">
        <v>0</v>
      </c>
      <c r="BT662" s="218">
        <v>0</v>
      </c>
      <c r="BU662" s="218">
        <v>0</v>
      </c>
      <c r="BV662" s="218">
        <v>0</v>
      </c>
      <c r="BW662" s="218">
        <v>0</v>
      </c>
      <c r="BX662" s="218">
        <v>0</v>
      </c>
      <c r="BY662" s="218">
        <v>0</v>
      </c>
      <c r="BZ662" s="218">
        <v>0</v>
      </c>
      <c r="CA662" s="218">
        <v>0</v>
      </c>
      <c r="CB662" s="218">
        <v>0</v>
      </c>
      <c r="CC662" s="218">
        <v>0</v>
      </c>
      <c r="CD662" s="218">
        <v>0</v>
      </c>
      <c r="CE662" s="218">
        <v>0</v>
      </c>
      <c r="CF662" s="218">
        <v>0</v>
      </c>
      <c r="CG662" s="219">
        <v>0</v>
      </c>
      <c r="CH662" s="220">
        <v>4555200</v>
      </c>
      <c r="CI662" s="220">
        <v>4555200</v>
      </c>
      <c r="CJ662" s="220">
        <v>5010719.9999999991</v>
      </c>
      <c r="CK662" s="221" t="s">
        <v>530</v>
      </c>
      <c r="CL662" s="222">
        <v>1.3</v>
      </c>
      <c r="CM662" s="223">
        <v>1.3</v>
      </c>
      <c r="CN662" s="224">
        <v>1.43</v>
      </c>
      <c r="CO662" s="253"/>
      <c r="CP662" s="253"/>
      <c r="CQ662" s="253"/>
      <c r="CR662" s="225"/>
      <c r="CS662" s="254">
        <v>56.100605496040885</v>
      </c>
      <c r="CT662" s="255">
        <v>56.100605496040885</v>
      </c>
      <c r="CU662" s="256">
        <v>0.46949231485794041</v>
      </c>
      <c r="CV662" s="257">
        <v>0.46949231485794041</v>
      </c>
      <c r="CW662" s="245" t="s">
        <v>710</v>
      </c>
      <c r="CX662" s="258"/>
      <c r="CY662" s="253"/>
      <c r="CZ662" s="253"/>
      <c r="DA662" s="259"/>
      <c r="DB662" s="260"/>
      <c r="DC662" s="261">
        <v>0</v>
      </c>
      <c r="DD662" s="262">
        <v>0</v>
      </c>
      <c r="DE662" s="263">
        <v>0</v>
      </c>
      <c r="DF662" s="111">
        <v>0</v>
      </c>
    </row>
    <row r="663" spans="1:110" ht="35.25" customHeight="1" x14ac:dyDescent="0.25">
      <c r="A663" s="237" t="s">
        <v>541</v>
      </c>
      <c r="B663" s="238" t="s">
        <v>14</v>
      </c>
      <c r="C663" s="238" t="s">
        <v>34</v>
      </c>
      <c r="D663" s="60" t="s">
        <v>305</v>
      </c>
      <c r="E663" s="60" t="s">
        <v>281</v>
      </c>
      <c r="F663" s="60" t="s">
        <v>1541</v>
      </c>
      <c r="G663" s="61" t="s">
        <v>281</v>
      </c>
      <c r="H663" s="211" t="s">
        <v>533</v>
      </c>
      <c r="I663" s="60" t="s">
        <v>547</v>
      </c>
      <c r="J663" s="212">
        <v>2.4498126622254199</v>
      </c>
      <c r="K663" s="212">
        <v>2.6782196913989997</v>
      </c>
      <c r="L663" s="213">
        <v>939.8</v>
      </c>
      <c r="M663" s="214"/>
      <c r="N663" s="214"/>
      <c r="O663" s="214"/>
      <c r="P663" s="214"/>
      <c r="Q663" s="214"/>
      <c r="R663" s="214"/>
      <c r="S663" s="214"/>
      <c r="T663" s="214"/>
      <c r="U663" s="214"/>
      <c r="V663" s="214"/>
      <c r="W663" s="214"/>
      <c r="X663" s="214"/>
      <c r="Y663" s="214"/>
      <c r="Z663" s="214"/>
      <c r="AA663" s="214"/>
      <c r="AB663" s="214"/>
      <c r="AC663" s="214">
        <v>9</v>
      </c>
      <c r="AD663" s="214">
        <v>9</v>
      </c>
      <c r="AE663" s="214"/>
      <c r="AF663" s="214"/>
      <c r="AG663" s="215"/>
      <c r="AH663" s="214"/>
      <c r="AI663" s="214">
        <f t="shared" si="33"/>
        <v>9</v>
      </c>
      <c r="AJ663" s="214">
        <f t="shared" si="33"/>
        <v>9</v>
      </c>
      <c r="AK663" s="214"/>
      <c r="AL663" s="214"/>
      <c r="AM663" s="214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>
        <v>38.770000000000003</v>
      </c>
      <c r="BB663" s="214">
        <v>38.770000000000003</v>
      </c>
      <c r="BC663" s="214"/>
      <c r="BD663" s="214"/>
      <c r="BE663" s="214"/>
      <c r="BF663" s="214"/>
      <c r="BG663" s="216">
        <f t="shared" si="34"/>
        <v>38.770000000000003</v>
      </c>
      <c r="BH663" s="72">
        <f t="shared" si="34"/>
        <v>38.770000000000003</v>
      </c>
      <c r="BI663" s="217">
        <f t="shared" si="32"/>
        <v>2.0405263157894742E-2</v>
      </c>
      <c r="BJ663" s="218">
        <v>0</v>
      </c>
      <c r="BK663" s="218">
        <v>0</v>
      </c>
      <c r="BL663" s="218">
        <v>0</v>
      </c>
      <c r="BM663" s="218">
        <v>0</v>
      </c>
      <c r="BN663" s="218">
        <v>0</v>
      </c>
      <c r="BO663" s="218">
        <v>0</v>
      </c>
      <c r="BP663" s="218">
        <v>0</v>
      </c>
      <c r="BQ663" s="218">
        <v>0</v>
      </c>
      <c r="BR663" s="218">
        <v>0</v>
      </c>
      <c r="BS663" s="218">
        <v>0</v>
      </c>
      <c r="BT663" s="218">
        <v>0</v>
      </c>
      <c r="BU663" s="218">
        <v>0</v>
      </c>
      <c r="BV663" s="218">
        <v>0</v>
      </c>
      <c r="BW663" s="218">
        <v>0</v>
      </c>
      <c r="BX663" s="218">
        <v>0</v>
      </c>
      <c r="BY663" s="218">
        <v>0</v>
      </c>
      <c r="BZ663" s="218">
        <v>45509.776800000007</v>
      </c>
      <c r="CA663" s="218">
        <v>45509.776800000007</v>
      </c>
      <c r="CB663" s="218">
        <v>0</v>
      </c>
      <c r="CC663" s="218">
        <v>0</v>
      </c>
      <c r="CD663" s="218">
        <v>0</v>
      </c>
      <c r="CE663" s="218">
        <v>0</v>
      </c>
      <c r="CF663" s="218">
        <v>45509.776800000007</v>
      </c>
      <c r="CG663" s="219">
        <v>45509.776800000007</v>
      </c>
      <c r="CH663" s="220">
        <v>4835519.9999999991</v>
      </c>
      <c r="CI663" s="220">
        <v>4835519.9999999991</v>
      </c>
      <c r="CJ663" s="220">
        <v>6657600</v>
      </c>
      <c r="CK663" s="221" t="s">
        <v>530</v>
      </c>
      <c r="CL663" s="222">
        <v>1.38</v>
      </c>
      <c r="CM663" s="223">
        <v>1.38</v>
      </c>
      <c r="CN663" s="224">
        <v>1.9</v>
      </c>
      <c r="CO663" s="253"/>
      <c r="CP663" s="253"/>
      <c r="CQ663" s="253"/>
      <c r="CR663" s="225"/>
      <c r="CS663" s="254">
        <v>29.756159828292635</v>
      </c>
      <c r="CT663" s="255">
        <v>29.756159828292635</v>
      </c>
      <c r="CU663" s="256">
        <v>0.69876051276068285</v>
      </c>
      <c r="CV663" s="257">
        <v>0.69876051276068285</v>
      </c>
      <c r="CW663" s="245" t="s">
        <v>566</v>
      </c>
      <c r="CX663" s="258"/>
      <c r="CY663" s="253"/>
      <c r="CZ663" s="253"/>
      <c r="DA663" s="259"/>
      <c r="DB663" s="260"/>
      <c r="DC663" s="261">
        <v>54056</v>
      </c>
      <c r="DD663" s="262">
        <v>0</v>
      </c>
      <c r="DE663" s="263">
        <v>0</v>
      </c>
      <c r="DF663" s="111">
        <v>18018.666666666668</v>
      </c>
    </row>
    <row r="664" spans="1:110" ht="35.25" customHeight="1" x14ac:dyDescent="0.25">
      <c r="A664" s="237" t="s">
        <v>541</v>
      </c>
      <c r="B664" s="238" t="s">
        <v>14</v>
      </c>
      <c r="C664" s="238" t="s">
        <v>34</v>
      </c>
      <c r="D664" s="60" t="s">
        <v>305</v>
      </c>
      <c r="E664" s="60" t="s">
        <v>281</v>
      </c>
      <c r="F664" s="60" t="s">
        <v>1542</v>
      </c>
      <c r="G664" s="61" t="s">
        <v>281</v>
      </c>
      <c r="H664" s="211" t="s">
        <v>594</v>
      </c>
      <c r="I664" s="60" t="s">
        <v>547</v>
      </c>
      <c r="J664" s="212">
        <v>2.4858393190228529</v>
      </c>
      <c r="K664" s="212">
        <v>0.70265151369000001</v>
      </c>
      <c r="L664" s="213">
        <v>58.3</v>
      </c>
      <c r="M664" s="214"/>
      <c r="N664" s="214"/>
      <c r="O664" s="214"/>
      <c r="P664" s="214"/>
      <c r="Q664" s="214"/>
      <c r="R664" s="214"/>
      <c r="S664" s="214"/>
      <c r="T664" s="214"/>
      <c r="U664" s="214"/>
      <c r="V664" s="214"/>
      <c r="W664" s="214"/>
      <c r="X664" s="214"/>
      <c r="Y664" s="214"/>
      <c r="Z664" s="214"/>
      <c r="AA664" s="214"/>
      <c r="AB664" s="214"/>
      <c r="AC664" s="214"/>
      <c r="AD664" s="214"/>
      <c r="AE664" s="214"/>
      <c r="AF664" s="214"/>
      <c r="AG664" s="215"/>
      <c r="AH664" s="214"/>
      <c r="AI664" s="214">
        <f t="shared" si="33"/>
        <v>0</v>
      </c>
      <c r="AJ664" s="214">
        <f t="shared" si="33"/>
        <v>0</v>
      </c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6">
        <f t="shared" si="34"/>
        <v>0</v>
      </c>
      <c r="BH664" s="72">
        <f t="shared" si="34"/>
        <v>0</v>
      </c>
      <c r="BI664" s="217">
        <f t="shared" si="32"/>
        <v>0</v>
      </c>
      <c r="BJ664" s="218">
        <v>0</v>
      </c>
      <c r="BK664" s="218">
        <v>0</v>
      </c>
      <c r="BL664" s="218">
        <v>0</v>
      </c>
      <c r="BM664" s="218">
        <v>0</v>
      </c>
      <c r="BN664" s="218">
        <v>0</v>
      </c>
      <c r="BO664" s="218">
        <v>0</v>
      </c>
      <c r="BP664" s="218">
        <v>0</v>
      </c>
      <c r="BQ664" s="218">
        <v>0</v>
      </c>
      <c r="BR664" s="218">
        <v>0</v>
      </c>
      <c r="BS664" s="218">
        <v>0</v>
      </c>
      <c r="BT664" s="218">
        <v>0</v>
      </c>
      <c r="BU664" s="218">
        <v>0</v>
      </c>
      <c r="BV664" s="218">
        <v>0</v>
      </c>
      <c r="BW664" s="218">
        <v>0</v>
      </c>
      <c r="BX664" s="218">
        <v>0</v>
      </c>
      <c r="BY664" s="218">
        <v>0</v>
      </c>
      <c r="BZ664" s="218">
        <v>0</v>
      </c>
      <c r="CA664" s="218">
        <v>0</v>
      </c>
      <c r="CB664" s="218">
        <v>0</v>
      </c>
      <c r="CC664" s="218">
        <v>0</v>
      </c>
      <c r="CD664" s="218">
        <v>0</v>
      </c>
      <c r="CE664" s="218">
        <v>0</v>
      </c>
      <c r="CF664" s="218">
        <v>0</v>
      </c>
      <c r="CG664" s="219">
        <v>0</v>
      </c>
      <c r="CH664" s="220">
        <v>1226399.9999999998</v>
      </c>
      <c r="CI664" s="220">
        <v>1226399.9999999998</v>
      </c>
      <c r="CJ664" s="220">
        <v>3328800</v>
      </c>
      <c r="CK664" s="221" t="s">
        <v>530</v>
      </c>
      <c r="CL664" s="222">
        <v>0.35</v>
      </c>
      <c r="CM664" s="223">
        <v>0.35</v>
      </c>
      <c r="CN664" s="224">
        <v>0.95</v>
      </c>
      <c r="CO664" s="253"/>
      <c r="CP664" s="253"/>
      <c r="CQ664" s="253"/>
      <c r="CR664" s="225"/>
      <c r="CS664" s="254">
        <v>66.839080459770116</v>
      </c>
      <c r="CT664" s="255">
        <v>66.839080459770116</v>
      </c>
      <c r="CU664" s="256">
        <v>0.67241379310344829</v>
      </c>
      <c r="CV664" s="257">
        <v>0.67241379310344829</v>
      </c>
      <c r="CW664" s="245" t="s">
        <v>710</v>
      </c>
      <c r="CX664" s="258"/>
      <c r="CY664" s="253"/>
      <c r="CZ664" s="253"/>
      <c r="DA664" s="259"/>
      <c r="DB664" s="260"/>
      <c r="DC664" s="261">
        <v>0</v>
      </c>
      <c r="DD664" s="262">
        <v>0</v>
      </c>
      <c r="DE664" s="263">
        <v>0</v>
      </c>
      <c r="DF664" s="111">
        <v>0</v>
      </c>
    </row>
    <row r="665" spans="1:110" ht="35.25" customHeight="1" x14ac:dyDescent="0.25">
      <c r="A665" s="237" t="s">
        <v>541</v>
      </c>
      <c r="B665" s="238" t="s">
        <v>14</v>
      </c>
      <c r="C665" s="238" t="s">
        <v>34</v>
      </c>
      <c r="D665" s="60" t="s">
        <v>305</v>
      </c>
      <c r="E665" s="60" t="s">
        <v>281</v>
      </c>
      <c r="F665" s="60" t="s">
        <v>1543</v>
      </c>
      <c r="G665" s="61" t="s">
        <v>281</v>
      </c>
      <c r="H665" s="211" t="s">
        <v>594</v>
      </c>
      <c r="I665" s="60" t="s">
        <v>547</v>
      </c>
      <c r="J665" s="212">
        <v>1.9094128102639305</v>
      </c>
      <c r="K665" s="212">
        <v>1.4462121182040002</v>
      </c>
      <c r="L665" s="213">
        <v>191.2</v>
      </c>
      <c r="M665" s="214"/>
      <c r="N665" s="214"/>
      <c r="O665" s="214"/>
      <c r="P665" s="214"/>
      <c r="Q665" s="214"/>
      <c r="R665" s="214"/>
      <c r="S665" s="214"/>
      <c r="T665" s="214"/>
      <c r="U665" s="214"/>
      <c r="V665" s="214"/>
      <c r="W665" s="214"/>
      <c r="X665" s="214"/>
      <c r="Y665" s="214"/>
      <c r="Z665" s="214"/>
      <c r="AA665" s="214"/>
      <c r="AB665" s="214"/>
      <c r="AC665" s="214">
        <v>1</v>
      </c>
      <c r="AD665" s="214">
        <v>1</v>
      </c>
      <c r="AE665" s="214"/>
      <c r="AF665" s="214"/>
      <c r="AG665" s="215"/>
      <c r="AH665" s="214"/>
      <c r="AI665" s="214">
        <f t="shared" si="33"/>
        <v>1</v>
      </c>
      <c r="AJ665" s="214">
        <f t="shared" si="33"/>
        <v>1</v>
      </c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>
        <v>2.58</v>
      </c>
      <c r="BB665" s="214">
        <v>2.58</v>
      </c>
      <c r="BC665" s="214"/>
      <c r="BD665" s="214"/>
      <c r="BE665" s="214"/>
      <c r="BF665" s="214"/>
      <c r="BG665" s="216">
        <f t="shared" si="34"/>
        <v>2.58</v>
      </c>
      <c r="BH665" s="72">
        <f t="shared" si="34"/>
        <v>2.58</v>
      </c>
      <c r="BI665" s="217">
        <f t="shared" si="32"/>
        <v>2.9655172413793106E-3</v>
      </c>
      <c r="BJ665" s="218">
        <v>0</v>
      </c>
      <c r="BK665" s="218">
        <v>0</v>
      </c>
      <c r="BL665" s="218">
        <v>0</v>
      </c>
      <c r="BM665" s="218">
        <v>0</v>
      </c>
      <c r="BN665" s="218">
        <v>0</v>
      </c>
      <c r="BO665" s="218">
        <v>0</v>
      </c>
      <c r="BP665" s="218">
        <v>0</v>
      </c>
      <c r="BQ665" s="218">
        <v>0</v>
      </c>
      <c r="BR665" s="218">
        <v>0</v>
      </c>
      <c r="BS665" s="218">
        <v>0</v>
      </c>
      <c r="BT665" s="218">
        <v>0</v>
      </c>
      <c r="BU665" s="218">
        <v>0</v>
      </c>
      <c r="BV665" s="218">
        <v>0</v>
      </c>
      <c r="BW665" s="218">
        <v>0</v>
      </c>
      <c r="BX665" s="218">
        <v>0</v>
      </c>
      <c r="BY665" s="218">
        <v>0</v>
      </c>
      <c r="BZ665" s="218">
        <v>3028.5072</v>
      </c>
      <c r="CA665" s="218">
        <v>3028.5072</v>
      </c>
      <c r="CB665" s="218">
        <v>0</v>
      </c>
      <c r="CC665" s="218">
        <v>0</v>
      </c>
      <c r="CD665" s="218">
        <v>0</v>
      </c>
      <c r="CE665" s="218">
        <v>0</v>
      </c>
      <c r="CF665" s="218">
        <v>3028.5072</v>
      </c>
      <c r="CG665" s="219">
        <v>3028.5072</v>
      </c>
      <c r="CH665" s="220">
        <v>3013440</v>
      </c>
      <c r="CI665" s="220">
        <v>3013440</v>
      </c>
      <c r="CJ665" s="220">
        <v>3048480.0000000005</v>
      </c>
      <c r="CK665" s="221" t="s">
        <v>530</v>
      </c>
      <c r="CL665" s="222">
        <v>0.86</v>
      </c>
      <c r="CM665" s="223">
        <v>0.86</v>
      </c>
      <c r="CN665" s="224">
        <v>0.87</v>
      </c>
      <c r="CO665" s="253"/>
      <c r="CP665" s="253"/>
      <c r="CQ665" s="253"/>
      <c r="CR665" s="225"/>
      <c r="CS665" s="254">
        <v>71.702944434833611</v>
      </c>
      <c r="CT665" s="255">
        <v>71.702944434833611</v>
      </c>
      <c r="CU665" s="256">
        <v>0.92965136727588382</v>
      </c>
      <c r="CV665" s="257">
        <v>0.92965136727588382</v>
      </c>
      <c r="CW665" s="245" t="s">
        <v>710</v>
      </c>
      <c r="CX665" s="258"/>
      <c r="CY665" s="253"/>
      <c r="CZ665" s="253"/>
      <c r="DA665" s="259"/>
      <c r="DB665" s="260"/>
      <c r="DC665" s="261">
        <v>0</v>
      </c>
      <c r="DD665" s="262">
        <v>47082</v>
      </c>
      <c r="DE665" s="263">
        <v>0</v>
      </c>
      <c r="DF665" s="111">
        <v>15694</v>
      </c>
    </row>
    <row r="666" spans="1:110" ht="35.25" customHeight="1" x14ac:dyDescent="0.25">
      <c r="A666" s="237" t="s">
        <v>541</v>
      </c>
      <c r="B666" s="238" t="s">
        <v>14</v>
      </c>
      <c r="C666" s="238" t="s">
        <v>34</v>
      </c>
      <c r="D666" s="60" t="s">
        <v>305</v>
      </c>
      <c r="E666" s="60" t="s">
        <v>281</v>
      </c>
      <c r="F666" s="60" t="s">
        <v>1544</v>
      </c>
      <c r="G666" s="61" t="s">
        <v>281</v>
      </c>
      <c r="H666" s="211" t="s">
        <v>543</v>
      </c>
      <c r="I666" s="60" t="s">
        <v>547</v>
      </c>
      <c r="J666" s="212">
        <v>2.4498126622254199</v>
      </c>
      <c r="K666" s="212">
        <v>1.394507572857</v>
      </c>
      <c r="L666" s="213">
        <v>318.2</v>
      </c>
      <c r="M666" s="214"/>
      <c r="N666" s="214"/>
      <c r="O666" s="214"/>
      <c r="P666" s="214"/>
      <c r="Q666" s="214"/>
      <c r="R666" s="214"/>
      <c r="S666" s="214"/>
      <c r="T666" s="214"/>
      <c r="U666" s="214"/>
      <c r="V666" s="214"/>
      <c r="W666" s="214"/>
      <c r="X666" s="214"/>
      <c r="Y666" s="214"/>
      <c r="Z666" s="214"/>
      <c r="AA666" s="214"/>
      <c r="AB666" s="214"/>
      <c r="AC666" s="214"/>
      <c r="AD666" s="214"/>
      <c r="AE666" s="214"/>
      <c r="AF666" s="214"/>
      <c r="AG666" s="215"/>
      <c r="AH666" s="214"/>
      <c r="AI666" s="214">
        <f t="shared" si="33"/>
        <v>0</v>
      </c>
      <c r="AJ666" s="214">
        <f t="shared" si="33"/>
        <v>0</v>
      </c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6">
        <f t="shared" si="34"/>
        <v>0</v>
      </c>
      <c r="BH666" s="72">
        <f t="shared" si="34"/>
        <v>0</v>
      </c>
      <c r="BI666" s="217">
        <f t="shared" si="32"/>
        <v>0</v>
      </c>
      <c r="BJ666" s="218">
        <v>0</v>
      </c>
      <c r="BK666" s="218">
        <v>0</v>
      </c>
      <c r="BL666" s="218">
        <v>0</v>
      </c>
      <c r="BM666" s="218">
        <v>0</v>
      </c>
      <c r="BN666" s="218">
        <v>0</v>
      </c>
      <c r="BO666" s="218">
        <v>0</v>
      </c>
      <c r="BP666" s="218">
        <v>0</v>
      </c>
      <c r="BQ666" s="218">
        <v>0</v>
      </c>
      <c r="BR666" s="218">
        <v>0</v>
      </c>
      <c r="BS666" s="218">
        <v>0</v>
      </c>
      <c r="BT666" s="218">
        <v>0</v>
      </c>
      <c r="BU666" s="218">
        <v>0</v>
      </c>
      <c r="BV666" s="218">
        <v>0</v>
      </c>
      <c r="BW666" s="218">
        <v>0</v>
      </c>
      <c r="BX666" s="218">
        <v>0</v>
      </c>
      <c r="BY666" s="218">
        <v>0</v>
      </c>
      <c r="BZ666" s="218">
        <v>0</v>
      </c>
      <c r="CA666" s="218">
        <v>0</v>
      </c>
      <c r="CB666" s="218">
        <v>0</v>
      </c>
      <c r="CC666" s="218">
        <v>0</v>
      </c>
      <c r="CD666" s="218">
        <v>0</v>
      </c>
      <c r="CE666" s="218">
        <v>0</v>
      </c>
      <c r="CF666" s="218">
        <v>0</v>
      </c>
      <c r="CG666" s="219">
        <v>0</v>
      </c>
      <c r="CH666" s="220">
        <v>4239840</v>
      </c>
      <c r="CI666" s="220">
        <v>4239840</v>
      </c>
      <c r="CJ666" s="220">
        <v>5256000.0000000009</v>
      </c>
      <c r="CK666" s="221" t="s">
        <v>530</v>
      </c>
      <c r="CL666" s="222">
        <v>1.21</v>
      </c>
      <c r="CM666" s="223">
        <v>1.21</v>
      </c>
      <c r="CN666" s="224">
        <v>1.5</v>
      </c>
      <c r="CO666" s="253"/>
      <c r="CP666" s="253"/>
      <c r="CQ666" s="253"/>
      <c r="CR666" s="225"/>
      <c r="CS666" s="254">
        <v>102.40732758620702</v>
      </c>
      <c r="CT666" s="255">
        <v>102.40732758620702</v>
      </c>
      <c r="CU666" s="256">
        <v>0.6670258620689663</v>
      </c>
      <c r="CV666" s="257">
        <v>0.6670258620689663</v>
      </c>
      <c r="CW666" s="245" t="s">
        <v>710</v>
      </c>
      <c r="CX666" s="258"/>
      <c r="CY666" s="253"/>
      <c r="CZ666" s="253"/>
      <c r="DA666" s="259"/>
      <c r="DB666" s="260"/>
      <c r="DC666" s="261">
        <v>0</v>
      </c>
      <c r="DD666" s="262">
        <v>0</v>
      </c>
      <c r="DE666" s="263">
        <v>85704</v>
      </c>
      <c r="DF666" s="111">
        <v>28568</v>
      </c>
    </row>
    <row r="667" spans="1:110" ht="35.25" customHeight="1" x14ac:dyDescent="0.25">
      <c r="A667" s="237" t="s">
        <v>541</v>
      </c>
      <c r="B667" s="238" t="s">
        <v>14</v>
      </c>
      <c r="C667" s="238" t="s">
        <v>34</v>
      </c>
      <c r="D667" s="60" t="s">
        <v>305</v>
      </c>
      <c r="E667" s="60" t="s">
        <v>281</v>
      </c>
      <c r="F667" s="60" t="s">
        <v>1545</v>
      </c>
      <c r="G667" s="61" t="s">
        <v>281</v>
      </c>
      <c r="H667" s="211" t="s">
        <v>533</v>
      </c>
      <c r="I667" s="60" t="s">
        <v>547</v>
      </c>
      <c r="J667" s="212">
        <v>2.0967514256105799</v>
      </c>
      <c r="K667" s="212">
        <v>3.2223484781460003</v>
      </c>
      <c r="L667" s="213">
        <v>507.6</v>
      </c>
      <c r="M667" s="214"/>
      <c r="N667" s="214"/>
      <c r="O667" s="214"/>
      <c r="P667" s="214"/>
      <c r="Q667" s="214"/>
      <c r="R667" s="214"/>
      <c r="S667" s="214"/>
      <c r="T667" s="214"/>
      <c r="U667" s="214"/>
      <c r="V667" s="214"/>
      <c r="W667" s="214"/>
      <c r="X667" s="214"/>
      <c r="Y667" s="214"/>
      <c r="Z667" s="214"/>
      <c r="AA667" s="214"/>
      <c r="AB667" s="214"/>
      <c r="AC667" s="214">
        <v>3</v>
      </c>
      <c r="AD667" s="214">
        <v>3</v>
      </c>
      <c r="AE667" s="214"/>
      <c r="AF667" s="214"/>
      <c r="AG667" s="215"/>
      <c r="AH667" s="214"/>
      <c r="AI667" s="214">
        <f t="shared" si="33"/>
        <v>3</v>
      </c>
      <c r="AJ667" s="214">
        <f t="shared" si="33"/>
        <v>3</v>
      </c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>
        <v>16.899999999999999</v>
      </c>
      <c r="BB667" s="214">
        <v>16.899999999999999</v>
      </c>
      <c r="BC667" s="214"/>
      <c r="BD667" s="214"/>
      <c r="BE667" s="214"/>
      <c r="BF667" s="214"/>
      <c r="BG667" s="216">
        <f t="shared" si="34"/>
        <v>16.899999999999999</v>
      </c>
      <c r="BH667" s="72">
        <f t="shared" si="34"/>
        <v>16.899999999999999</v>
      </c>
      <c r="BI667" s="217">
        <f t="shared" si="32"/>
        <v>1.173611111111111E-2</v>
      </c>
      <c r="BJ667" s="218">
        <v>0</v>
      </c>
      <c r="BK667" s="218">
        <v>0</v>
      </c>
      <c r="BL667" s="218">
        <v>0</v>
      </c>
      <c r="BM667" s="218">
        <v>0</v>
      </c>
      <c r="BN667" s="218">
        <v>0</v>
      </c>
      <c r="BO667" s="218">
        <v>0</v>
      </c>
      <c r="BP667" s="218">
        <v>0</v>
      </c>
      <c r="BQ667" s="218">
        <v>0</v>
      </c>
      <c r="BR667" s="218">
        <v>0</v>
      </c>
      <c r="BS667" s="218">
        <v>0</v>
      </c>
      <c r="BT667" s="218">
        <v>0</v>
      </c>
      <c r="BU667" s="218">
        <v>0</v>
      </c>
      <c r="BV667" s="218">
        <v>0</v>
      </c>
      <c r="BW667" s="218">
        <v>0</v>
      </c>
      <c r="BX667" s="218">
        <v>0</v>
      </c>
      <c r="BY667" s="218">
        <v>0</v>
      </c>
      <c r="BZ667" s="218">
        <v>19837.896000000001</v>
      </c>
      <c r="CA667" s="218">
        <v>19837.896000000001</v>
      </c>
      <c r="CB667" s="218">
        <v>0</v>
      </c>
      <c r="CC667" s="218">
        <v>0</v>
      </c>
      <c r="CD667" s="218">
        <v>0</v>
      </c>
      <c r="CE667" s="218">
        <v>0</v>
      </c>
      <c r="CF667" s="218">
        <v>19837.896000000001</v>
      </c>
      <c r="CG667" s="219">
        <v>19837.896000000001</v>
      </c>
      <c r="CH667" s="220">
        <v>5466240.0000000009</v>
      </c>
      <c r="CI667" s="220">
        <v>5466240.0000000009</v>
      </c>
      <c r="CJ667" s="220">
        <v>5045759.9999999991</v>
      </c>
      <c r="CK667" s="221" t="s">
        <v>530</v>
      </c>
      <c r="CL667" s="222">
        <v>1.56</v>
      </c>
      <c r="CM667" s="223">
        <v>1.56</v>
      </c>
      <c r="CN667" s="224">
        <v>1.44</v>
      </c>
      <c r="CO667" s="253"/>
      <c r="CP667" s="253"/>
      <c r="CQ667" s="253"/>
      <c r="CR667" s="225"/>
      <c r="CS667" s="254">
        <v>280.51034199900761</v>
      </c>
      <c r="CT667" s="255">
        <v>162.77597982530867</v>
      </c>
      <c r="CU667" s="256">
        <v>1.9458613828195854</v>
      </c>
      <c r="CV667" s="257">
        <v>1.8867577873508612</v>
      </c>
      <c r="CW667" s="245" t="s">
        <v>548</v>
      </c>
      <c r="CX667" s="258"/>
      <c r="CY667" s="253"/>
      <c r="CZ667" s="253"/>
      <c r="DA667" s="259"/>
      <c r="DB667" s="260"/>
      <c r="DC667" s="261">
        <v>53745</v>
      </c>
      <c r="DD667" s="262">
        <v>105003</v>
      </c>
      <c r="DE667" s="263">
        <v>0</v>
      </c>
      <c r="DF667" s="111">
        <v>52916</v>
      </c>
    </row>
    <row r="668" spans="1:110" ht="35.25" customHeight="1" x14ac:dyDescent="0.25">
      <c r="A668" s="237" t="s">
        <v>541</v>
      </c>
      <c r="B668" s="238" t="s">
        <v>14</v>
      </c>
      <c r="C668" s="238" t="s">
        <v>34</v>
      </c>
      <c r="D668" s="60" t="s">
        <v>305</v>
      </c>
      <c r="E668" s="60" t="s">
        <v>281</v>
      </c>
      <c r="F668" s="60" t="s">
        <v>1546</v>
      </c>
      <c r="G668" s="61" t="s">
        <v>281</v>
      </c>
      <c r="H668" s="211" t="s">
        <v>594</v>
      </c>
      <c r="I668" s="60" t="s">
        <v>547</v>
      </c>
      <c r="J668" s="212">
        <v>2.4858393190228525</v>
      </c>
      <c r="K668" s="212">
        <v>0.42859848395700006</v>
      </c>
      <c r="L668" s="213">
        <v>0</v>
      </c>
      <c r="M668" s="214"/>
      <c r="N668" s="214"/>
      <c r="O668" s="214"/>
      <c r="P668" s="214"/>
      <c r="Q668" s="214"/>
      <c r="R668" s="214"/>
      <c r="S668" s="214"/>
      <c r="T668" s="214"/>
      <c r="U668" s="214"/>
      <c r="V668" s="214"/>
      <c r="W668" s="214"/>
      <c r="X668" s="214"/>
      <c r="Y668" s="214"/>
      <c r="Z668" s="214"/>
      <c r="AA668" s="214"/>
      <c r="AB668" s="214"/>
      <c r="AC668" s="214"/>
      <c r="AD668" s="214"/>
      <c r="AE668" s="214"/>
      <c r="AF668" s="214"/>
      <c r="AG668" s="215"/>
      <c r="AH668" s="214"/>
      <c r="AI668" s="214">
        <f t="shared" si="33"/>
        <v>0</v>
      </c>
      <c r="AJ668" s="214">
        <f t="shared" si="33"/>
        <v>0</v>
      </c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6">
        <f t="shared" si="34"/>
        <v>0</v>
      </c>
      <c r="BH668" s="72">
        <f t="shared" si="34"/>
        <v>0</v>
      </c>
      <c r="BI668" s="217">
        <f t="shared" si="32"/>
        <v>0</v>
      </c>
      <c r="BJ668" s="218">
        <v>0</v>
      </c>
      <c r="BK668" s="218">
        <v>0</v>
      </c>
      <c r="BL668" s="218">
        <v>0</v>
      </c>
      <c r="BM668" s="218">
        <v>0</v>
      </c>
      <c r="BN668" s="218">
        <v>0</v>
      </c>
      <c r="BO668" s="218">
        <v>0</v>
      </c>
      <c r="BP668" s="218">
        <v>0</v>
      </c>
      <c r="BQ668" s="218">
        <v>0</v>
      </c>
      <c r="BR668" s="218">
        <v>0</v>
      </c>
      <c r="BS668" s="218">
        <v>0</v>
      </c>
      <c r="BT668" s="218">
        <v>0</v>
      </c>
      <c r="BU668" s="218">
        <v>0</v>
      </c>
      <c r="BV668" s="218">
        <v>0</v>
      </c>
      <c r="BW668" s="218">
        <v>0</v>
      </c>
      <c r="BX668" s="218">
        <v>0</v>
      </c>
      <c r="BY668" s="218">
        <v>0</v>
      </c>
      <c r="BZ668" s="218">
        <v>0</v>
      </c>
      <c r="CA668" s="218">
        <v>0</v>
      </c>
      <c r="CB668" s="218">
        <v>0</v>
      </c>
      <c r="CC668" s="218">
        <v>0</v>
      </c>
      <c r="CD668" s="218">
        <v>0</v>
      </c>
      <c r="CE668" s="218">
        <v>0</v>
      </c>
      <c r="CF668" s="218">
        <v>0</v>
      </c>
      <c r="CG668" s="219">
        <v>0</v>
      </c>
      <c r="CH668" s="220">
        <v>3153600.0000000005</v>
      </c>
      <c r="CI668" s="220">
        <v>3153600.0000000005</v>
      </c>
      <c r="CJ668" s="220">
        <v>2803200.0000000009</v>
      </c>
      <c r="CK668" s="221" t="s">
        <v>530</v>
      </c>
      <c r="CL668" s="222">
        <v>0.9</v>
      </c>
      <c r="CM668" s="223">
        <v>0.9</v>
      </c>
      <c r="CN668" s="224">
        <v>0.8</v>
      </c>
      <c r="CO668" s="253"/>
      <c r="CP668" s="253"/>
      <c r="CQ668" s="253"/>
      <c r="CR668" s="225"/>
      <c r="CS668" s="254">
        <v>120.00000000000004</v>
      </c>
      <c r="CT668" s="255">
        <v>120.00000000000004</v>
      </c>
      <c r="CU668" s="256">
        <v>4.0000000000000018</v>
      </c>
      <c r="CV668" s="257">
        <v>4.0000000000000018</v>
      </c>
      <c r="CW668" s="245" t="s">
        <v>1160</v>
      </c>
      <c r="CX668" s="258"/>
      <c r="CY668" s="253"/>
      <c r="CZ668" s="253"/>
      <c r="DA668" s="259"/>
      <c r="DB668" s="260"/>
      <c r="DC668" s="261">
        <v>0</v>
      </c>
      <c r="DD668" s="262">
        <v>0</v>
      </c>
      <c r="DE668" s="263">
        <v>0</v>
      </c>
      <c r="DF668" s="111">
        <v>0</v>
      </c>
    </row>
    <row r="669" spans="1:110" ht="35.25" customHeight="1" x14ac:dyDescent="0.25">
      <c r="A669" s="237" t="s">
        <v>541</v>
      </c>
      <c r="B669" s="238" t="s">
        <v>14</v>
      </c>
      <c r="C669" s="238" t="s">
        <v>34</v>
      </c>
      <c r="D669" s="60" t="s">
        <v>305</v>
      </c>
      <c r="E669" s="60" t="s">
        <v>281</v>
      </c>
      <c r="F669" s="60" t="s">
        <v>1547</v>
      </c>
      <c r="G669" s="61" t="s">
        <v>281</v>
      </c>
      <c r="H669" s="211" t="s">
        <v>533</v>
      </c>
      <c r="I669" s="60" t="s">
        <v>547</v>
      </c>
      <c r="J669" s="212">
        <v>2.1615994078459591</v>
      </c>
      <c r="K669" s="212">
        <v>0.67670454404700009</v>
      </c>
      <c r="L669" s="213">
        <v>72.7</v>
      </c>
      <c r="M669" s="214"/>
      <c r="N669" s="214"/>
      <c r="O669" s="214"/>
      <c r="P669" s="214"/>
      <c r="Q669" s="214"/>
      <c r="R669" s="214"/>
      <c r="S669" s="214"/>
      <c r="T669" s="214"/>
      <c r="U669" s="214"/>
      <c r="V669" s="214"/>
      <c r="W669" s="214"/>
      <c r="X669" s="214"/>
      <c r="Y669" s="214"/>
      <c r="Z669" s="214"/>
      <c r="AA669" s="214"/>
      <c r="AB669" s="214"/>
      <c r="AC669" s="214"/>
      <c r="AD669" s="214"/>
      <c r="AE669" s="214"/>
      <c r="AF669" s="214"/>
      <c r="AG669" s="215"/>
      <c r="AH669" s="214"/>
      <c r="AI669" s="214">
        <f t="shared" si="33"/>
        <v>0</v>
      </c>
      <c r="AJ669" s="214">
        <f t="shared" si="33"/>
        <v>0</v>
      </c>
      <c r="AK669" s="214"/>
      <c r="AL669" s="214"/>
      <c r="AM669" s="214"/>
      <c r="AN669" s="214"/>
      <c r="AO669" s="214"/>
      <c r="AP669" s="214"/>
      <c r="AQ669" s="214"/>
      <c r="AR669" s="214"/>
      <c r="AS669" s="214"/>
      <c r="AT669" s="214"/>
      <c r="AU669" s="214"/>
      <c r="AV669" s="214"/>
      <c r="AW669" s="214"/>
      <c r="AX669" s="214"/>
      <c r="AY669" s="214"/>
      <c r="AZ669" s="214"/>
      <c r="BA669" s="214"/>
      <c r="BB669" s="214"/>
      <c r="BC669" s="214"/>
      <c r="BD669" s="214"/>
      <c r="BE669" s="214"/>
      <c r="BF669" s="214"/>
      <c r="BG669" s="216">
        <f t="shared" si="34"/>
        <v>0</v>
      </c>
      <c r="BH669" s="72">
        <f t="shared" si="34"/>
        <v>0</v>
      </c>
      <c r="BI669" s="217">
        <f t="shared" si="32"/>
        <v>0</v>
      </c>
      <c r="BJ669" s="218">
        <v>0</v>
      </c>
      <c r="BK669" s="218">
        <v>0</v>
      </c>
      <c r="BL669" s="218">
        <v>0</v>
      </c>
      <c r="BM669" s="218">
        <v>0</v>
      </c>
      <c r="BN669" s="218">
        <v>0</v>
      </c>
      <c r="BO669" s="218">
        <v>0</v>
      </c>
      <c r="BP669" s="218">
        <v>0</v>
      </c>
      <c r="BQ669" s="218">
        <v>0</v>
      </c>
      <c r="BR669" s="218">
        <v>0</v>
      </c>
      <c r="BS669" s="218">
        <v>0</v>
      </c>
      <c r="BT669" s="218">
        <v>0</v>
      </c>
      <c r="BU669" s="218">
        <v>0</v>
      </c>
      <c r="BV669" s="218">
        <v>0</v>
      </c>
      <c r="BW669" s="218">
        <v>0</v>
      </c>
      <c r="BX669" s="218">
        <v>0</v>
      </c>
      <c r="BY669" s="218">
        <v>0</v>
      </c>
      <c r="BZ669" s="218">
        <v>0</v>
      </c>
      <c r="CA669" s="218">
        <v>0</v>
      </c>
      <c r="CB669" s="218">
        <v>0</v>
      </c>
      <c r="CC669" s="218">
        <v>0</v>
      </c>
      <c r="CD669" s="218">
        <v>0</v>
      </c>
      <c r="CE669" s="218">
        <v>0</v>
      </c>
      <c r="CF669" s="218">
        <v>0</v>
      </c>
      <c r="CG669" s="219">
        <v>0</v>
      </c>
      <c r="CH669" s="220">
        <v>4344960</v>
      </c>
      <c r="CI669" s="220">
        <v>4344960</v>
      </c>
      <c r="CJ669" s="220">
        <v>3959519.9999999995</v>
      </c>
      <c r="CK669" s="221" t="s">
        <v>530</v>
      </c>
      <c r="CL669" s="222">
        <v>1.24</v>
      </c>
      <c r="CM669" s="223">
        <v>1.24</v>
      </c>
      <c r="CN669" s="224">
        <v>1.1299999999999999</v>
      </c>
      <c r="CO669" s="253"/>
      <c r="CP669" s="253"/>
      <c r="CQ669" s="253"/>
      <c r="CR669" s="225"/>
      <c r="CS669" s="254">
        <v>24.310093849735097</v>
      </c>
      <c r="CT669" s="255">
        <v>24.310093849735097</v>
      </c>
      <c r="CU669" s="256">
        <v>0.62419026954149504</v>
      </c>
      <c r="CV669" s="257">
        <v>0.62419026954149504</v>
      </c>
      <c r="CW669" s="245" t="s">
        <v>1461</v>
      </c>
      <c r="CX669" s="258"/>
      <c r="CY669" s="253"/>
      <c r="CZ669" s="253"/>
      <c r="DA669" s="259"/>
      <c r="DB669" s="260"/>
      <c r="DC669" s="261">
        <v>3136</v>
      </c>
      <c r="DD669" s="262">
        <v>0</v>
      </c>
      <c r="DE669" s="263">
        <v>0</v>
      </c>
      <c r="DF669" s="111">
        <v>1045.3333333333333</v>
      </c>
    </row>
    <row r="670" spans="1:110" ht="35.25" customHeight="1" x14ac:dyDescent="0.25">
      <c r="A670" s="237" t="s">
        <v>541</v>
      </c>
      <c r="B670" s="238" t="s">
        <v>14</v>
      </c>
      <c r="C670" s="238" t="s">
        <v>34</v>
      </c>
      <c r="D670" s="60" t="s">
        <v>305</v>
      </c>
      <c r="E670" s="60" t="s">
        <v>281</v>
      </c>
      <c r="F670" s="60" t="s">
        <v>1548</v>
      </c>
      <c r="G670" s="61" t="s">
        <v>1549</v>
      </c>
      <c r="H670" s="211" t="s">
        <v>543</v>
      </c>
      <c r="I670" s="60" t="s">
        <v>547</v>
      </c>
      <c r="J670" s="212">
        <v>1.851770159388038</v>
      </c>
      <c r="K670" s="212">
        <v>2.129924237994</v>
      </c>
      <c r="L670" s="213">
        <v>926.3</v>
      </c>
      <c r="M670" s="214"/>
      <c r="N670" s="214"/>
      <c r="O670" s="214"/>
      <c r="P670" s="214"/>
      <c r="Q670" s="214"/>
      <c r="R670" s="214"/>
      <c r="S670" s="214"/>
      <c r="T670" s="214"/>
      <c r="U670" s="214"/>
      <c r="V670" s="214"/>
      <c r="W670" s="214"/>
      <c r="X670" s="214"/>
      <c r="Y670" s="214"/>
      <c r="Z670" s="214"/>
      <c r="AA670" s="214"/>
      <c r="AB670" s="214"/>
      <c r="AC670" s="214">
        <v>3</v>
      </c>
      <c r="AD670" s="214">
        <v>3</v>
      </c>
      <c r="AE670" s="214"/>
      <c r="AF670" s="214"/>
      <c r="AG670" s="215"/>
      <c r="AH670" s="214"/>
      <c r="AI670" s="214">
        <f t="shared" si="33"/>
        <v>3</v>
      </c>
      <c r="AJ670" s="214">
        <f t="shared" si="33"/>
        <v>3</v>
      </c>
      <c r="AK670" s="214"/>
      <c r="AL670" s="214"/>
      <c r="AM670" s="214"/>
      <c r="AN670" s="214"/>
      <c r="AO670" s="214"/>
      <c r="AP670" s="214"/>
      <c r="AQ670" s="214"/>
      <c r="AR670" s="214"/>
      <c r="AS670" s="214"/>
      <c r="AT670" s="214"/>
      <c r="AU670" s="214"/>
      <c r="AV670" s="214"/>
      <c r="AW670" s="214"/>
      <c r="AX670" s="214"/>
      <c r="AY670" s="214"/>
      <c r="AZ670" s="214"/>
      <c r="BA670" s="214">
        <v>12.6</v>
      </c>
      <c r="BB670" s="214">
        <v>12.6</v>
      </c>
      <c r="BC670" s="214"/>
      <c r="BD670" s="214"/>
      <c r="BE670" s="214"/>
      <c r="BF670" s="214"/>
      <c r="BG670" s="216">
        <f t="shared" si="34"/>
        <v>12.6</v>
      </c>
      <c r="BH670" s="72">
        <f t="shared" si="34"/>
        <v>12.6</v>
      </c>
      <c r="BI670" s="217">
        <f t="shared" si="32"/>
        <v>9.1304347826086964E-3</v>
      </c>
      <c r="BJ670" s="218">
        <v>0</v>
      </c>
      <c r="BK670" s="218">
        <v>0</v>
      </c>
      <c r="BL670" s="218">
        <v>0</v>
      </c>
      <c r="BM670" s="218">
        <v>0</v>
      </c>
      <c r="BN670" s="218">
        <v>0</v>
      </c>
      <c r="BO670" s="218">
        <v>0</v>
      </c>
      <c r="BP670" s="218">
        <v>0</v>
      </c>
      <c r="BQ670" s="218">
        <v>0</v>
      </c>
      <c r="BR670" s="218">
        <v>0</v>
      </c>
      <c r="BS670" s="218">
        <v>0</v>
      </c>
      <c r="BT670" s="218">
        <v>0</v>
      </c>
      <c r="BU670" s="218">
        <v>0</v>
      </c>
      <c r="BV670" s="218">
        <v>0</v>
      </c>
      <c r="BW670" s="218">
        <v>0</v>
      </c>
      <c r="BX670" s="218">
        <v>0</v>
      </c>
      <c r="BY670" s="218">
        <v>0</v>
      </c>
      <c r="BZ670" s="218">
        <v>14790.384</v>
      </c>
      <c r="CA670" s="218">
        <v>14790.384</v>
      </c>
      <c r="CB670" s="218">
        <v>0</v>
      </c>
      <c r="CC670" s="218">
        <v>0</v>
      </c>
      <c r="CD670" s="218">
        <v>0</v>
      </c>
      <c r="CE670" s="218">
        <v>0</v>
      </c>
      <c r="CF670" s="218">
        <v>14790.384</v>
      </c>
      <c r="CG670" s="219">
        <v>14790.384</v>
      </c>
      <c r="CH670" s="220">
        <v>6377280.0000000009</v>
      </c>
      <c r="CI670" s="220">
        <v>6377280.0000000009</v>
      </c>
      <c r="CJ670" s="220">
        <v>4835519.9999999991</v>
      </c>
      <c r="CK670" s="221" t="s">
        <v>530</v>
      </c>
      <c r="CL670" s="222">
        <v>1.82</v>
      </c>
      <c r="CM670" s="223">
        <v>1.82</v>
      </c>
      <c r="CN670" s="224">
        <v>1.38</v>
      </c>
      <c r="CO670" s="253"/>
      <c r="CP670" s="253"/>
      <c r="CQ670" s="253"/>
      <c r="CR670" s="225"/>
      <c r="CS670" s="254">
        <v>57.534318237539729</v>
      </c>
      <c r="CT670" s="255">
        <v>51.034271988349083</v>
      </c>
      <c r="CU670" s="256">
        <v>0.59936414870899424</v>
      </c>
      <c r="CV670" s="257">
        <v>0.57679454367708238</v>
      </c>
      <c r="CW670" s="245" t="s">
        <v>1550</v>
      </c>
      <c r="CX670" s="258"/>
      <c r="CY670" s="253"/>
      <c r="CZ670" s="253"/>
      <c r="DA670" s="259"/>
      <c r="DB670" s="260"/>
      <c r="DC670" s="261">
        <v>0</v>
      </c>
      <c r="DD670" s="262">
        <v>0</v>
      </c>
      <c r="DE670" s="263">
        <v>0</v>
      </c>
      <c r="DF670" s="111">
        <v>0</v>
      </c>
    </row>
    <row r="671" spans="1:110" ht="35.25" customHeight="1" x14ac:dyDescent="0.25">
      <c r="A671" s="237" t="s">
        <v>541</v>
      </c>
      <c r="B671" s="238" t="s">
        <v>14</v>
      </c>
      <c r="C671" s="238" t="s">
        <v>34</v>
      </c>
      <c r="D671" s="60" t="s">
        <v>170</v>
      </c>
      <c r="E671" s="60" t="s">
        <v>68</v>
      </c>
      <c r="F671" s="60" t="s">
        <v>1551</v>
      </c>
      <c r="G671" s="61" t="s">
        <v>1485</v>
      </c>
      <c r="H671" s="211" t="s">
        <v>533</v>
      </c>
      <c r="I671" s="60" t="s">
        <v>547</v>
      </c>
      <c r="J671" s="212">
        <v>2.7956685674807735</v>
      </c>
      <c r="K671" s="212">
        <v>2.6617424187060004</v>
      </c>
      <c r="L671" s="213">
        <v>489.6</v>
      </c>
      <c r="M671" s="214"/>
      <c r="N671" s="214"/>
      <c r="O671" s="214"/>
      <c r="P671" s="214"/>
      <c r="Q671" s="214"/>
      <c r="R671" s="214"/>
      <c r="S671" s="214"/>
      <c r="T671" s="214"/>
      <c r="U671" s="214"/>
      <c r="V671" s="214"/>
      <c r="W671" s="214"/>
      <c r="X671" s="214"/>
      <c r="Y671" s="214"/>
      <c r="Z671" s="214"/>
      <c r="AA671" s="214"/>
      <c r="AB671" s="214"/>
      <c r="AC671" s="214">
        <v>7</v>
      </c>
      <c r="AD671" s="214">
        <v>7</v>
      </c>
      <c r="AE671" s="214"/>
      <c r="AF671" s="214"/>
      <c r="AG671" s="215"/>
      <c r="AH671" s="214"/>
      <c r="AI671" s="214">
        <f t="shared" si="33"/>
        <v>7</v>
      </c>
      <c r="AJ671" s="214">
        <f t="shared" si="33"/>
        <v>7</v>
      </c>
      <c r="AK671" s="214"/>
      <c r="AL671" s="214"/>
      <c r="AM671" s="214"/>
      <c r="AN671" s="214"/>
      <c r="AO671" s="214"/>
      <c r="AP671" s="214"/>
      <c r="AQ671" s="214"/>
      <c r="AR671" s="214"/>
      <c r="AS671" s="214"/>
      <c r="AT671" s="214"/>
      <c r="AU671" s="214"/>
      <c r="AV671" s="214"/>
      <c r="AW671" s="214"/>
      <c r="AX671" s="214"/>
      <c r="AY671" s="214"/>
      <c r="AZ671" s="214"/>
      <c r="BA671" s="214">
        <v>32.1</v>
      </c>
      <c r="BB671" s="214">
        <v>32.1</v>
      </c>
      <c r="BC671" s="214"/>
      <c r="BD671" s="214"/>
      <c r="BE671" s="214"/>
      <c r="BF671" s="214"/>
      <c r="BG671" s="216">
        <f t="shared" si="34"/>
        <v>32.1</v>
      </c>
      <c r="BH671" s="72">
        <f t="shared" si="34"/>
        <v>32.1</v>
      </c>
      <c r="BI671" s="217">
        <f t="shared" si="32"/>
        <v>1.188888888888889E-2</v>
      </c>
      <c r="BJ671" s="218">
        <v>0</v>
      </c>
      <c r="BK671" s="218">
        <v>0</v>
      </c>
      <c r="BL671" s="218">
        <v>0</v>
      </c>
      <c r="BM671" s="218">
        <v>0</v>
      </c>
      <c r="BN671" s="218">
        <v>0</v>
      </c>
      <c r="BO671" s="218">
        <v>0</v>
      </c>
      <c r="BP671" s="218">
        <v>0</v>
      </c>
      <c r="BQ671" s="218">
        <v>0</v>
      </c>
      <c r="BR671" s="218">
        <v>0</v>
      </c>
      <c r="BS671" s="218">
        <v>0</v>
      </c>
      <c r="BT671" s="218">
        <v>0</v>
      </c>
      <c r="BU671" s="218">
        <v>0</v>
      </c>
      <c r="BV671" s="218">
        <v>0</v>
      </c>
      <c r="BW671" s="218">
        <v>0</v>
      </c>
      <c r="BX671" s="218">
        <v>0</v>
      </c>
      <c r="BY671" s="218">
        <v>0</v>
      </c>
      <c r="BZ671" s="218">
        <v>37680.264000000003</v>
      </c>
      <c r="CA671" s="218">
        <v>37680.264000000003</v>
      </c>
      <c r="CB671" s="218">
        <v>0</v>
      </c>
      <c r="CC671" s="218">
        <v>0</v>
      </c>
      <c r="CD671" s="218">
        <v>0</v>
      </c>
      <c r="CE671" s="218">
        <v>0</v>
      </c>
      <c r="CF671" s="218">
        <v>37680.264000000003</v>
      </c>
      <c r="CG671" s="219">
        <v>37680.264000000003</v>
      </c>
      <c r="CH671" s="220">
        <v>4274880</v>
      </c>
      <c r="CI671" s="220">
        <v>4274880</v>
      </c>
      <c r="CJ671" s="220">
        <v>9460800.0000000019</v>
      </c>
      <c r="CK671" s="221" t="s">
        <v>530</v>
      </c>
      <c r="CL671" s="222">
        <v>1.22</v>
      </c>
      <c r="CM671" s="223">
        <v>1.22</v>
      </c>
      <c r="CN671" s="224">
        <v>2.7</v>
      </c>
      <c r="CO671" s="253"/>
      <c r="CP671" s="253"/>
      <c r="CQ671" s="253"/>
      <c r="CR671" s="225"/>
      <c r="CS671" s="254">
        <v>75.10513318199709</v>
      </c>
      <c r="CT671" s="255">
        <v>75.10513318199709</v>
      </c>
      <c r="CU671" s="256">
        <v>0.14810211882958493</v>
      </c>
      <c r="CV671" s="257">
        <v>0.14810211882958493</v>
      </c>
      <c r="CW671" s="245" t="s">
        <v>573</v>
      </c>
      <c r="CX671" s="258"/>
      <c r="CY671" s="253"/>
      <c r="CZ671" s="253"/>
      <c r="DA671" s="259"/>
      <c r="DB671" s="260"/>
      <c r="DC671" s="261">
        <v>0</v>
      </c>
      <c r="DD671" s="262">
        <v>0</v>
      </c>
      <c r="DE671" s="263">
        <v>0</v>
      </c>
      <c r="DF671" s="111">
        <v>0</v>
      </c>
    </row>
    <row r="672" spans="1:110" ht="35.25" customHeight="1" x14ac:dyDescent="0.25">
      <c r="A672" s="237" t="s">
        <v>541</v>
      </c>
      <c r="B672" s="238" t="s">
        <v>14</v>
      </c>
      <c r="C672" s="238" t="s">
        <v>34</v>
      </c>
      <c r="D672" s="60" t="s">
        <v>170</v>
      </c>
      <c r="E672" s="60" t="s">
        <v>68</v>
      </c>
      <c r="F672" s="60" t="s">
        <v>1552</v>
      </c>
      <c r="G672" s="61" t="s">
        <v>68</v>
      </c>
      <c r="H672" s="211" t="s">
        <v>543</v>
      </c>
      <c r="I672" s="60" t="s">
        <v>547</v>
      </c>
      <c r="J672" s="212">
        <v>1.7436901889957401</v>
      </c>
      <c r="K672" s="212">
        <v>2.0721590865990001</v>
      </c>
      <c r="L672" s="213">
        <v>181.3</v>
      </c>
      <c r="M672" s="214"/>
      <c r="N672" s="214"/>
      <c r="O672" s="214"/>
      <c r="P672" s="214"/>
      <c r="Q672" s="214"/>
      <c r="R672" s="214"/>
      <c r="S672" s="214"/>
      <c r="T672" s="214"/>
      <c r="U672" s="214"/>
      <c r="V672" s="214"/>
      <c r="W672" s="214"/>
      <c r="X672" s="214"/>
      <c r="Y672" s="214"/>
      <c r="Z672" s="214"/>
      <c r="AA672" s="214"/>
      <c r="AB672" s="214"/>
      <c r="AC672" s="214">
        <v>7</v>
      </c>
      <c r="AD672" s="214">
        <v>7</v>
      </c>
      <c r="AE672" s="214"/>
      <c r="AF672" s="214"/>
      <c r="AG672" s="215"/>
      <c r="AH672" s="214"/>
      <c r="AI672" s="214">
        <f t="shared" si="33"/>
        <v>7</v>
      </c>
      <c r="AJ672" s="214">
        <f t="shared" si="33"/>
        <v>7</v>
      </c>
      <c r="AK672" s="214"/>
      <c r="AL672" s="214"/>
      <c r="AM672" s="214"/>
      <c r="AN672" s="214"/>
      <c r="AO672" s="214"/>
      <c r="AP672" s="214"/>
      <c r="AQ672" s="214"/>
      <c r="AR672" s="214"/>
      <c r="AS672" s="214"/>
      <c r="AT672" s="214"/>
      <c r="AU672" s="214"/>
      <c r="AV672" s="214"/>
      <c r="AW672" s="214"/>
      <c r="AX672" s="214"/>
      <c r="AY672" s="214"/>
      <c r="AZ672" s="214"/>
      <c r="BA672" s="214">
        <v>46.32</v>
      </c>
      <c r="BB672" s="214">
        <v>46.32</v>
      </c>
      <c r="BC672" s="214"/>
      <c r="BD672" s="214"/>
      <c r="BE672" s="214"/>
      <c r="BF672" s="214"/>
      <c r="BG672" s="216">
        <f t="shared" si="34"/>
        <v>46.32</v>
      </c>
      <c r="BH672" s="72">
        <f t="shared" si="34"/>
        <v>46.32</v>
      </c>
      <c r="BI672" s="217">
        <f t="shared" si="32"/>
        <v>3.647244094488189E-2</v>
      </c>
      <c r="BJ672" s="218">
        <v>0</v>
      </c>
      <c r="BK672" s="218">
        <v>0</v>
      </c>
      <c r="BL672" s="218">
        <v>0</v>
      </c>
      <c r="BM672" s="218">
        <v>0</v>
      </c>
      <c r="BN672" s="218">
        <v>0</v>
      </c>
      <c r="BO672" s="218">
        <v>0</v>
      </c>
      <c r="BP672" s="218">
        <v>0</v>
      </c>
      <c r="BQ672" s="218">
        <v>0</v>
      </c>
      <c r="BR672" s="218">
        <v>0</v>
      </c>
      <c r="BS672" s="218">
        <v>0</v>
      </c>
      <c r="BT672" s="218">
        <v>0</v>
      </c>
      <c r="BU672" s="218">
        <v>0</v>
      </c>
      <c r="BV672" s="218">
        <v>0</v>
      </c>
      <c r="BW672" s="218">
        <v>0</v>
      </c>
      <c r="BX672" s="218">
        <v>0</v>
      </c>
      <c r="BY672" s="218">
        <v>0</v>
      </c>
      <c r="BZ672" s="218">
        <v>54372.268800000005</v>
      </c>
      <c r="CA672" s="218">
        <v>54372.268800000005</v>
      </c>
      <c r="CB672" s="218">
        <v>0</v>
      </c>
      <c r="CC672" s="218">
        <v>0</v>
      </c>
      <c r="CD672" s="218">
        <v>0</v>
      </c>
      <c r="CE672" s="218">
        <v>0</v>
      </c>
      <c r="CF672" s="218">
        <v>54372.268800000005</v>
      </c>
      <c r="CG672" s="219">
        <v>54372.268800000005</v>
      </c>
      <c r="CH672" s="220">
        <v>3784320.0000000005</v>
      </c>
      <c r="CI672" s="220">
        <v>3784320.0000000005</v>
      </c>
      <c r="CJ672" s="220">
        <v>4450080</v>
      </c>
      <c r="CK672" s="221" t="s">
        <v>530</v>
      </c>
      <c r="CL672" s="222">
        <v>1.08</v>
      </c>
      <c r="CM672" s="223">
        <v>1.08</v>
      </c>
      <c r="CN672" s="224">
        <v>1.27</v>
      </c>
      <c r="CO672" s="253"/>
      <c r="CP672" s="253"/>
      <c r="CQ672" s="253"/>
      <c r="CR672" s="225"/>
      <c r="CS672" s="254">
        <v>82.680467644773145</v>
      </c>
      <c r="CT672" s="255">
        <v>82.680467644773145</v>
      </c>
      <c r="CU672" s="256">
        <v>0.74717892178025014</v>
      </c>
      <c r="CV672" s="257">
        <v>0.74717892178025014</v>
      </c>
      <c r="CW672" s="245" t="s">
        <v>556</v>
      </c>
      <c r="CX672" s="258"/>
      <c r="CY672" s="253"/>
      <c r="CZ672" s="253"/>
      <c r="DA672" s="259"/>
      <c r="DB672" s="260"/>
      <c r="DC672" s="261">
        <v>15445</v>
      </c>
      <c r="DD672" s="262">
        <v>14817</v>
      </c>
      <c r="DE672" s="263">
        <v>0</v>
      </c>
      <c r="DF672" s="111">
        <v>10087.333333333334</v>
      </c>
    </row>
    <row r="673" spans="1:110" ht="35.25" customHeight="1" x14ac:dyDescent="0.25">
      <c r="A673" s="237" t="s">
        <v>541</v>
      </c>
      <c r="B673" s="238" t="s">
        <v>14</v>
      </c>
      <c r="C673" s="238" t="s">
        <v>34</v>
      </c>
      <c r="D673" s="60" t="s">
        <v>170</v>
      </c>
      <c r="E673" s="60" t="s">
        <v>68</v>
      </c>
      <c r="F673" s="60" t="s">
        <v>1553</v>
      </c>
      <c r="G673" s="61" t="s">
        <v>68</v>
      </c>
      <c r="H673" s="211" t="s">
        <v>533</v>
      </c>
      <c r="I673" s="60" t="s">
        <v>547</v>
      </c>
      <c r="J673" s="212">
        <v>1.7076635321983074</v>
      </c>
      <c r="K673" s="212">
        <v>0.61742424114000005</v>
      </c>
      <c r="L673" s="213">
        <v>132.80000000000001</v>
      </c>
      <c r="M673" s="214"/>
      <c r="N673" s="214"/>
      <c r="O673" s="214"/>
      <c r="P673" s="214"/>
      <c r="Q673" s="214"/>
      <c r="R673" s="214"/>
      <c r="S673" s="214"/>
      <c r="T673" s="214"/>
      <c r="U673" s="214"/>
      <c r="V673" s="214"/>
      <c r="W673" s="214"/>
      <c r="X673" s="214"/>
      <c r="Y673" s="214"/>
      <c r="Z673" s="214"/>
      <c r="AA673" s="214"/>
      <c r="AB673" s="214"/>
      <c r="AC673" s="214">
        <v>1</v>
      </c>
      <c r="AD673" s="214">
        <v>1</v>
      </c>
      <c r="AE673" s="214"/>
      <c r="AF673" s="214"/>
      <c r="AG673" s="215"/>
      <c r="AH673" s="214"/>
      <c r="AI673" s="214">
        <f t="shared" si="33"/>
        <v>1</v>
      </c>
      <c r="AJ673" s="214">
        <f t="shared" si="33"/>
        <v>1</v>
      </c>
      <c r="AK673" s="214"/>
      <c r="AL673" s="214"/>
      <c r="AM673" s="214"/>
      <c r="AN673" s="214"/>
      <c r="AO673" s="214"/>
      <c r="AP673" s="214"/>
      <c r="AQ673" s="214"/>
      <c r="AR673" s="214"/>
      <c r="AS673" s="214"/>
      <c r="AT673" s="214"/>
      <c r="AU673" s="214"/>
      <c r="AV673" s="214"/>
      <c r="AW673" s="214"/>
      <c r="AX673" s="214"/>
      <c r="AY673" s="214"/>
      <c r="AZ673" s="214"/>
      <c r="BA673" s="214">
        <v>5</v>
      </c>
      <c r="BB673" s="214">
        <v>5</v>
      </c>
      <c r="BC673" s="214"/>
      <c r="BD673" s="214"/>
      <c r="BE673" s="214"/>
      <c r="BF673" s="214"/>
      <c r="BG673" s="216">
        <f t="shared" si="34"/>
        <v>5</v>
      </c>
      <c r="BH673" s="72">
        <f t="shared" si="34"/>
        <v>5</v>
      </c>
      <c r="BI673" s="217">
        <f t="shared" si="32"/>
        <v>2.0833333333333336E-2</v>
      </c>
      <c r="BJ673" s="218">
        <v>0</v>
      </c>
      <c r="BK673" s="218">
        <v>0</v>
      </c>
      <c r="BL673" s="218">
        <v>0</v>
      </c>
      <c r="BM673" s="218">
        <v>0</v>
      </c>
      <c r="BN673" s="218">
        <v>0</v>
      </c>
      <c r="BO673" s="218">
        <v>0</v>
      </c>
      <c r="BP673" s="218">
        <v>0</v>
      </c>
      <c r="BQ673" s="218">
        <v>0</v>
      </c>
      <c r="BR673" s="218">
        <v>0</v>
      </c>
      <c r="BS673" s="218">
        <v>0</v>
      </c>
      <c r="BT673" s="218">
        <v>0</v>
      </c>
      <c r="BU673" s="218">
        <v>0</v>
      </c>
      <c r="BV673" s="218">
        <v>0</v>
      </c>
      <c r="BW673" s="218">
        <v>0</v>
      </c>
      <c r="BX673" s="218">
        <v>0</v>
      </c>
      <c r="BY673" s="218">
        <v>0</v>
      </c>
      <c r="BZ673" s="218">
        <v>5869.2000000000007</v>
      </c>
      <c r="CA673" s="218">
        <v>5869.2000000000007</v>
      </c>
      <c r="CB673" s="218">
        <v>0</v>
      </c>
      <c r="CC673" s="218">
        <v>0</v>
      </c>
      <c r="CD673" s="218">
        <v>0</v>
      </c>
      <c r="CE673" s="218">
        <v>0</v>
      </c>
      <c r="CF673" s="218">
        <v>5869.2000000000007</v>
      </c>
      <c r="CG673" s="219">
        <v>5869.2000000000007</v>
      </c>
      <c r="CH673" s="220">
        <v>1016160</v>
      </c>
      <c r="CI673" s="220">
        <v>1016160</v>
      </c>
      <c r="CJ673" s="220">
        <v>840960</v>
      </c>
      <c r="CK673" s="221" t="s">
        <v>530</v>
      </c>
      <c r="CL673" s="222">
        <v>0.28999999999999998</v>
      </c>
      <c r="CM673" s="223">
        <v>0.28999999999999998</v>
      </c>
      <c r="CN673" s="224">
        <v>0.24</v>
      </c>
      <c r="CO673" s="253"/>
      <c r="CP673" s="253"/>
      <c r="CQ673" s="253"/>
      <c r="CR673" s="225"/>
      <c r="CS673" s="254">
        <v>82.943724976811353</v>
      </c>
      <c r="CT673" s="255">
        <v>82.943724976811353</v>
      </c>
      <c r="CU673" s="256">
        <v>9.0406358971950526E-2</v>
      </c>
      <c r="CV673" s="257">
        <v>9.0406358971950526E-2</v>
      </c>
      <c r="CW673" s="245" t="s">
        <v>556</v>
      </c>
      <c r="CX673" s="258"/>
      <c r="CY673" s="253"/>
      <c r="CZ673" s="253"/>
      <c r="DA673" s="259"/>
      <c r="DB673" s="260"/>
      <c r="DC673" s="261">
        <v>0</v>
      </c>
      <c r="DD673" s="262">
        <v>0</v>
      </c>
      <c r="DE673" s="263">
        <v>0</v>
      </c>
      <c r="DF673" s="111">
        <v>0</v>
      </c>
    </row>
    <row r="674" spans="1:110" ht="35.25" customHeight="1" x14ac:dyDescent="0.25">
      <c r="A674" s="237" t="s">
        <v>541</v>
      </c>
      <c r="B674" s="238" t="s">
        <v>14</v>
      </c>
      <c r="C674" s="238" t="s">
        <v>34</v>
      </c>
      <c r="D674" s="60" t="s">
        <v>170</v>
      </c>
      <c r="E674" s="60" t="s">
        <v>68</v>
      </c>
      <c r="F674" s="60" t="s">
        <v>1554</v>
      </c>
      <c r="G674" s="61" t="s">
        <v>68</v>
      </c>
      <c r="H674" s="211" t="s">
        <v>543</v>
      </c>
      <c r="I674" s="60" t="s">
        <v>547</v>
      </c>
      <c r="J674" s="212">
        <v>2.6299459462125832</v>
      </c>
      <c r="K674" s="212">
        <v>1.5742424209679999</v>
      </c>
      <c r="L674" s="213">
        <v>323.3</v>
      </c>
      <c r="M674" s="214"/>
      <c r="N674" s="214"/>
      <c r="O674" s="214"/>
      <c r="P674" s="214"/>
      <c r="Q674" s="214"/>
      <c r="R674" s="214"/>
      <c r="S674" s="214"/>
      <c r="T674" s="214"/>
      <c r="U674" s="214"/>
      <c r="V674" s="214"/>
      <c r="W674" s="214"/>
      <c r="X674" s="214"/>
      <c r="Y674" s="214"/>
      <c r="Z674" s="214"/>
      <c r="AA674" s="214"/>
      <c r="AB674" s="214"/>
      <c r="AC674" s="214">
        <v>9</v>
      </c>
      <c r="AD674" s="214">
        <v>9</v>
      </c>
      <c r="AE674" s="214"/>
      <c r="AF674" s="214"/>
      <c r="AG674" s="215"/>
      <c r="AH674" s="214"/>
      <c r="AI674" s="214">
        <f t="shared" si="33"/>
        <v>9</v>
      </c>
      <c r="AJ674" s="214">
        <f t="shared" si="33"/>
        <v>9</v>
      </c>
      <c r="AK674" s="214"/>
      <c r="AL674" s="214"/>
      <c r="AM674" s="214"/>
      <c r="AN674" s="214"/>
      <c r="AO674" s="214"/>
      <c r="AP674" s="214"/>
      <c r="AQ674" s="214"/>
      <c r="AR674" s="214"/>
      <c r="AS674" s="214"/>
      <c r="AT674" s="214"/>
      <c r="AU674" s="214"/>
      <c r="AV674" s="214"/>
      <c r="AW674" s="214"/>
      <c r="AX674" s="214"/>
      <c r="AY674" s="214"/>
      <c r="AZ674" s="214"/>
      <c r="BA674" s="214">
        <v>56.9</v>
      </c>
      <c r="BB674" s="214">
        <v>56.9</v>
      </c>
      <c r="BC674" s="214"/>
      <c r="BD674" s="214"/>
      <c r="BE674" s="214"/>
      <c r="BF674" s="214"/>
      <c r="BG674" s="216">
        <f t="shared" si="34"/>
        <v>56.9</v>
      </c>
      <c r="BH674" s="72">
        <f t="shared" si="34"/>
        <v>56.9</v>
      </c>
      <c r="BI674" s="217">
        <f t="shared" si="32"/>
        <v>6.5402298850574705E-2</v>
      </c>
      <c r="BJ674" s="218">
        <v>0</v>
      </c>
      <c r="BK674" s="218">
        <v>0</v>
      </c>
      <c r="BL674" s="218">
        <v>0</v>
      </c>
      <c r="BM674" s="218">
        <v>0</v>
      </c>
      <c r="BN674" s="218">
        <v>0</v>
      </c>
      <c r="BO674" s="218">
        <v>0</v>
      </c>
      <c r="BP674" s="218">
        <v>0</v>
      </c>
      <c r="BQ674" s="218">
        <v>0</v>
      </c>
      <c r="BR674" s="218">
        <v>0</v>
      </c>
      <c r="BS674" s="218">
        <v>0</v>
      </c>
      <c r="BT674" s="218">
        <v>0</v>
      </c>
      <c r="BU674" s="218">
        <v>0</v>
      </c>
      <c r="BV674" s="218">
        <v>0</v>
      </c>
      <c r="BW674" s="218">
        <v>0</v>
      </c>
      <c r="BX674" s="218">
        <v>0</v>
      </c>
      <c r="BY674" s="218">
        <v>0</v>
      </c>
      <c r="BZ674" s="218">
        <v>66791.495999999999</v>
      </c>
      <c r="CA674" s="218">
        <v>66791.495999999999</v>
      </c>
      <c r="CB674" s="218">
        <v>0</v>
      </c>
      <c r="CC674" s="218">
        <v>0</v>
      </c>
      <c r="CD674" s="218">
        <v>0</v>
      </c>
      <c r="CE674" s="218">
        <v>0</v>
      </c>
      <c r="CF674" s="218">
        <v>66791.495999999999</v>
      </c>
      <c r="CG674" s="219">
        <v>66791.495999999999</v>
      </c>
      <c r="CH674" s="220">
        <v>2522879.9999999995</v>
      </c>
      <c r="CI674" s="220">
        <v>2522879.9999999995</v>
      </c>
      <c r="CJ674" s="220">
        <v>3048480.0000000005</v>
      </c>
      <c r="CK674" s="221" t="s">
        <v>530</v>
      </c>
      <c r="CL674" s="222">
        <v>0.72</v>
      </c>
      <c r="CM674" s="223">
        <v>0.72</v>
      </c>
      <c r="CN674" s="224">
        <v>0.87</v>
      </c>
      <c r="CO674" s="253"/>
      <c r="CP674" s="253"/>
      <c r="CQ674" s="253"/>
      <c r="CR674" s="225"/>
      <c r="CS674" s="254">
        <v>123.2852957896453</v>
      </c>
      <c r="CT674" s="255">
        <v>46.965708160779236</v>
      </c>
      <c r="CU674" s="256">
        <v>0.40757034685459459</v>
      </c>
      <c r="CV674" s="257">
        <v>0.35086931592675946</v>
      </c>
      <c r="CW674" s="245" t="s">
        <v>1555</v>
      </c>
      <c r="CX674" s="258"/>
      <c r="CY674" s="253"/>
      <c r="CZ674" s="253"/>
      <c r="DA674" s="259"/>
      <c r="DB674" s="260"/>
      <c r="DC674" s="261">
        <v>0</v>
      </c>
      <c r="DD674" s="262">
        <v>43230</v>
      </c>
      <c r="DE674" s="263">
        <v>0</v>
      </c>
      <c r="DF674" s="111">
        <v>14410</v>
      </c>
    </row>
    <row r="675" spans="1:110" ht="35.25" customHeight="1" x14ac:dyDescent="0.25">
      <c r="A675" s="237" t="s">
        <v>541</v>
      </c>
      <c r="B675" s="238" t="s">
        <v>14</v>
      </c>
      <c r="C675" s="238" t="s">
        <v>34</v>
      </c>
      <c r="D675" s="60" t="s">
        <v>197</v>
      </c>
      <c r="E675" s="60" t="s">
        <v>62</v>
      </c>
      <c r="F675" s="60" t="s">
        <v>1556</v>
      </c>
      <c r="G675" s="61" t="s">
        <v>1491</v>
      </c>
      <c r="H675" s="211" t="s">
        <v>543</v>
      </c>
      <c r="I675" s="60" t="s">
        <v>547</v>
      </c>
      <c r="J675" s="212">
        <v>2.4858393190228529</v>
      </c>
      <c r="K675" s="212">
        <v>4.212310597299</v>
      </c>
      <c r="L675" s="213">
        <v>1349.3</v>
      </c>
      <c r="M675" s="214"/>
      <c r="N675" s="214"/>
      <c r="O675" s="214"/>
      <c r="P675" s="214"/>
      <c r="Q675" s="214"/>
      <c r="R675" s="214"/>
      <c r="S675" s="214"/>
      <c r="T675" s="214"/>
      <c r="U675" s="214"/>
      <c r="V675" s="214"/>
      <c r="W675" s="214"/>
      <c r="X675" s="214"/>
      <c r="Y675" s="214"/>
      <c r="Z675" s="214"/>
      <c r="AA675" s="214"/>
      <c r="AB675" s="214"/>
      <c r="AC675" s="214">
        <v>9</v>
      </c>
      <c r="AD675" s="214">
        <v>9</v>
      </c>
      <c r="AE675" s="214"/>
      <c r="AF675" s="214"/>
      <c r="AG675" s="215"/>
      <c r="AH675" s="214"/>
      <c r="AI675" s="214">
        <f t="shared" si="33"/>
        <v>9</v>
      </c>
      <c r="AJ675" s="214">
        <f t="shared" si="33"/>
        <v>9</v>
      </c>
      <c r="AK675" s="214"/>
      <c r="AL675" s="214"/>
      <c r="AM675" s="214"/>
      <c r="AN675" s="214"/>
      <c r="AO675" s="214"/>
      <c r="AP675" s="214"/>
      <c r="AQ675" s="214"/>
      <c r="AR675" s="214"/>
      <c r="AS675" s="214"/>
      <c r="AT675" s="214"/>
      <c r="AU675" s="214"/>
      <c r="AV675" s="214"/>
      <c r="AW675" s="214"/>
      <c r="AX675" s="214"/>
      <c r="AY675" s="214"/>
      <c r="AZ675" s="214"/>
      <c r="BA675" s="214">
        <v>34.520000000000003</v>
      </c>
      <c r="BB675" s="214">
        <v>34.520000000000003</v>
      </c>
      <c r="BC675" s="214"/>
      <c r="BD675" s="214"/>
      <c r="BE675" s="214"/>
      <c r="BF675" s="214"/>
      <c r="BG675" s="216">
        <f t="shared" si="34"/>
        <v>34.520000000000003</v>
      </c>
      <c r="BH675" s="72">
        <f t="shared" si="34"/>
        <v>34.520000000000003</v>
      </c>
      <c r="BI675" s="217">
        <f t="shared" si="32"/>
        <v>1.9502824858757064E-2</v>
      </c>
      <c r="BJ675" s="218">
        <v>0</v>
      </c>
      <c r="BK675" s="218">
        <v>0</v>
      </c>
      <c r="BL675" s="218">
        <v>0</v>
      </c>
      <c r="BM675" s="218">
        <v>0</v>
      </c>
      <c r="BN675" s="218">
        <v>0</v>
      </c>
      <c r="BO675" s="218">
        <v>0</v>
      </c>
      <c r="BP675" s="218">
        <v>0</v>
      </c>
      <c r="BQ675" s="218">
        <v>0</v>
      </c>
      <c r="BR675" s="218">
        <v>0</v>
      </c>
      <c r="BS675" s="218">
        <v>0</v>
      </c>
      <c r="BT675" s="218">
        <v>0</v>
      </c>
      <c r="BU675" s="218">
        <v>0</v>
      </c>
      <c r="BV675" s="218">
        <v>0</v>
      </c>
      <c r="BW675" s="218">
        <v>0</v>
      </c>
      <c r="BX675" s="218">
        <v>0</v>
      </c>
      <c r="BY675" s="218">
        <v>0</v>
      </c>
      <c r="BZ675" s="218">
        <v>40520.956800000007</v>
      </c>
      <c r="CA675" s="218">
        <v>40520.956800000007</v>
      </c>
      <c r="CB675" s="218">
        <v>0</v>
      </c>
      <c r="CC675" s="218">
        <v>0</v>
      </c>
      <c r="CD675" s="218">
        <v>0</v>
      </c>
      <c r="CE675" s="218">
        <v>0</v>
      </c>
      <c r="CF675" s="218">
        <v>40520.956800000007</v>
      </c>
      <c r="CG675" s="219">
        <v>40520.956800000007</v>
      </c>
      <c r="CH675" s="220">
        <v>5571360.0000000019</v>
      </c>
      <c r="CI675" s="220">
        <v>5571360.0000000019</v>
      </c>
      <c r="CJ675" s="220">
        <v>6202080.0000000009</v>
      </c>
      <c r="CK675" s="221" t="s">
        <v>530</v>
      </c>
      <c r="CL675" s="222">
        <v>1.59</v>
      </c>
      <c r="CM675" s="223">
        <v>1.59</v>
      </c>
      <c r="CN675" s="224">
        <v>1.77</v>
      </c>
      <c r="CO675" s="253"/>
      <c r="CP675" s="253"/>
      <c r="CQ675" s="253"/>
      <c r="CR675" s="225"/>
      <c r="CS675" s="254">
        <v>202.12278872760157</v>
      </c>
      <c r="CT675" s="255">
        <v>195.00495507277068</v>
      </c>
      <c r="CU675" s="256">
        <v>1.345741417839472</v>
      </c>
      <c r="CV675" s="257">
        <v>1.3055995510422869</v>
      </c>
      <c r="CW675" s="245" t="s">
        <v>1026</v>
      </c>
      <c r="CX675" s="258"/>
      <c r="CY675" s="253"/>
      <c r="CZ675" s="253"/>
      <c r="DA675" s="259"/>
      <c r="DB675" s="260"/>
      <c r="DC675" s="261">
        <v>350563</v>
      </c>
      <c r="DD675" s="262">
        <v>0</v>
      </c>
      <c r="DE675" s="263">
        <v>0</v>
      </c>
      <c r="DF675" s="111">
        <v>116854.33333333333</v>
      </c>
    </row>
    <row r="676" spans="1:110" ht="35.25" customHeight="1" x14ac:dyDescent="0.25">
      <c r="A676" s="237" t="s">
        <v>541</v>
      </c>
      <c r="B676" s="238" t="s">
        <v>14</v>
      </c>
      <c r="C676" s="238" t="s">
        <v>34</v>
      </c>
      <c r="D676" s="60" t="s">
        <v>197</v>
      </c>
      <c r="E676" s="60" t="s">
        <v>62</v>
      </c>
      <c r="F676" s="60" t="s">
        <v>1557</v>
      </c>
      <c r="G676" s="61" t="s">
        <v>62</v>
      </c>
      <c r="H676" s="211" t="s">
        <v>594</v>
      </c>
      <c r="I676" s="60" t="s">
        <v>547</v>
      </c>
      <c r="J676" s="212">
        <v>2.1976260646433912</v>
      </c>
      <c r="K676" s="212">
        <v>2.1246212077019999</v>
      </c>
      <c r="L676" s="213">
        <v>111.6</v>
      </c>
      <c r="M676" s="214"/>
      <c r="N676" s="214"/>
      <c r="O676" s="214"/>
      <c r="P676" s="214"/>
      <c r="Q676" s="214"/>
      <c r="R676" s="214"/>
      <c r="S676" s="214"/>
      <c r="T676" s="214"/>
      <c r="U676" s="214"/>
      <c r="V676" s="214"/>
      <c r="W676" s="214"/>
      <c r="X676" s="214"/>
      <c r="Y676" s="214"/>
      <c r="Z676" s="214"/>
      <c r="AA676" s="214"/>
      <c r="AB676" s="214"/>
      <c r="AC676" s="214"/>
      <c r="AD676" s="214"/>
      <c r="AE676" s="214"/>
      <c r="AF676" s="214"/>
      <c r="AG676" s="215"/>
      <c r="AH676" s="214"/>
      <c r="AI676" s="214">
        <f t="shared" si="33"/>
        <v>0</v>
      </c>
      <c r="AJ676" s="214">
        <f t="shared" si="33"/>
        <v>0</v>
      </c>
      <c r="AK676" s="214"/>
      <c r="AL676" s="214"/>
      <c r="AM676" s="214"/>
      <c r="AN676" s="214"/>
      <c r="AO676" s="214"/>
      <c r="AP676" s="214"/>
      <c r="AQ676" s="214"/>
      <c r="AR676" s="214"/>
      <c r="AS676" s="214"/>
      <c r="AT676" s="214"/>
      <c r="AU676" s="214"/>
      <c r="AV676" s="214"/>
      <c r="AW676" s="214"/>
      <c r="AX676" s="214"/>
      <c r="AY676" s="214"/>
      <c r="AZ676" s="214"/>
      <c r="BA676" s="214"/>
      <c r="BB676" s="214"/>
      <c r="BC676" s="214"/>
      <c r="BD676" s="214"/>
      <c r="BE676" s="214"/>
      <c r="BF676" s="214"/>
      <c r="BG676" s="216">
        <f t="shared" si="34"/>
        <v>0</v>
      </c>
      <c r="BH676" s="72">
        <f t="shared" si="34"/>
        <v>0</v>
      </c>
      <c r="BI676" s="217">
        <f t="shared" si="32"/>
        <v>0</v>
      </c>
      <c r="BJ676" s="218">
        <v>0</v>
      </c>
      <c r="BK676" s="218">
        <v>0</v>
      </c>
      <c r="BL676" s="218">
        <v>0</v>
      </c>
      <c r="BM676" s="218">
        <v>0</v>
      </c>
      <c r="BN676" s="218">
        <v>0</v>
      </c>
      <c r="BO676" s="218">
        <v>0</v>
      </c>
      <c r="BP676" s="218">
        <v>0</v>
      </c>
      <c r="BQ676" s="218">
        <v>0</v>
      </c>
      <c r="BR676" s="218">
        <v>0</v>
      </c>
      <c r="BS676" s="218">
        <v>0</v>
      </c>
      <c r="BT676" s="218">
        <v>0</v>
      </c>
      <c r="BU676" s="218">
        <v>0</v>
      </c>
      <c r="BV676" s="218">
        <v>0</v>
      </c>
      <c r="BW676" s="218">
        <v>0</v>
      </c>
      <c r="BX676" s="218">
        <v>0</v>
      </c>
      <c r="BY676" s="218">
        <v>0</v>
      </c>
      <c r="BZ676" s="218">
        <v>0</v>
      </c>
      <c r="CA676" s="218">
        <v>0</v>
      </c>
      <c r="CB676" s="218">
        <v>0</v>
      </c>
      <c r="CC676" s="218">
        <v>0</v>
      </c>
      <c r="CD676" s="218">
        <v>0</v>
      </c>
      <c r="CE676" s="218">
        <v>0</v>
      </c>
      <c r="CF676" s="218">
        <v>0</v>
      </c>
      <c r="CG676" s="219">
        <v>0</v>
      </c>
      <c r="CH676" s="220">
        <v>2522879.9999999995</v>
      </c>
      <c r="CI676" s="220">
        <v>2522879.9999999995</v>
      </c>
      <c r="CJ676" s="220">
        <v>1752000</v>
      </c>
      <c r="CK676" s="221" t="s">
        <v>530</v>
      </c>
      <c r="CL676" s="222">
        <v>0.72</v>
      </c>
      <c r="CM676" s="223">
        <v>0.72</v>
      </c>
      <c r="CN676" s="224">
        <v>0.5</v>
      </c>
      <c r="CO676" s="253"/>
      <c r="CP676" s="253"/>
      <c r="CQ676" s="253"/>
      <c r="CR676" s="225"/>
      <c r="CS676" s="254">
        <v>111.33687299436929</v>
      </c>
      <c r="CT676" s="255">
        <v>111.33687299436929</v>
      </c>
      <c r="CU676" s="256">
        <v>0.81742092823225621</v>
      </c>
      <c r="CV676" s="257">
        <v>0.81742092823225621</v>
      </c>
      <c r="CW676" s="245" t="s">
        <v>832</v>
      </c>
      <c r="CX676" s="258"/>
      <c r="CY676" s="253"/>
      <c r="CZ676" s="253"/>
      <c r="DA676" s="259"/>
      <c r="DB676" s="260"/>
      <c r="DC676" s="261">
        <v>0</v>
      </c>
      <c r="DD676" s="262">
        <v>0</v>
      </c>
      <c r="DE676" s="263">
        <v>0</v>
      </c>
      <c r="DF676" s="111">
        <v>0</v>
      </c>
    </row>
    <row r="677" spans="1:110" ht="35.25" customHeight="1" x14ac:dyDescent="0.25">
      <c r="A677" s="237" t="s">
        <v>541</v>
      </c>
      <c r="B677" s="238" t="s">
        <v>14</v>
      </c>
      <c r="C677" s="238" t="s">
        <v>34</v>
      </c>
      <c r="D677" s="60" t="s">
        <v>197</v>
      </c>
      <c r="E677" s="60" t="s">
        <v>62</v>
      </c>
      <c r="F677" s="60" t="s">
        <v>1558</v>
      </c>
      <c r="G677" s="61" t="s">
        <v>62</v>
      </c>
      <c r="H677" s="211" t="s">
        <v>543</v>
      </c>
      <c r="I677" s="60" t="s">
        <v>547</v>
      </c>
      <c r="J677" s="212">
        <v>1.4842982600542249</v>
      </c>
      <c r="K677" s="212">
        <v>3.1045454480880004</v>
      </c>
      <c r="L677" s="213">
        <v>352.9</v>
      </c>
      <c r="M677" s="214"/>
      <c r="N677" s="214"/>
      <c r="O677" s="214"/>
      <c r="P677" s="214"/>
      <c r="Q677" s="214"/>
      <c r="R677" s="214"/>
      <c r="S677" s="214"/>
      <c r="T677" s="214"/>
      <c r="U677" s="214"/>
      <c r="V677" s="214"/>
      <c r="W677" s="214"/>
      <c r="X677" s="214"/>
      <c r="Y677" s="214"/>
      <c r="Z677" s="214"/>
      <c r="AA677" s="214"/>
      <c r="AB677" s="214"/>
      <c r="AC677" s="214">
        <v>2</v>
      </c>
      <c r="AD677" s="214">
        <v>2</v>
      </c>
      <c r="AE677" s="214"/>
      <c r="AF677" s="214"/>
      <c r="AG677" s="215"/>
      <c r="AH677" s="214"/>
      <c r="AI677" s="214">
        <f t="shared" si="33"/>
        <v>2</v>
      </c>
      <c r="AJ677" s="214">
        <f t="shared" si="33"/>
        <v>2</v>
      </c>
      <c r="AK677" s="214"/>
      <c r="AL677" s="214"/>
      <c r="AM677" s="214"/>
      <c r="AN677" s="214"/>
      <c r="AO677" s="214"/>
      <c r="AP677" s="214"/>
      <c r="AQ677" s="214"/>
      <c r="AR677" s="214"/>
      <c r="AS677" s="214"/>
      <c r="AT677" s="214"/>
      <c r="AU677" s="214"/>
      <c r="AV677" s="214"/>
      <c r="AW677" s="214"/>
      <c r="AX677" s="214"/>
      <c r="AY677" s="214"/>
      <c r="AZ677" s="214"/>
      <c r="BA677" s="214">
        <v>5.64</v>
      </c>
      <c r="BB677" s="214">
        <v>5.64</v>
      </c>
      <c r="BC677" s="214"/>
      <c r="BD677" s="214"/>
      <c r="BE677" s="214"/>
      <c r="BF677" s="214"/>
      <c r="BG677" s="216">
        <f t="shared" si="34"/>
        <v>5.64</v>
      </c>
      <c r="BH677" s="72">
        <f t="shared" si="34"/>
        <v>5.64</v>
      </c>
      <c r="BI677" s="217">
        <f t="shared" si="32"/>
        <v>5.5294117647058825E-3</v>
      </c>
      <c r="BJ677" s="218">
        <v>0</v>
      </c>
      <c r="BK677" s="218">
        <v>0</v>
      </c>
      <c r="BL677" s="218">
        <v>0</v>
      </c>
      <c r="BM677" s="218">
        <v>0</v>
      </c>
      <c r="BN677" s="218">
        <v>0</v>
      </c>
      <c r="BO677" s="218">
        <v>0</v>
      </c>
      <c r="BP677" s="218">
        <v>0</v>
      </c>
      <c r="BQ677" s="218">
        <v>0</v>
      </c>
      <c r="BR677" s="218">
        <v>0</v>
      </c>
      <c r="BS677" s="218">
        <v>0</v>
      </c>
      <c r="BT677" s="218">
        <v>0</v>
      </c>
      <c r="BU677" s="218">
        <v>0</v>
      </c>
      <c r="BV677" s="218">
        <v>0</v>
      </c>
      <c r="BW677" s="218">
        <v>0</v>
      </c>
      <c r="BX677" s="218">
        <v>0</v>
      </c>
      <c r="BY677" s="218">
        <v>0</v>
      </c>
      <c r="BZ677" s="218">
        <v>6620.4575999999997</v>
      </c>
      <c r="CA677" s="218">
        <v>6620.4575999999997</v>
      </c>
      <c r="CB677" s="218">
        <v>0</v>
      </c>
      <c r="CC677" s="218">
        <v>0</v>
      </c>
      <c r="CD677" s="218">
        <v>0</v>
      </c>
      <c r="CE677" s="218">
        <v>0</v>
      </c>
      <c r="CF677" s="218">
        <v>6620.4575999999997</v>
      </c>
      <c r="CG677" s="219">
        <v>6620.4575999999997</v>
      </c>
      <c r="CH677" s="220">
        <v>3468960</v>
      </c>
      <c r="CI677" s="220">
        <v>3468960</v>
      </c>
      <c r="CJ677" s="220">
        <v>3574080.0000000005</v>
      </c>
      <c r="CK677" s="221" t="s">
        <v>530</v>
      </c>
      <c r="CL677" s="222">
        <v>0.99</v>
      </c>
      <c r="CM677" s="223">
        <v>0.99</v>
      </c>
      <c r="CN677" s="224">
        <v>1.02</v>
      </c>
      <c r="CO677" s="253"/>
      <c r="CP677" s="253"/>
      <c r="CQ677" s="253"/>
      <c r="CR677" s="225"/>
      <c r="CS677" s="254">
        <v>238.61411568501524</v>
      </c>
      <c r="CT677" s="255">
        <v>238.61411568501524</v>
      </c>
      <c r="CU677" s="256">
        <v>1.5011135511404836</v>
      </c>
      <c r="CV677" s="257">
        <v>1.5011135511404836</v>
      </c>
      <c r="CW677" s="245" t="s">
        <v>1026</v>
      </c>
      <c r="CX677" s="258"/>
      <c r="CY677" s="253"/>
      <c r="CZ677" s="253"/>
      <c r="DA677" s="259"/>
      <c r="DB677" s="260"/>
      <c r="DC677" s="261">
        <v>0</v>
      </c>
      <c r="DD677" s="262">
        <v>0</v>
      </c>
      <c r="DE677" s="263">
        <v>0</v>
      </c>
      <c r="DF677" s="111">
        <v>0</v>
      </c>
    </row>
    <row r="678" spans="1:110" ht="35.25" customHeight="1" x14ac:dyDescent="0.25">
      <c r="A678" s="237" t="s">
        <v>541</v>
      </c>
      <c r="B678" s="238" t="s">
        <v>14</v>
      </c>
      <c r="C678" s="238" t="s">
        <v>34</v>
      </c>
      <c r="D678" s="60" t="s">
        <v>197</v>
      </c>
      <c r="E678" s="60" t="s">
        <v>62</v>
      </c>
      <c r="F678" s="60" t="s">
        <v>1559</v>
      </c>
      <c r="G678" s="61" t="s">
        <v>62</v>
      </c>
      <c r="H678" s="211" t="s">
        <v>543</v>
      </c>
      <c r="I678" s="60" t="s">
        <v>547</v>
      </c>
      <c r="J678" s="212">
        <v>2.1976260646433912</v>
      </c>
      <c r="K678" s="212">
        <v>0.69943181672700006</v>
      </c>
      <c r="L678" s="213">
        <v>19</v>
      </c>
      <c r="M678" s="214"/>
      <c r="N678" s="214"/>
      <c r="O678" s="214"/>
      <c r="P678" s="214"/>
      <c r="Q678" s="214"/>
      <c r="R678" s="214"/>
      <c r="S678" s="214"/>
      <c r="T678" s="214"/>
      <c r="U678" s="214"/>
      <c r="V678" s="214"/>
      <c r="W678" s="214"/>
      <c r="X678" s="214"/>
      <c r="Y678" s="214"/>
      <c r="Z678" s="214"/>
      <c r="AA678" s="214"/>
      <c r="AB678" s="214"/>
      <c r="AC678" s="214"/>
      <c r="AD678" s="214"/>
      <c r="AE678" s="214"/>
      <c r="AF678" s="214"/>
      <c r="AG678" s="215"/>
      <c r="AH678" s="214"/>
      <c r="AI678" s="214">
        <f t="shared" si="33"/>
        <v>0</v>
      </c>
      <c r="AJ678" s="214">
        <f t="shared" si="33"/>
        <v>0</v>
      </c>
      <c r="AK678" s="214"/>
      <c r="AL678" s="214"/>
      <c r="AM678" s="214"/>
      <c r="AN678" s="214"/>
      <c r="AO678" s="214"/>
      <c r="AP678" s="214"/>
      <c r="AQ678" s="214"/>
      <c r="AR678" s="214"/>
      <c r="AS678" s="214"/>
      <c r="AT678" s="214"/>
      <c r="AU678" s="214"/>
      <c r="AV678" s="214"/>
      <c r="AW678" s="214"/>
      <c r="AX678" s="214"/>
      <c r="AY678" s="214"/>
      <c r="AZ678" s="214"/>
      <c r="BA678" s="214"/>
      <c r="BB678" s="214"/>
      <c r="BC678" s="214"/>
      <c r="BD678" s="214"/>
      <c r="BE678" s="214"/>
      <c r="BF678" s="214"/>
      <c r="BG678" s="216">
        <f t="shared" si="34"/>
        <v>0</v>
      </c>
      <c r="BH678" s="72">
        <f t="shared" si="34"/>
        <v>0</v>
      </c>
      <c r="BI678" s="217">
        <f t="shared" si="32"/>
        <v>0</v>
      </c>
      <c r="BJ678" s="218">
        <v>0</v>
      </c>
      <c r="BK678" s="218">
        <v>0</v>
      </c>
      <c r="BL678" s="218">
        <v>0</v>
      </c>
      <c r="BM678" s="218">
        <v>0</v>
      </c>
      <c r="BN678" s="218">
        <v>0</v>
      </c>
      <c r="BO678" s="218">
        <v>0</v>
      </c>
      <c r="BP678" s="218">
        <v>0</v>
      </c>
      <c r="BQ678" s="218">
        <v>0</v>
      </c>
      <c r="BR678" s="218">
        <v>0</v>
      </c>
      <c r="BS678" s="218">
        <v>0</v>
      </c>
      <c r="BT678" s="218">
        <v>0</v>
      </c>
      <c r="BU678" s="218">
        <v>0</v>
      </c>
      <c r="BV678" s="218">
        <v>0</v>
      </c>
      <c r="BW678" s="218">
        <v>0</v>
      </c>
      <c r="BX678" s="218">
        <v>0</v>
      </c>
      <c r="BY678" s="218">
        <v>0</v>
      </c>
      <c r="BZ678" s="218">
        <v>0</v>
      </c>
      <c r="CA678" s="218">
        <v>0</v>
      </c>
      <c r="CB678" s="218">
        <v>0</v>
      </c>
      <c r="CC678" s="218">
        <v>0</v>
      </c>
      <c r="CD678" s="218">
        <v>0</v>
      </c>
      <c r="CE678" s="218">
        <v>0</v>
      </c>
      <c r="CF678" s="218">
        <v>0</v>
      </c>
      <c r="CG678" s="219">
        <v>0</v>
      </c>
      <c r="CH678" s="220">
        <v>1261439.9999999998</v>
      </c>
      <c r="CI678" s="220">
        <v>1261439.9999999998</v>
      </c>
      <c r="CJ678" s="220">
        <v>1401600.0000000005</v>
      </c>
      <c r="CK678" s="221" t="s">
        <v>530</v>
      </c>
      <c r="CL678" s="222">
        <v>0.36</v>
      </c>
      <c r="CM678" s="223">
        <v>0.36</v>
      </c>
      <c r="CN678" s="224">
        <v>0.4</v>
      </c>
      <c r="CO678" s="253"/>
      <c r="CP678" s="253"/>
      <c r="CQ678" s="253"/>
      <c r="CR678" s="225"/>
      <c r="CS678" s="254">
        <v>73.878787878787875</v>
      </c>
      <c r="CT678" s="255">
        <v>59.333333333333336</v>
      </c>
      <c r="CU678" s="256">
        <v>1.0303030303030303</v>
      </c>
      <c r="CV678" s="257">
        <v>0.66666666666666663</v>
      </c>
      <c r="CW678" s="245" t="s">
        <v>832</v>
      </c>
      <c r="CX678" s="258"/>
      <c r="CY678" s="253"/>
      <c r="CZ678" s="253"/>
      <c r="DA678" s="259"/>
      <c r="DB678" s="260"/>
      <c r="DC678" s="261">
        <v>0</v>
      </c>
      <c r="DD678" s="262">
        <v>0</v>
      </c>
      <c r="DE678" s="263">
        <v>0</v>
      </c>
      <c r="DF678" s="111">
        <v>0</v>
      </c>
    </row>
    <row r="679" spans="1:110" ht="35.25" customHeight="1" x14ac:dyDescent="0.25">
      <c r="A679" s="237" t="s">
        <v>541</v>
      </c>
      <c r="B679" s="238" t="s">
        <v>14</v>
      </c>
      <c r="C679" s="238" t="s">
        <v>34</v>
      </c>
      <c r="D679" s="60" t="s">
        <v>197</v>
      </c>
      <c r="E679" s="60" t="s">
        <v>62</v>
      </c>
      <c r="F679" s="60" t="s">
        <v>1560</v>
      </c>
      <c r="G679" s="61" t="s">
        <v>62</v>
      </c>
      <c r="H679" s="211" t="s">
        <v>543</v>
      </c>
      <c r="I679" s="60" t="s">
        <v>547</v>
      </c>
      <c r="J679" s="212">
        <v>2.1976260646433912</v>
      </c>
      <c r="K679" s="212">
        <v>3.7420454467619999</v>
      </c>
      <c r="L679" s="213">
        <v>1159</v>
      </c>
      <c r="M679" s="214"/>
      <c r="N679" s="214"/>
      <c r="O679" s="214"/>
      <c r="P679" s="214"/>
      <c r="Q679" s="214"/>
      <c r="R679" s="214"/>
      <c r="S679" s="214"/>
      <c r="T679" s="214"/>
      <c r="U679" s="214"/>
      <c r="V679" s="214"/>
      <c r="W679" s="214"/>
      <c r="X679" s="214"/>
      <c r="Y679" s="214"/>
      <c r="Z679" s="214"/>
      <c r="AA679" s="214"/>
      <c r="AB679" s="214"/>
      <c r="AC679" s="214">
        <v>4</v>
      </c>
      <c r="AD679" s="214">
        <v>4</v>
      </c>
      <c r="AE679" s="214"/>
      <c r="AF679" s="214"/>
      <c r="AG679" s="215"/>
      <c r="AH679" s="214"/>
      <c r="AI679" s="214">
        <f t="shared" si="33"/>
        <v>4</v>
      </c>
      <c r="AJ679" s="214">
        <f t="shared" si="33"/>
        <v>4</v>
      </c>
      <c r="AK679" s="214"/>
      <c r="AL679" s="214"/>
      <c r="AM679" s="214"/>
      <c r="AN679" s="214"/>
      <c r="AO679" s="214"/>
      <c r="AP679" s="214"/>
      <c r="AQ679" s="214"/>
      <c r="AR679" s="214"/>
      <c r="AS679" s="214"/>
      <c r="AT679" s="214"/>
      <c r="AU679" s="214"/>
      <c r="AV679" s="214"/>
      <c r="AW679" s="214"/>
      <c r="AX679" s="214"/>
      <c r="AY679" s="214"/>
      <c r="AZ679" s="214"/>
      <c r="BA679" s="214">
        <v>16.8</v>
      </c>
      <c r="BB679" s="214">
        <v>16.8</v>
      </c>
      <c r="BC679" s="214"/>
      <c r="BD679" s="214"/>
      <c r="BE679" s="214"/>
      <c r="BF679" s="214"/>
      <c r="BG679" s="216">
        <f t="shared" si="34"/>
        <v>16.8</v>
      </c>
      <c r="BH679" s="72">
        <f t="shared" si="34"/>
        <v>16.8</v>
      </c>
      <c r="BI679" s="217">
        <f t="shared" si="32"/>
        <v>1.174825174825175E-2</v>
      </c>
      <c r="BJ679" s="218">
        <v>0</v>
      </c>
      <c r="BK679" s="218">
        <v>0</v>
      </c>
      <c r="BL679" s="218">
        <v>0</v>
      </c>
      <c r="BM679" s="218">
        <v>0</v>
      </c>
      <c r="BN679" s="218">
        <v>0</v>
      </c>
      <c r="BO679" s="218">
        <v>0</v>
      </c>
      <c r="BP679" s="218">
        <v>0</v>
      </c>
      <c r="BQ679" s="218">
        <v>0</v>
      </c>
      <c r="BR679" s="218">
        <v>0</v>
      </c>
      <c r="BS679" s="218">
        <v>0</v>
      </c>
      <c r="BT679" s="218">
        <v>0</v>
      </c>
      <c r="BU679" s="218">
        <v>0</v>
      </c>
      <c r="BV679" s="218">
        <v>0</v>
      </c>
      <c r="BW679" s="218">
        <v>0</v>
      </c>
      <c r="BX679" s="218">
        <v>0</v>
      </c>
      <c r="BY679" s="218">
        <v>0</v>
      </c>
      <c r="BZ679" s="218">
        <v>19720.512000000002</v>
      </c>
      <c r="CA679" s="218">
        <v>19720.512000000002</v>
      </c>
      <c r="CB679" s="218">
        <v>0</v>
      </c>
      <c r="CC679" s="218">
        <v>0</v>
      </c>
      <c r="CD679" s="218">
        <v>0</v>
      </c>
      <c r="CE679" s="218">
        <v>0</v>
      </c>
      <c r="CF679" s="218">
        <v>19720.512000000002</v>
      </c>
      <c r="CG679" s="219">
        <v>19720.512000000002</v>
      </c>
      <c r="CH679" s="220">
        <v>5045759.9999999991</v>
      </c>
      <c r="CI679" s="220">
        <v>5045759.9999999991</v>
      </c>
      <c r="CJ679" s="220">
        <v>5010719.9999999991</v>
      </c>
      <c r="CK679" s="221" t="s">
        <v>530</v>
      </c>
      <c r="CL679" s="222">
        <v>1.44</v>
      </c>
      <c r="CM679" s="223">
        <v>1.44</v>
      </c>
      <c r="CN679" s="224">
        <v>1.43</v>
      </c>
      <c r="CO679" s="253"/>
      <c r="CP679" s="253"/>
      <c r="CQ679" s="253"/>
      <c r="CR679" s="225"/>
      <c r="CS679" s="254">
        <v>282.95859947665741</v>
      </c>
      <c r="CT679" s="255">
        <v>282.91979653473504</v>
      </c>
      <c r="CU679" s="256">
        <v>1.8089150060062693</v>
      </c>
      <c r="CV679" s="257">
        <v>1.8086613920067769</v>
      </c>
      <c r="CW679" s="245" t="s">
        <v>1026</v>
      </c>
      <c r="CX679" s="258"/>
      <c r="CY679" s="253"/>
      <c r="CZ679" s="253"/>
      <c r="DA679" s="259"/>
      <c r="DB679" s="260"/>
      <c r="DC679" s="261">
        <v>586995</v>
      </c>
      <c r="DD679" s="262">
        <v>239635</v>
      </c>
      <c r="DE679" s="263">
        <v>0</v>
      </c>
      <c r="DF679" s="111">
        <v>275543.33333333331</v>
      </c>
    </row>
    <row r="680" spans="1:110" ht="35.25" customHeight="1" x14ac:dyDescent="0.25">
      <c r="A680" s="237" t="s">
        <v>541</v>
      </c>
      <c r="B680" s="238" t="s">
        <v>14</v>
      </c>
      <c r="C680" s="238" t="s">
        <v>34</v>
      </c>
      <c r="D680" s="60" t="s">
        <v>197</v>
      </c>
      <c r="E680" s="60" t="s">
        <v>62</v>
      </c>
      <c r="F680" s="60" t="s">
        <v>1561</v>
      </c>
      <c r="G680" s="61" t="s">
        <v>62</v>
      </c>
      <c r="H680" s="211" t="s">
        <v>543</v>
      </c>
      <c r="I680" s="60" t="s">
        <v>547</v>
      </c>
      <c r="J680" s="212">
        <v>2.1111620883295532</v>
      </c>
      <c r="K680" s="212">
        <v>2.6160984794069999</v>
      </c>
      <c r="L680" s="213">
        <v>38.1</v>
      </c>
      <c r="M680" s="214">
        <v>1</v>
      </c>
      <c r="N680" s="214">
        <v>1</v>
      </c>
      <c r="O680" s="214"/>
      <c r="P680" s="214"/>
      <c r="Q680" s="214"/>
      <c r="R680" s="214"/>
      <c r="S680" s="214"/>
      <c r="T680" s="214"/>
      <c r="U680" s="214"/>
      <c r="V680" s="214"/>
      <c r="W680" s="214"/>
      <c r="X680" s="214"/>
      <c r="Y680" s="214"/>
      <c r="Z680" s="214"/>
      <c r="AA680" s="214"/>
      <c r="AB680" s="214"/>
      <c r="AC680" s="214">
        <v>1</v>
      </c>
      <c r="AD680" s="214">
        <v>1</v>
      </c>
      <c r="AE680" s="214"/>
      <c r="AF680" s="214"/>
      <c r="AG680" s="215"/>
      <c r="AH680" s="214"/>
      <c r="AI680" s="214">
        <f t="shared" si="33"/>
        <v>2</v>
      </c>
      <c r="AJ680" s="214">
        <f t="shared" si="33"/>
        <v>2</v>
      </c>
      <c r="AK680" s="214">
        <v>325</v>
      </c>
      <c r="AL680" s="214">
        <v>325</v>
      </c>
      <c r="AM680" s="214"/>
      <c r="AN680" s="214"/>
      <c r="AO680" s="214"/>
      <c r="AP680" s="214"/>
      <c r="AQ680" s="214"/>
      <c r="AR680" s="214"/>
      <c r="AS680" s="214"/>
      <c r="AT680" s="214"/>
      <c r="AU680" s="214"/>
      <c r="AV680" s="214"/>
      <c r="AW680" s="214"/>
      <c r="AX680" s="214"/>
      <c r="AY680" s="214"/>
      <c r="AZ680" s="214"/>
      <c r="BA680" s="214">
        <v>95</v>
      </c>
      <c r="BB680" s="214">
        <v>95</v>
      </c>
      <c r="BC680" s="214"/>
      <c r="BD680" s="214"/>
      <c r="BE680" s="214"/>
      <c r="BF680" s="214"/>
      <c r="BG680" s="216">
        <f t="shared" si="34"/>
        <v>420</v>
      </c>
      <c r="BH680" s="72">
        <f t="shared" si="34"/>
        <v>420</v>
      </c>
      <c r="BI680" s="217">
        <f t="shared" si="32"/>
        <v>0.31578947368421051</v>
      </c>
      <c r="BJ680" s="218">
        <v>2086851</v>
      </c>
      <c r="BK680" s="218">
        <v>2086851</v>
      </c>
      <c r="BL680" s="218">
        <v>0</v>
      </c>
      <c r="BM680" s="218">
        <v>0</v>
      </c>
      <c r="BN680" s="218">
        <v>0</v>
      </c>
      <c r="BO680" s="218">
        <v>0</v>
      </c>
      <c r="BP680" s="218">
        <v>0</v>
      </c>
      <c r="BQ680" s="218">
        <v>0</v>
      </c>
      <c r="BR680" s="218">
        <v>0</v>
      </c>
      <c r="BS680" s="218">
        <v>0</v>
      </c>
      <c r="BT680" s="218">
        <v>0</v>
      </c>
      <c r="BU680" s="218">
        <v>0</v>
      </c>
      <c r="BV680" s="218">
        <v>0</v>
      </c>
      <c r="BW680" s="218">
        <v>0</v>
      </c>
      <c r="BX680" s="218">
        <v>0</v>
      </c>
      <c r="BY680" s="218">
        <v>0</v>
      </c>
      <c r="BZ680" s="218">
        <v>111514.8</v>
      </c>
      <c r="CA680" s="218">
        <v>111514.8</v>
      </c>
      <c r="CB680" s="218">
        <v>0</v>
      </c>
      <c r="CC680" s="218">
        <v>0</v>
      </c>
      <c r="CD680" s="218">
        <v>0</v>
      </c>
      <c r="CE680" s="218">
        <v>0</v>
      </c>
      <c r="CF680" s="218">
        <v>2198365.7999999998</v>
      </c>
      <c r="CG680" s="219">
        <v>2198365.7999999998</v>
      </c>
      <c r="CH680" s="220">
        <v>3784320.0000000005</v>
      </c>
      <c r="CI680" s="220">
        <v>3784320.0000000005</v>
      </c>
      <c r="CJ680" s="220">
        <v>4660320.0000000009</v>
      </c>
      <c r="CK680" s="221" t="s">
        <v>530</v>
      </c>
      <c r="CL680" s="222">
        <v>1.08</v>
      </c>
      <c r="CM680" s="223">
        <v>1.08</v>
      </c>
      <c r="CN680" s="224">
        <v>1.33</v>
      </c>
      <c r="CO680" s="253"/>
      <c r="CP680" s="253"/>
      <c r="CQ680" s="253"/>
      <c r="CR680" s="225"/>
      <c r="CS680" s="254">
        <v>118.35644906257066</v>
      </c>
      <c r="CT680" s="255">
        <v>118.35644906257066</v>
      </c>
      <c r="CU680" s="256">
        <v>0.78262179052782221</v>
      </c>
      <c r="CV680" s="257">
        <v>0.78262179052782221</v>
      </c>
      <c r="CW680" s="245" t="s">
        <v>1470</v>
      </c>
      <c r="CX680" s="258"/>
      <c r="CY680" s="253"/>
      <c r="CZ680" s="253"/>
      <c r="DA680" s="259"/>
      <c r="DB680" s="260"/>
      <c r="DC680" s="261">
        <v>0</v>
      </c>
      <c r="DD680" s="262">
        <v>0</v>
      </c>
      <c r="DE680" s="263">
        <v>0</v>
      </c>
      <c r="DF680" s="111">
        <v>0</v>
      </c>
    </row>
    <row r="681" spans="1:110" ht="35.25" customHeight="1" x14ac:dyDescent="0.25">
      <c r="A681" s="237" t="s">
        <v>541</v>
      </c>
      <c r="B681" s="238" t="s">
        <v>14</v>
      </c>
      <c r="C681" s="238" t="s">
        <v>34</v>
      </c>
      <c r="D681" s="60" t="s">
        <v>197</v>
      </c>
      <c r="E681" s="60" t="s">
        <v>62</v>
      </c>
      <c r="F681" s="60" t="s">
        <v>1562</v>
      </c>
      <c r="G681" s="61" t="s">
        <v>62</v>
      </c>
      <c r="H681" s="211" t="s">
        <v>533</v>
      </c>
      <c r="I681" s="60" t="s">
        <v>547</v>
      </c>
      <c r="J681" s="212">
        <v>1.6356102186034422</v>
      </c>
      <c r="K681" s="212">
        <v>2.5359848432100001</v>
      </c>
      <c r="L681" s="213">
        <v>510.8</v>
      </c>
      <c r="M681" s="214"/>
      <c r="N681" s="214"/>
      <c r="O681" s="214"/>
      <c r="P681" s="214"/>
      <c r="Q681" s="214"/>
      <c r="R681" s="214"/>
      <c r="S681" s="214"/>
      <c r="T681" s="214"/>
      <c r="U681" s="214"/>
      <c r="V681" s="214"/>
      <c r="W681" s="214"/>
      <c r="X681" s="214"/>
      <c r="Y681" s="214"/>
      <c r="Z681" s="214"/>
      <c r="AA681" s="214"/>
      <c r="AB681" s="214"/>
      <c r="AC681" s="214">
        <v>9</v>
      </c>
      <c r="AD681" s="214">
        <v>9</v>
      </c>
      <c r="AE681" s="214"/>
      <c r="AF681" s="214"/>
      <c r="AG681" s="215"/>
      <c r="AH681" s="214"/>
      <c r="AI681" s="214">
        <f t="shared" si="33"/>
        <v>9</v>
      </c>
      <c r="AJ681" s="214">
        <f t="shared" si="33"/>
        <v>9</v>
      </c>
      <c r="AK681" s="214"/>
      <c r="AL681" s="214"/>
      <c r="AM681" s="214"/>
      <c r="AN681" s="214"/>
      <c r="AO681" s="214"/>
      <c r="AP681" s="214"/>
      <c r="AQ681" s="214"/>
      <c r="AR681" s="214"/>
      <c r="AS681" s="214"/>
      <c r="AT681" s="214"/>
      <c r="AU681" s="214"/>
      <c r="AV681" s="214"/>
      <c r="AW681" s="214"/>
      <c r="AX681" s="214"/>
      <c r="AY681" s="214"/>
      <c r="AZ681" s="214"/>
      <c r="BA681" s="214">
        <v>38.450000000000003</v>
      </c>
      <c r="BB681" s="214">
        <v>38.450000000000003</v>
      </c>
      <c r="BC681" s="214"/>
      <c r="BD681" s="214"/>
      <c r="BE681" s="214"/>
      <c r="BF681" s="214"/>
      <c r="BG681" s="216">
        <f t="shared" si="34"/>
        <v>38.450000000000003</v>
      </c>
      <c r="BH681" s="72">
        <f t="shared" si="34"/>
        <v>38.450000000000003</v>
      </c>
      <c r="BI681" s="217">
        <f t="shared" si="32"/>
        <v>2.9128787878787882E-2</v>
      </c>
      <c r="BJ681" s="218">
        <v>0</v>
      </c>
      <c r="BK681" s="218">
        <v>0</v>
      </c>
      <c r="BL681" s="218">
        <v>0</v>
      </c>
      <c r="BM681" s="218">
        <v>0</v>
      </c>
      <c r="BN681" s="218">
        <v>0</v>
      </c>
      <c r="BO681" s="218">
        <v>0</v>
      </c>
      <c r="BP681" s="218">
        <v>0</v>
      </c>
      <c r="BQ681" s="218">
        <v>0</v>
      </c>
      <c r="BR681" s="218">
        <v>0</v>
      </c>
      <c r="BS681" s="218">
        <v>0</v>
      </c>
      <c r="BT681" s="218">
        <v>0</v>
      </c>
      <c r="BU681" s="218">
        <v>0</v>
      </c>
      <c r="BV681" s="218">
        <v>0</v>
      </c>
      <c r="BW681" s="218">
        <v>0</v>
      </c>
      <c r="BX681" s="218">
        <v>0</v>
      </c>
      <c r="BY681" s="218">
        <v>0</v>
      </c>
      <c r="BZ681" s="218">
        <v>45134.148000000001</v>
      </c>
      <c r="CA681" s="218">
        <v>45134.148000000001</v>
      </c>
      <c r="CB681" s="218">
        <v>0</v>
      </c>
      <c r="CC681" s="218">
        <v>0</v>
      </c>
      <c r="CD681" s="218">
        <v>0</v>
      </c>
      <c r="CE681" s="218">
        <v>0</v>
      </c>
      <c r="CF681" s="218">
        <v>45134.148000000001</v>
      </c>
      <c r="CG681" s="219">
        <v>45134.148000000001</v>
      </c>
      <c r="CH681" s="220">
        <v>3959519.9999999995</v>
      </c>
      <c r="CI681" s="220">
        <v>3959519.9999999995</v>
      </c>
      <c r="CJ681" s="220">
        <v>4625280.0000000009</v>
      </c>
      <c r="CK681" s="221" t="s">
        <v>530</v>
      </c>
      <c r="CL681" s="222">
        <v>1.1299999999999999</v>
      </c>
      <c r="CM681" s="223">
        <v>1.1299999999999999</v>
      </c>
      <c r="CN681" s="224">
        <v>1.32</v>
      </c>
      <c r="CO681" s="253"/>
      <c r="CP681" s="253"/>
      <c r="CQ681" s="253"/>
      <c r="CR681" s="225"/>
      <c r="CS681" s="254">
        <v>248.47623525467051</v>
      </c>
      <c r="CT681" s="255">
        <v>248.47623525467051</v>
      </c>
      <c r="CU681" s="256">
        <v>3.0556152009174746</v>
      </c>
      <c r="CV681" s="257">
        <v>3.0556152009174746</v>
      </c>
      <c r="CW681" s="245" t="s">
        <v>1026</v>
      </c>
      <c r="CX681" s="258"/>
      <c r="CY681" s="253"/>
      <c r="CZ681" s="253"/>
      <c r="DA681" s="259"/>
      <c r="DB681" s="260"/>
      <c r="DC681" s="261">
        <v>63167</v>
      </c>
      <c r="DD681" s="262">
        <v>154369</v>
      </c>
      <c r="DE681" s="263">
        <v>71883</v>
      </c>
      <c r="DF681" s="111">
        <v>96473</v>
      </c>
    </row>
    <row r="682" spans="1:110" ht="35.25" customHeight="1" x14ac:dyDescent="0.25">
      <c r="A682" s="237" t="s">
        <v>541</v>
      </c>
      <c r="B682" s="238" t="s">
        <v>14</v>
      </c>
      <c r="C682" s="238" t="s">
        <v>34</v>
      </c>
      <c r="D682" s="60" t="s">
        <v>197</v>
      </c>
      <c r="E682" s="60" t="s">
        <v>62</v>
      </c>
      <c r="F682" s="60" t="s">
        <v>1563</v>
      </c>
      <c r="G682" s="61" t="s">
        <v>62</v>
      </c>
      <c r="H682" s="211" t="s">
        <v>543</v>
      </c>
      <c r="I682" s="60" t="s">
        <v>547</v>
      </c>
      <c r="J682" s="212">
        <v>2.1976260646433912</v>
      </c>
      <c r="K682" s="212">
        <v>3.2551136295930001</v>
      </c>
      <c r="L682" s="213">
        <v>35.5</v>
      </c>
      <c r="M682" s="214"/>
      <c r="N682" s="214"/>
      <c r="O682" s="214"/>
      <c r="P682" s="214"/>
      <c r="Q682" s="214"/>
      <c r="R682" s="214"/>
      <c r="S682" s="214"/>
      <c r="T682" s="214"/>
      <c r="U682" s="214"/>
      <c r="V682" s="214"/>
      <c r="W682" s="214"/>
      <c r="X682" s="214"/>
      <c r="Y682" s="214"/>
      <c r="Z682" s="214"/>
      <c r="AA682" s="214"/>
      <c r="AB682" s="214"/>
      <c r="AC682" s="214">
        <v>1</v>
      </c>
      <c r="AD682" s="214">
        <v>1</v>
      </c>
      <c r="AE682" s="214"/>
      <c r="AF682" s="214"/>
      <c r="AG682" s="215"/>
      <c r="AH682" s="214"/>
      <c r="AI682" s="214">
        <f t="shared" si="33"/>
        <v>1</v>
      </c>
      <c r="AJ682" s="214">
        <f t="shared" si="33"/>
        <v>1</v>
      </c>
      <c r="AK682" s="214"/>
      <c r="AL682" s="214"/>
      <c r="AM682" s="214"/>
      <c r="AN682" s="214"/>
      <c r="AO682" s="214"/>
      <c r="AP682" s="214"/>
      <c r="AQ682" s="214"/>
      <c r="AR682" s="214"/>
      <c r="AS682" s="214"/>
      <c r="AT682" s="214"/>
      <c r="AU682" s="214"/>
      <c r="AV682" s="214"/>
      <c r="AW682" s="214"/>
      <c r="AX682" s="214"/>
      <c r="AY682" s="214"/>
      <c r="AZ682" s="214"/>
      <c r="BA682" s="214">
        <v>232</v>
      </c>
      <c r="BB682" s="214">
        <v>232</v>
      </c>
      <c r="BC682" s="214"/>
      <c r="BD682" s="214"/>
      <c r="BE682" s="214"/>
      <c r="BF682" s="214"/>
      <c r="BG682" s="216">
        <f t="shared" si="34"/>
        <v>232</v>
      </c>
      <c r="BH682" s="72">
        <f t="shared" si="34"/>
        <v>232</v>
      </c>
      <c r="BI682" s="217">
        <f t="shared" si="32"/>
        <v>0.1886178861788618</v>
      </c>
      <c r="BJ682" s="218">
        <v>0</v>
      </c>
      <c r="BK682" s="218">
        <v>0</v>
      </c>
      <c r="BL682" s="218">
        <v>0</v>
      </c>
      <c r="BM682" s="218">
        <v>0</v>
      </c>
      <c r="BN682" s="218">
        <v>0</v>
      </c>
      <c r="BO682" s="218">
        <v>0</v>
      </c>
      <c r="BP682" s="218">
        <v>0</v>
      </c>
      <c r="BQ682" s="218">
        <v>0</v>
      </c>
      <c r="BR682" s="218">
        <v>0</v>
      </c>
      <c r="BS682" s="218">
        <v>0</v>
      </c>
      <c r="BT682" s="218">
        <v>0</v>
      </c>
      <c r="BU682" s="218">
        <v>0</v>
      </c>
      <c r="BV682" s="218">
        <v>0</v>
      </c>
      <c r="BW682" s="218">
        <v>0</v>
      </c>
      <c r="BX682" s="218">
        <v>0</v>
      </c>
      <c r="BY682" s="218">
        <v>0</v>
      </c>
      <c r="BZ682" s="218">
        <v>272330.88</v>
      </c>
      <c r="CA682" s="218">
        <v>272330.88</v>
      </c>
      <c r="CB682" s="218">
        <v>0</v>
      </c>
      <c r="CC682" s="218">
        <v>0</v>
      </c>
      <c r="CD682" s="218">
        <v>0</v>
      </c>
      <c r="CE682" s="218">
        <v>0</v>
      </c>
      <c r="CF682" s="218">
        <v>272330.88</v>
      </c>
      <c r="CG682" s="219">
        <v>272330.88</v>
      </c>
      <c r="CH682" s="220">
        <v>3959519.9999999995</v>
      </c>
      <c r="CI682" s="220">
        <v>3959519.9999999995</v>
      </c>
      <c r="CJ682" s="220">
        <v>4309920</v>
      </c>
      <c r="CK682" s="221" t="s">
        <v>530</v>
      </c>
      <c r="CL682" s="222">
        <v>1.1299999999999999</v>
      </c>
      <c r="CM682" s="223">
        <v>1.1299999999999999</v>
      </c>
      <c r="CN682" s="224">
        <v>1.23</v>
      </c>
      <c r="CO682" s="253"/>
      <c r="CP682" s="253"/>
      <c r="CQ682" s="253"/>
      <c r="CR682" s="225"/>
      <c r="CS682" s="254">
        <v>148.53779335508327</v>
      </c>
      <c r="CT682" s="255">
        <v>148.53779335508327</v>
      </c>
      <c r="CU682" s="256">
        <v>1.2498361545154555</v>
      </c>
      <c r="CV682" s="257">
        <v>1.2498361545154555</v>
      </c>
      <c r="CW682" s="245" t="s">
        <v>832</v>
      </c>
      <c r="CX682" s="258"/>
      <c r="CY682" s="253"/>
      <c r="CZ682" s="253"/>
      <c r="DA682" s="259"/>
      <c r="DB682" s="260"/>
      <c r="DC682" s="261">
        <v>3443</v>
      </c>
      <c r="DD682" s="262">
        <v>0</v>
      </c>
      <c r="DE682" s="263">
        <v>4724</v>
      </c>
      <c r="DF682" s="111">
        <v>2722.3333333333335</v>
      </c>
    </row>
    <row r="683" spans="1:110" ht="35.25" customHeight="1" x14ac:dyDescent="0.25">
      <c r="A683" s="237" t="s">
        <v>541</v>
      </c>
      <c r="B683" s="238" t="s">
        <v>14</v>
      </c>
      <c r="C683" s="238" t="s">
        <v>34</v>
      </c>
      <c r="D683" s="60" t="s">
        <v>197</v>
      </c>
      <c r="E683" s="60" t="s">
        <v>62</v>
      </c>
      <c r="F683" s="60" t="s">
        <v>1564</v>
      </c>
      <c r="G683" s="61" t="s">
        <v>62</v>
      </c>
      <c r="H683" s="211" t="s">
        <v>533</v>
      </c>
      <c r="I683" s="60" t="s">
        <v>547</v>
      </c>
      <c r="J683" s="212">
        <v>2.1976260646433912</v>
      </c>
      <c r="K683" s="212">
        <v>3.3861742353810005</v>
      </c>
      <c r="L683" s="213">
        <v>757.3</v>
      </c>
      <c r="M683" s="214"/>
      <c r="N683" s="214"/>
      <c r="O683" s="214"/>
      <c r="P683" s="214"/>
      <c r="Q683" s="214"/>
      <c r="R683" s="214"/>
      <c r="S683" s="214"/>
      <c r="T683" s="214"/>
      <c r="U683" s="214"/>
      <c r="V683" s="214"/>
      <c r="W683" s="214"/>
      <c r="X683" s="214"/>
      <c r="Y683" s="214"/>
      <c r="Z683" s="214"/>
      <c r="AA683" s="214"/>
      <c r="AB683" s="214"/>
      <c r="AC683" s="214">
        <v>5</v>
      </c>
      <c r="AD683" s="214">
        <v>5</v>
      </c>
      <c r="AE683" s="214"/>
      <c r="AF683" s="214"/>
      <c r="AG683" s="215"/>
      <c r="AH683" s="214"/>
      <c r="AI683" s="214">
        <f t="shared" si="33"/>
        <v>5</v>
      </c>
      <c r="AJ683" s="214">
        <f t="shared" si="33"/>
        <v>5</v>
      </c>
      <c r="AK683" s="214"/>
      <c r="AL683" s="214"/>
      <c r="AM683" s="214"/>
      <c r="AN683" s="214"/>
      <c r="AO683" s="214"/>
      <c r="AP683" s="214"/>
      <c r="AQ683" s="214"/>
      <c r="AR683" s="214"/>
      <c r="AS683" s="214"/>
      <c r="AT683" s="214"/>
      <c r="AU683" s="214"/>
      <c r="AV683" s="214"/>
      <c r="AW683" s="214"/>
      <c r="AX683" s="214"/>
      <c r="AY683" s="214"/>
      <c r="AZ683" s="214"/>
      <c r="BA683" s="214">
        <v>28.25</v>
      </c>
      <c r="BB683" s="214">
        <v>28.25</v>
      </c>
      <c r="BC683" s="214"/>
      <c r="BD683" s="214"/>
      <c r="BE683" s="214"/>
      <c r="BF683" s="214"/>
      <c r="BG683" s="216">
        <f t="shared" si="34"/>
        <v>28.25</v>
      </c>
      <c r="BH683" s="72">
        <f t="shared" si="34"/>
        <v>28.25</v>
      </c>
      <c r="BI683" s="217">
        <f t="shared" si="32"/>
        <v>1.9217687074829935E-2</v>
      </c>
      <c r="BJ683" s="218">
        <v>0</v>
      </c>
      <c r="BK683" s="218">
        <v>0</v>
      </c>
      <c r="BL683" s="218">
        <v>0</v>
      </c>
      <c r="BM683" s="218">
        <v>0</v>
      </c>
      <c r="BN683" s="218">
        <v>0</v>
      </c>
      <c r="BO683" s="218">
        <v>0</v>
      </c>
      <c r="BP683" s="218">
        <v>0</v>
      </c>
      <c r="BQ683" s="218">
        <v>0</v>
      </c>
      <c r="BR683" s="218">
        <v>0</v>
      </c>
      <c r="BS683" s="218">
        <v>0</v>
      </c>
      <c r="BT683" s="218">
        <v>0</v>
      </c>
      <c r="BU683" s="218">
        <v>0</v>
      </c>
      <c r="BV683" s="218">
        <v>0</v>
      </c>
      <c r="BW683" s="218">
        <v>0</v>
      </c>
      <c r="BX683" s="218">
        <v>0</v>
      </c>
      <c r="BY683" s="218">
        <v>0</v>
      </c>
      <c r="BZ683" s="218">
        <v>33160.980000000003</v>
      </c>
      <c r="CA683" s="218">
        <v>33160.980000000003</v>
      </c>
      <c r="CB683" s="218">
        <v>0</v>
      </c>
      <c r="CC683" s="218">
        <v>0</v>
      </c>
      <c r="CD683" s="218">
        <v>0</v>
      </c>
      <c r="CE683" s="218">
        <v>0</v>
      </c>
      <c r="CF683" s="218">
        <v>33160.980000000003</v>
      </c>
      <c r="CG683" s="219">
        <v>33160.980000000003</v>
      </c>
      <c r="CH683" s="220">
        <v>4800480.0000000009</v>
      </c>
      <c r="CI683" s="220">
        <v>4800480.0000000009</v>
      </c>
      <c r="CJ683" s="220">
        <v>5150880</v>
      </c>
      <c r="CK683" s="221" t="s">
        <v>530</v>
      </c>
      <c r="CL683" s="222">
        <v>1.37</v>
      </c>
      <c r="CM683" s="223">
        <v>1.37</v>
      </c>
      <c r="CN683" s="224">
        <v>1.47</v>
      </c>
      <c r="CO683" s="253"/>
      <c r="CP683" s="253"/>
      <c r="CQ683" s="253"/>
      <c r="CR683" s="225"/>
      <c r="CS683" s="254">
        <v>60.378762012776015</v>
      </c>
      <c r="CT683" s="255">
        <v>60.378762012776015</v>
      </c>
      <c r="CU683" s="256">
        <v>0.68284908259330557</v>
      </c>
      <c r="CV683" s="257">
        <v>0.68284908259330557</v>
      </c>
      <c r="CW683" s="245" t="s">
        <v>1026</v>
      </c>
      <c r="CX683" s="258"/>
      <c r="CY683" s="253"/>
      <c r="CZ683" s="253"/>
      <c r="DA683" s="259"/>
      <c r="DB683" s="260"/>
      <c r="DC683" s="261">
        <v>0</v>
      </c>
      <c r="DD683" s="262">
        <v>0</v>
      </c>
      <c r="DE683" s="263">
        <v>0</v>
      </c>
      <c r="DF683" s="111">
        <v>0</v>
      </c>
    </row>
    <row r="684" spans="1:110" ht="35.25" customHeight="1" x14ac:dyDescent="0.25">
      <c r="A684" s="237" t="s">
        <v>541</v>
      </c>
      <c r="B684" s="238" t="s">
        <v>14</v>
      </c>
      <c r="C684" s="238" t="s">
        <v>34</v>
      </c>
      <c r="D684" s="60" t="s">
        <v>197</v>
      </c>
      <c r="E684" s="60" t="s">
        <v>62</v>
      </c>
      <c r="F684" s="60" t="s">
        <v>1565</v>
      </c>
      <c r="G684" s="61" t="s">
        <v>62</v>
      </c>
      <c r="H684" s="211" t="s">
        <v>533</v>
      </c>
      <c r="I684" s="60" t="s">
        <v>547</v>
      </c>
      <c r="J684" s="212">
        <v>2.1976260646433912</v>
      </c>
      <c r="K684" s="212">
        <v>3.7354166588970004</v>
      </c>
      <c r="L684" s="213">
        <v>619</v>
      </c>
      <c r="M684" s="214"/>
      <c r="N684" s="214"/>
      <c r="O684" s="214"/>
      <c r="P684" s="214"/>
      <c r="Q684" s="214"/>
      <c r="R684" s="214"/>
      <c r="S684" s="214"/>
      <c r="T684" s="214"/>
      <c r="U684" s="214"/>
      <c r="V684" s="214"/>
      <c r="W684" s="214"/>
      <c r="X684" s="214"/>
      <c r="Y684" s="214"/>
      <c r="Z684" s="214"/>
      <c r="AA684" s="214"/>
      <c r="AB684" s="214"/>
      <c r="AC684" s="214">
        <v>10</v>
      </c>
      <c r="AD684" s="214">
        <v>10</v>
      </c>
      <c r="AE684" s="214"/>
      <c r="AF684" s="214"/>
      <c r="AG684" s="215"/>
      <c r="AH684" s="214"/>
      <c r="AI684" s="214">
        <f t="shared" si="33"/>
        <v>10</v>
      </c>
      <c r="AJ684" s="214">
        <f t="shared" si="33"/>
        <v>10</v>
      </c>
      <c r="AK684" s="214"/>
      <c r="AL684" s="214"/>
      <c r="AM684" s="214"/>
      <c r="AN684" s="214"/>
      <c r="AO684" s="214"/>
      <c r="AP684" s="214"/>
      <c r="AQ684" s="214"/>
      <c r="AR684" s="214"/>
      <c r="AS684" s="214"/>
      <c r="AT684" s="214"/>
      <c r="AU684" s="214"/>
      <c r="AV684" s="214"/>
      <c r="AW684" s="214"/>
      <c r="AX684" s="214"/>
      <c r="AY684" s="214"/>
      <c r="AZ684" s="214"/>
      <c r="BA684" s="214">
        <v>107.63</v>
      </c>
      <c r="BB684" s="214">
        <v>107.63</v>
      </c>
      <c r="BC684" s="214"/>
      <c r="BD684" s="214"/>
      <c r="BE684" s="214"/>
      <c r="BF684" s="214"/>
      <c r="BG684" s="216">
        <f t="shared" si="34"/>
        <v>107.63</v>
      </c>
      <c r="BH684" s="72">
        <f t="shared" si="34"/>
        <v>107.63</v>
      </c>
      <c r="BI684" s="217">
        <f t="shared" si="32"/>
        <v>7.5265734265734255E-2</v>
      </c>
      <c r="BJ684" s="218">
        <v>0</v>
      </c>
      <c r="BK684" s="218">
        <v>0</v>
      </c>
      <c r="BL684" s="218">
        <v>0</v>
      </c>
      <c r="BM684" s="218">
        <v>0</v>
      </c>
      <c r="BN684" s="218">
        <v>0</v>
      </c>
      <c r="BO684" s="218">
        <v>0</v>
      </c>
      <c r="BP684" s="218">
        <v>0</v>
      </c>
      <c r="BQ684" s="218">
        <v>0</v>
      </c>
      <c r="BR684" s="218">
        <v>0</v>
      </c>
      <c r="BS684" s="218">
        <v>0</v>
      </c>
      <c r="BT684" s="218">
        <v>0</v>
      </c>
      <c r="BU684" s="218">
        <v>0</v>
      </c>
      <c r="BV684" s="218">
        <v>0</v>
      </c>
      <c r="BW684" s="218">
        <v>0</v>
      </c>
      <c r="BX684" s="218">
        <v>0</v>
      </c>
      <c r="BY684" s="218">
        <v>0</v>
      </c>
      <c r="BZ684" s="218">
        <v>126340.3992</v>
      </c>
      <c r="CA684" s="218">
        <v>126340.3992</v>
      </c>
      <c r="CB684" s="218">
        <v>0</v>
      </c>
      <c r="CC684" s="218">
        <v>0</v>
      </c>
      <c r="CD684" s="218">
        <v>0</v>
      </c>
      <c r="CE684" s="218">
        <v>0</v>
      </c>
      <c r="CF684" s="218">
        <v>126340.3992</v>
      </c>
      <c r="CG684" s="219">
        <v>126340.3992</v>
      </c>
      <c r="CH684" s="220">
        <v>4730400.0000000009</v>
      </c>
      <c r="CI684" s="220">
        <v>4730400.0000000009</v>
      </c>
      <c r="CJ684" s="220">
        <v>5010719.9999999991</v>
      </c>
      <c r="CK684" s="221" t="s">
        <v>530</v>
      </c>
      <c r="CL684" s="222">
        <v>1.35</v>
      </c>
      <c r="CM684" s="223">
        <v>1.35</v>
      </c>
      <c r="CN684" s="224">
        <v>1.43</v>
      </c>
      <c r="CO684" s="253"/>
      <c r="CP684" s="253"/>
      <c r="CQ684" s="253"/>
      <c r="CR684" s="225"/>
      <c r="CS684" s="254">
        <v>191.99791668844929</v>
      </c>
      <c r="CT684" s="255">
        <v>59.520803064324362</v>
      </c>
      <c r="CU684" s="256">
        <v>1.002191211298789</v>
      </c>
      <c r="CV684" s="257">
        <v>0.66939638092722198</v>
      </c>
      <c r="CW684" s="245" t="s">
        <v>832</v>
      </c>
      <c r="CX684" s="258"/>
      <c r="CY684" s="253"/>
      <c r="CZ684" s="253"/>
      <c r="DA684" s="259"/>
      <c r="DB684" s="260"/>
      <c r="DC684" s="261">
        <v>0</v>
      </c>
      <c r="DD684" s="262">
        <v>0</v>
      </c>
      <c r="DE684" s="263">
        <v>0</v>
      </c>
      <c r="DF684" s="111">
        <v>0</v>
      </c>
    </row>
    <row r="685" spans="1:110" ht="35.25" customHeight="1" x14ac:dyDescent="0.25">
      <c r="A685" s="237" t="s">
        <v>541</v>
      </c>
      <c r="B685" s="238" t="s">
        <v>14</v>
      </c>
      <c r="C685" s="238" t="s">
        <v>34</v>
      </c>
      <c r="D685" s="60" t="s">
        <v>197</v>
      </c>
      <c r="E685" s="60" t="s">
        <v>62</v>
      </c>
      <c r="F685" s="60" t="s">
        <v>1566</v>
      </c>
      <c r="G685" s="61" t="s">
        <v>62</v>
      </c>
      <c r="H685" s="211" t="s">
        <v>533</v>
      </c>
      <c r="I685" s="60" t="s">
        <v>547</v>
      </c>
      <c r="J685" s="212">
        <v>1.8445648280285516</v>
      </c>
      <c r="K685" s="212">
        <v>2.4126893889210002</v>
      </c>
      <c r="L685" s="213">
        <v>257.89999999999998</v>
      </c>
      <c r="M685" s="214"/>
      <c r="N685" s="214"/>
      <c r="O685" s="214"/>
      <c r="P685" s="214"/>
      <c r="Q685" s="214"/>
      <c r="R685" s="214"/>
      <c r="S685" s="214"/>
      <c r="T685" s="214"/>
      <c r="U685" s="214"/>
      <c r="V685" s="214"/>
      <c r="W685" s="214"/>
      <c r="X685" s="214"/>
      <c r="Y685" s="214"/>
      <c r="Z685" s="214"/>
      <c r="AA685" s="214"/>
      <c r="AB685" s="214"/>
      <c r="AC685" s="214"/>
      <c r="AD685" s="214"/>
      <c r="AE685" s="214"/>
      <c r="AF685" s="214"/>
      <c r="AG685" s="215"/>
      <c r="AH685" s="214"/>
      <c r="AI685" s="214">
        <f t="shared" si="33"/>
        <v>0</v>
      </c>
      <c r="AJ685" s="214">
        <f t="shared" si="33"/>
        <v>0</v>
      </c>
      <c r="AK685" s="214"/>
      <c r="AL685" s="214"/>
      <c r="AM685" s="214"/>
      <c r="AN685" s="214"/>
      <c r="AO685" s="214"/>
      <c r="AP685" s="214"/>
      <c r="AQ685" s="214"/>
      <c r="AR685" s="214"/>
      <c r="AS685" s="214"/>
      <c r="AT685" s="214"/>
      <c r="AU685" s="214"/>
      <c r="AV685" s="214"/>
      <c r="AW685" s="214"/>
      <c r="AX685" s="214"/>
      <c r="AY685" s="214"/>
      <c r="AZ685" s="214"/>
      <c r="BA685" s="214"/>
      <c r="BB685" s="214"/>
      <c r="BC685" s="214"/>
      <c r="BD685" s="214"/>
      <c r="BE685" s="214"/>
      <c r="BF685" s="214"/>
      <c r="BG685" s="216">
        <f t="shared" si="34"/>
        <v>0</v>
      </c>
      <c r="BH685" s="72">
        <f t="shared" si="34"/>
        <v>0</v>
      </c>
      <c r="BI685" s="217">
        <f t="shared" si="32"/>
        <v>0</v>
      </c>
      <c r="BJ685" s="218">
        <v>0</v>
      </c>
      <c r="BK685" s="218">
        <v>0</v>
      </c>
      <c r="BL685" s="218">
        <v>0</v>
      </c>
      <c r="BM685" s="218">
        <v>0</v>
      </c>
      <c r="BN685" s="218">
        <v>0</v>
      </c>
      <c r="BO685" s="218">
        <v>0</v>
      </c>
      <c r="BP685" s="218">
        <v>0</v>
      </c>
      <c r="BQ685" s="218">
        <v>0</v>
      </c>
      <c r="BR685" s="218">
        <v>0</v>
      </c>
      <c r="BS685" s="218">
        <v>0</v>
      </c>
      <c r="BT685" s="218">
        <v>0</v>
      </c>
      <c r="BU685" s="218">
        <v>0</v>
      </c>
      <c r="BV685" s="218">
        <v>0</v>
      </c>
      <c r="BW685" s="218">
        <v>0</v>
      </c>
      <c r="BX685" s="218">
        <v>0</v>
      </c>
      <c r="BY685" s="218">
        <v>0</v>
      </c>
      <c r="BZ685" s="218">
        <v>0</v>
      </c>
      <c r="CA685" s="218">
        <v>0</v>
      </c>
      <c r="CB685" s="218">
        <v>0</v>
      </c>
      <c r="CC685" s="218">
        <v>0</v>
      </c>
      <c r="CD685" s="218">
        <v>0</v>
      </c>
      <c r="CE685" s="218">
        <v>0</v>
      </c>
      <c r="CF685" s="218">
        <v>0</v>
      </c>
      <c r="CG685" s="219">
        <v>0</v>
      </c>
      <c r="CH685" s="220">
        <v>3223680.0000000005</v>
      </c>
      <c r="CI685" s="220">
        <v>3223680.0000000005</v>
      </c>
      <c r="CJ685" s="220">
        <v>3714240.0000000005</v>
      </c>
      <c r="CK685" s="221" t="s">
        <v>530</v>
      </c>
      <c r="CL685" s="222">
        <v>0.92</v>
      </c>
      <c r="CM685" s="223">
        <v>0.92</v>
      </c>
      <c r="CN685" s="224">
        <v>1.06</v>
      </c>
      <c r="CO685" s="253"/>
      <c r="CP685" s="253"/>
      <c r="CQ685" s="253"/>
      <c r="CR685" s="225"/>
      <c r="CS685" s="254">
        <v>276.18083199108878</v>
      </c>
      <c r="CT685" s="255">
        <v>276.18083199108878</v>
      </c>
      <c r="CU685" s="256">
        <v>1.4863403248862899</v>
      </c>
      <c r="CV685" s="257">
        <v>1.4863403248862899</v>
      </c>
      <c r="CW685" s="245" t="s">
        <v>832</v>
      </c>
      <c r="CX685" s="258"/>
      <c r="CY685" s="253"/>
      <c r="CZ685" s="253"/>
      <c r="DA685" s="259"/>
      <c r="DB685" s="260"/>
      <c r="DC685" s="261">
        <v>0</v>
      </c>
      <c r="DD685" s="262">
        <v>0</v>
      </c>
      <c r="DE685" s="263">
        <v>145815</v>
      </c>
      <c r="DF685" s="111">
        <v>48605</v>
      </c>
    </row>
    <row r="686" spans="1:110" ht="35.25" customHeight="1" x14ac:dyDescent="0.25">
      <c r="A686" s="237" t="s">
        <v>541</v>
      </c>
      <c r="B686" s="238" t="s">
        <v>14</v>
      </c>
      <c r="C686" s="238" t="s">
        <v>34</v>
      </c>
      <c r="D686" s="60" t="s">
        <v>197</v>
      </c>
      <c r="E686" s="60" t="s">
        <v>62</v>
      </c>
      <c r="F686" s="60" t="s">
        <v>1567</v>
      </c>
      <c r="G686" s="61" t="s">
        <v>62</v>
      </c>
      <c r="H686" s="211" t="s">
        <v>533</v>
      </c>
      <c r="I686" s="60" t="s">
        <v>547</v>
      </c>
      <c r="J686" s="212">
        <v>1.3329863015050081</v>
      </c>
      <c r="K686" s="212">
        <v>2.8263257516970004</v>
      </c>
      <c r="L686" s="213">
        <v>785.3</v>
      </c>
      <c r="M686" s="214"/>
      <c r="N686" s="214"/>
      <c r="O686" s="214"/>
      <c r="P686" s="214"/>
      <c r="Q686" s="214"/>
      <c r="R686" s="214"/>
      <c r="S686" s="214"/>
      <c r="T686" s="214"/>
      <c r="U686" s="214"/>
      <c r="V686" s="214"/>
      <c r="W686" s="214"/>
      <c r="X686" s="214"/>
      <c r="Y686" s="214"/>
      <c r="Z686" s="214"/>
      <c r="AA686" s="214"/>
      <c r="AB686" s="214"/>
      <c r="AC686" s="214">
        <v>1</v>
      </c>
      <c r="AD686" s="214">
        <v>1</v>
      </c>
      <c r="AE686" s="214"/>
      <c r="AF686" s="214"/>
      <c r="AG686" s="215"/>
      <c r="AH686" s="214"/>
      <c r="AI686" s="214">
        <f t="shared" si="33"/>
        <v>1</v>
      </c>
      <c r="AJ686" s="214">
        <f t="shared" si="33"/>
        <v>1</v>
      </c>
      <c r="AK686" s="214"/>
      <c r="AL686" s="214"/>
      <c r="AM686" s="214"/>
      <c r="AN686" s="214"/>
      <c r="AO686" s="214"/>
      <c r="AP686" s="214"/>
      <c r="AQ686" s="214"/>
      <c r="AR686" s="214"/>
      <c r="AS686" s="214"/>
      <c r="AT686" s="214"/>
      <c r="AU686" s="214"/>
      <c r="AV686" s="214"/>
      <c r="AW686" s="214"/>
      <c r="AX686" s="214"/>
      <c r="AY686" s="214"/>
      <c r="AZ686" s="214"/>
      <c r="BA686" s="214">
        <v>2.58</v>
      </c>
      <c r="BB686" s="214">
        <v>2.58</v>
      </c>
      <c r="BC686" s="214"/>
      <c r="BD686" s="214"/>
      <c r="BE686" s="214"/>
      <c r="BF686" s="214"/>
      <c r="BG686" s="216">
        <f t="shared" si="34"/>
        <v>2.58</v>
      </c>
      <c r="BH686" s="72">
        <f t="shared" si="34"/>
        <v>2.58</v>
      </c>
      <c r="BI686" s="217">
        <f t="shared" si="32"/>
        <v>2.6060606060606065E-3</v>
      </c>
      <c r="BJ686" s="218">
        <v>0</v>
      </c>
      <c r="BK686" s="218">
        <v>0</v>
      </c>
      <c r="BL686" s="218">
        <v>0</v>
      </c>
      <c r="BM686" s="218">
        <v>0</v>
      </c>
      <c r="BN686" s="218">
        <v>0</v>
      </c>
      <c r="BO686" s="218">
        <v>0</v>
      </c>
      <c r="BP686" s="218">
        <v>0</v>
      </c>
      <c r="BQ686" s="218">
        <v>0</v>
      </c>
      <c r="BR686" s="218">
        <v>0</v>
      </c>
      <c r="BS686" s="218">
        <v>0</v>
      </c>
      <c r="BT686" s="218">
        <v>0</v>
      </c>
      <c r="BU686" s="218">
        <v>0</v>
      </c>
      <c r="BV686" s="218">
        <v>0</v>
      </c>
      <c r="BW686" s="218">
        <v>0</v>
      </c>
      <c r="BX686" s="218">
        <v>0</v>
      </c>
      <c r="BY686" s="218">
        <v>0</v>
      </c>
      <c r="BZ686" s="218">
        <v>3028.5072</v>
      </c>
      <c r="CA686" s="218">
        <v>3028.5072</v>
      </c>
      <c r="CB686" s="218">
        <v>0</v>
      </c>
      <c r="CC686" s="218">
        <v>0</v>
      </c>
      <c r="CD686" s="218">
        <v>0</v>
      </c>
      <c r="CE686" s="218">
        <v>0</v>
      </c>
      <c r="CF686" s="218">
        <v>3028.5072</v>
      </c>
      <c r="CG686" s="219">
        <v>3028.5072</v>
      </c>
      <c r="CH686" s="220">
        <v>3223680.0000000005</v>
      </c>
      <c r="CI686" s="220">
        <v>3223680.0000000005</v>
      </c>
      <c r="CJ686" s="220">
        <v>3468960</v>
      </c>
      <c r="CK686" s="221" t="s">
        <v>530</v>
      </c>
      <c r="CL686" s="222">
        <v>0.92</v>
      </c>
      <c r="CM686" s="223">
        <v>0.92</v>
      </c>
      <c r="CN686" s="224">
        <v>0.99</v>
      </c>
      <c r="CO686" s="253"/>
      <c r="CP686" s="253"/>
      <c r="CQ686" s="253"/>
      <c r="CR686" s="225"/>
      <c r="CS686" s="254">
        <v>202.93658802783759</v>
      </c>
      <c r="CT686" s="255">
        <v>202.93658802783759</v>
      </c>
      <c r="CU686" s="256">
        <v>1.9952730481826304</v>
      </c>
      <c r="CV686" s="257">
        <v>1.9952730481826304</v>
      </c>
      <c r="CW686" s="245" t="s">
        <v>832</v>
      </c>
      <c r="CX686" s="258"/>
      <c r="CY686" s="253"/>
      <c r="CZ686" s="253"/>
      <c r="DA686" s="259"/>
      <c r="DB686" s="260"/>
      <c r="DC686" s="261">
        <v>123526</v>
      </c>
      <c r="DD686" s="262">
        <v>0</v>
      </c>
      <c r="DE686" s="263">
        <v>0</v>
      </c>
      <c r="DF686" s="111">
        <v>41175.333333333336</v>
      </c>
    </row>
    <row r="687" spans="1:110" ht="35.25" customHeight="1" x14ac:dyDescent="0.25">
      <c r="A687" s="237" t="s">
        <v>541</v>
      </c>
      <c r="B687" s="238" t="s">
        <v>14</v>
      </c>
      <c r="C687" s="238" t="s">
        <v>34</v>
      </c>
      <c r="D687" s="60" t="s">
        <v>197</v>
      </c>
      <c r="E687" s="60" t="s">
        <v>62</v>
      </c>
      <c r="F687" s="60" t="s">
        <v>1568</v>
      </c>
      <c r="G687" s="61" t="s">
        <v>62</v>
      </c>
      <c r="H687" s="211" t="s">
        <v>594</v>
      </c>
      <c r="I687" s="60" t="s">
        <v>547</v>
      </c>
      <c r="J687" s="212">
        <v>1.3257809701455214</v>
      </c>
      <c r="K687" s="212">
        <v>2.0821969653660002</v>
      </c>
      <c r="L687" s="213">
        <v>305.60000000000002</v>
      </c>
      <c r="M687" s="214"/>
      <c r="N687" s="214"/>
      <c r="O687" s="214"/>
      <c r="P687" s="214"/>
      <c r="Q687" s="214"/>
      <c r="R687" s="214"/>
      <c r="S687" s="214"/>
      <c r="T687" s="214"/>
      <c r="U687" s="214"/>
      <c r="V687" s="214"/>
      <c r="W687" s="214"/>
      <c r="X687" s="214"/>
      <c r="Y687" s="214"/>
      <c r="Z687" s="214"/>
      <c r="AA687" s="214"/>
      <c r="AB687" s="214"/>
      <c r="AC687" s="214"/>
      <c r="AD687" s="214"/>
      <c r="AE687" s="214"/>
      <c r="AF687" s="214"/>
      <c r="AG687" s="215"/>
      <c r="AH687" s="214"/>
      <c r="AI687" s="214">
        <f t="shared" si="33"/>
        <v>0</v>
      </c>
      <c r="AJ687" s="214">
        <f t="shared" si="33"/>
        <v>0</v>
      </c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14"/>
      <c r="BB687" s="214"/>
      <c r="BC687" s="214"/>
      <c r="BD687" s="214"/>
      <c r="BE687" s="214"/>
      <c r="BF687" s="214"/>
      <c r="BG687" s="216">
        <f t="shared" si="34"/>
        <v>0</v>
      </c>
      <c r="BH687" s="72">
        <f t="shared" si="34"/>
        <v>0</v>
      </c>
      <c r="BI687" s="217">
        <f t="shared" si="32"/>
        <v>0</v>
      </c>
      <c r="BJ687" s="218">
        <v>0</v>
      </c>
      <c r="BK687" s="218">
        <v>0</v>
      </c>
      <c r="BL687" s="218">
        <v>0</v>
      </c>
      <c r="BM687" s="218">
        <v>0</v>
      </c>
      <c r="BN687" s="218">
        <v>0</v>
      </c>
      <c r="BO687" s="218">
        <v>0</v>
      </c>
      <c r="BP687" s="218">
        <v>0</v>
      </c>
      <c r="BQ687" s="218">
        <v>0</v>
      </c>
      <c r="BR687" s="218">
        <v>0</v>
      </c>
      <c r="BS687" s="218">
        <v>0</v>
      </c>
      <c r="BT687" s="218">
        <v>0</v>
      </c>
      <c r="BU687" s="218">
        <v>0</v>
      </c>
      <c r="BV687" s="218">
        <v>0</v>
      </c>
      <c r="BW687" s="218">
        <v>0</v>
      </c>
      <c r="BX687" s="218">
        <v>0</v>
      </c>
      <c r="BY687" s="218">
        <v>0</v>
      </c>
      <c r="BZ687" s="218">
        <v>0</v>
      </c>
      <c r="CA687" s="218">
        <v>0</v>
      </c>
      <c r="CB687" s="218">
        <v>0</v>
      </c>
      <c r="CC687" s="218">
        <v>0</v>
      </c>
      <c r="CD687" s="218">
        <v>0</v>
      </c>
      <c r="CE687" s="218">
        <v>0</v>
      </c>
      <c r="CF687" s="218">
        <v>0</v>
      </c>
      <c r="CG687" s="219">
        <v>0</v>
      </c>
      <c r="CH687" s="220">
        <v>3468960</v>
      </c>
      <c r="CI687" s="220">
        <v>3468960</v>
      </c>
      <c r="CJ687" s="220">
        <v>4239840</v>
      </c>
      <c r="CK687" s="221" t="s">
        <v>530</v>
      </c>
      <c r="CL687" s="222">
        <v>0.99</v>
      </c>
      <c r="CM687" s="223">
        <v>0.99</v>
      </c>
      <c r="CN687" s="224">
        <v>1.21</v>
      </c>
      <c r="CO687" s="253"/>
      <c r="CP687" s="253"/>
      <c r="CQ687" s="253"/>
      <c r="CR687" s="225"/>
      <c r="CS687" s="254">
        <v>113.53214469163957</v>
      </c>
      <c r="CT687" s="255">
        <v>58.947725346142903</v>
      </c>
      <c r="CU687" s="256">
        <v>0.75500703059131602</v>
      </c>
      <c r="CV687" s="257">
        <v>0.66233399265329107</v>
      </c>
      <c r="CW687" s="245" t="s">
        <v>832</v>
      </c>
      <c r="CX687" s="258"/>
      <c r="CY687" s="253"/>
      <c r="CZ687" s="253"/>
      <c r="DA687" s="259"/>
      <c r="DB687" s="260"/>
      <c r="DC687" s="261">
        <v>0</v>
      </c>
      <c r="DD687" s="262">
        <v>0</v>
      </c>
      <c r="DE687" s="263">
        <v>0</v>
      </c>
      <c r="DF687" s="111">
        <v>0</v>
      </c>
    </row>
    <row r="688" spans="1:110" ht="35.25" customHeight="1" x14ac:dyDescent="0.25">
      <c r="A688" s="237" t="s">
        <v>541</v>
      </c>
      <c r="B688" s="238" t="s">
        <v>14</v>
      </c>
      <c r="C688" s="238" t="s">
        <v>34</v>
      </c>
      <c r="D688" s="60" t="s">
        <v>197</v>
      </c>
      <c r="E688" s="60" t="s">
        <v>62</v>
      </c>
      <c r="F688" s="60" t="s">
        <v>1569</v>
      </c>
      <c r="G688" s="61" t="s">
        <v>62</v>
      </c>
      <c r="H688" s="211" t="s">
        <v>533</v>
      </c>
      <c r="I688" s="60" t="s">
        <v>547</v>
      </c>
      <c r="J688" s="212">
        <v>2.1976260646433912</v>
      </c>
      <c r="K688" s="212">
        <v>3.8549242344060004</v>
      </c>
      <c r="L688" s="213">
        <v>769.2</v>
      </c>
      <c r="M688" s="214"/>
      <c r="N688" s="214"/>
      <c r="O688" s="214"/>
      <c r="P688" s="214"/>
      <c r="Q688" s="214"/>
      <c r="R688" s="214"/>
      <c r="S688" s="214"/>
      <c r="T688" s="214"/>
      <c r="U688" s="214"/>
      <c r="V688" s="214"/>
      <c r="W688" s="214"/>
      <c r="X688" s="214"/>
      <c r="Y688" s="214"/>
      <c r="Z688" s="214"/>
      <c r="AA688" s="214"/>
      <c r="AB688" s="214"/>
      <c r="AC688" s="214">
        <v>6</v>
      </c>
      <c r="AD688" s="214">
        <v>6</v>
      </c>
      <c r="AE688" s="214"/>
      <c r="AF688" s="214"/>
      <c r="AG688" s="215"/>
      <c r="AH688" s="214"/>
      <c r="AI688" s="214">
        <f t="shared" si="33"/>
        <v>6</v>
      </c>
      <c r="AJ688" s="214">
        <f t="shared" si="33"/>
        <v>6</v>
      </c>
      <c r="AK688" s="214"/>
      <c r="AL688" s="214"/>
      <c r="AM688" s="214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>
        <v>24</v>
      </c>
      <c r="BB688" s="214">
        <v>24</v>
      </c>
      <c r="BC688" s="214"/>
      <c r="BD688" s="214"/>
      <c r="BE688" s="214"/>
      <c r="BF688" s="214"/>
      <c r="BG688" s="216">
        <f t="shared" si="34"/>
        <v>24</v>
      </c>
      <c r="BH688" s="72">
        <f t="shared" si="34"/>
        <v>24</v>
      </c>
      <c r="BI688" s="217">
        <f t="shared" si="32"/>
        <v>1.1764705882352941E-2</v>
      </c>
      <c r="BJ688" s="218">
        <v>0</v>
      </c>
      <c r="BK688" s="218">
        <v>0</v>
      </c>
      <c r="BL688" s="218">
        <v>0</v>
      </c>
      <c r="BM688" s="218">
        <v>0</v>
      </c>
      <c r="BN688" s="218">
        <v>0</v>
      </c>
      <c r="BO688" s="218">
        <v>0</v>
      </c>
      <c r="BP688" s="218">
        <v>0</v>
      </c>
      <c r="BQ688" s="218">
        <v>0</v>
      </c>
      <c r="BR688" s="218">
        <v>0</v>
      </c>
      <c r="BS688" s="218">
        <v>0</v>
      </c>
      <c r="BT688" s="218">
        <v>0</v>
      </c>
      <c r="BU688" s="218">
        <v>0</v>
      </c>
      <c r="BV688" s="218">
        <v>0</v>
      </c>
      <c r="BW688" s="218">
        <v>0</v>
      </c>
      <c r="BX688" s="218">
        <v>0</v>
      </c>
      <c r="BY688" s="218">
        <v>0</v>
      </c>
      <c r="BZ688" s="218">
        <v>28172.160000000003</v>
      </c>
      <c r="CA688" s="218">
        <v>28172.160000000003</v>
      </c>
      <c r="CB688" s="218">
        <v>0</v>
      </c>
      <c r="CC688" s="218">
        <v>0</v>
      </c>
      <c r="CD688" s="218">
        <v>0</v>
      </c>
      <c r="CE688" s="218">
        <v>0</v>
      </c>
      <c r="CF688" s="218">
        <v>28172.160000000003</v>
      </c>
      <c r="CG688" s="219">
        <v>28172.160000000003</v>
      </c>
      <c r="CH688" s="220">
        <v>6061920</v>
      </c>
      <c r="CI688" s="220">
        <v>6061920</v>
      </c>
      <c r="CJ688" s="220">
        <v>7148160.0000000009</v>
      </c>
      <c r="CK688" s="221" t="s">
        <v>530</v>
      </c>
      <c r="CL688" s="222">
        <v>1.73</v>
      </c>
      <c r="CM688" s="223">
        <v>1.73</v>
      </c>
      <c r="CN688" s="224">
        <v>2.04</v>
      </c>
      <c r="CO688" s="253"/>
      <c r="CP688" s="253"/>
      <c r="CQ688" s="253"/>
      <c r="CR688" s="225"/>
      <c r="CS688" s="254">
        <v>107.40750748962007</v>
      </c>
      <c r="CT688" s="255">
        <v>107.40750748962007</v>
      </c>
      <c r="CU688" s="256">
        <v>1.037616768289662</v>
      </c>
      <c r="CV688" s="257">
        <v>1.037616768289662</v>
      </c>
      <c r="CW688" s="245" t="s">
        <v>558</v>
      </c>
      <c r="CX688" s="258"/>
      <c r="CY688" s="253"/>
      <c r="CZ688" s="253"/>
      <c r="DA688" s="259"/>
      <c r="DB688" s="260"/>
      <c r="DC688" s="261">
        <v>0</v>
      </c>
      <c r="DD688" s="262">
        <v>0</v>
      </c>
      <c r="DE688" s="263">
        <v>75166</v>
      </c>
      <c r="DF688" s="111">
        <v>25055.333333333332</v>
      </c>
    </row>
    <row r="689" spans="1:110" ht="35.25" customHeight="1" x14ac:dyDescent="0.25">
      <c r="A689" s="237" t="s">
        <v>541</v>
      </c>
      <c r="B689" s="238" t="s">
        <v>14</v>
      </c>
      <c r="C689" s="238" t="s">
        <v>34</v>
      </c>
      <c r="D689" s="60" t="s">
        <v>197</v>
      </c>
      <c r="E689" s="60" t="s">
        <v>62</v>
      </c>
      <c r="F689" s="60" t="s">
        <v>1570</v>
      </c>
      <c r="G689" s="61" t="s">
        <v>62</v>
      </c>
      <c r="H689" s="211" t="s">
        <v>543</v>
      </c>
      <c r="I689" s="60" t="s">
        <v>547</v>
      </c>
      <c r="J689" s="212">
        <v>2.1976260646433912</v>
      </c>
      <c r="K689" s="212">
        <v>0.30738636299700001</v>
      </c>
      <c r="L689" s="213">
        <v>12</v>
      </c>
      <c r="M689" s="214"/>
      <c r="N689" s="214"/>
      <c r="O689" s="214"/>
      <c r="P689" s="214"/>
      <c r="Q689" s="214"/>
      <c r="R689" s="214"/>
      <c r="S689" s="214"/>
      <c r="T689" s="214"/>
      <c r="U689" s="214"/>
      <c r="V689" s="214"/>
      <c r="W689" s="214"/>
      <c r="X689" s="214"/>
      <c r="Y689" s="214"/>
      <c r="Z689" s="214"/>
      <c r="AA689" s="214"/>
      <c r="AB689" s="214"/>
      <c r="AC689" s="214"/>
      <c r="AD689" s="214"/>
      <c r="AE689" s="214"/>
      <c r="AF689" s="214"/>
      <c r="AG689" s="215"/>
      <c r="AH689" s="214"/>
      <c r="AI689" s="214">
        <f t="shared" si="33"/>
        <v>0</v>
      </c>
      <c r="AJ689" s="214">
        <f t="shared" si="33"/>
        <v>0</v>
      </c>
      <c r="AK689" s="214"/>
      <c r="AL689" s="214"/>
      <c r="AM689" s="214"/>
      <c r="AN689" s="214"/>
      <c r="AO689" s="214"/>
      <c r="AP689" s="214"/>
      <c r="AQ689" s="214"/>
      <c r="AR689" s="214"/>
      <c r="AS689" s="214"/>
      <c r="AT689" s="214"/>
      <c r="AU689" s="214"/>
      <c r="AV689" s="214"/>
      <c r="AW689" s="214"/>
      <c r="AX689" s="214"/>
      <c r="AY689" s="214"/>
      <c r="AZ689" s="214"/>
      <c r="BA689" s="214"/>
      <c r="BB689" s="214"/>
      <c r="BC689" s="214"/>
      <c r="BD689" s="214"/>
      <c r="BE689" s="214"/>
      <c r="BF689" s="214"/>
      <c r="BG689" s="216">
        <f t="shared" si="34"/>
        <v>0</v>
      </c>
      <c r="BH689" s="72">
        <f t="shared" si="34"/>
        <v>0</v>
      </c>
      <c r="BI689" s="217">
        <f t="shared" si="32"/>
        <v>0</v>
      </c>
      <c r="BJ689" s="218">
        <v>0</v>
      </c>
      <c r="BK689" s="218">
        <v>0</v>
      </c>
      <c r="BL689" s="218">
        <v>0</v>
      </c>
      <c r="BM689" s="218">
        <v>0</v>
      </c>
      <c r="BN689" s="218">
        <v>0</v>
      </c>
      <c r="BO689" s="218">
        <v>0</v>
      </c>
      <c r="BP689" s="218">
        <v>0</v>
      </c>
      <c r="BQ689" s="218">
        <v>0</v>
      </c>
      <c r="BR689" s="218">
        <v>0</v>
      </c>
      <c r="BS689" s="218">
        <v>0</v>
      </c>
      <c r="BT689" s="218">
        <v>0</v>
      </c>
      <c r="BU689" s="218">
        <v>0</v>
      </c>
      <c r="BV689" s="218">
        <v>0</v>
      </c>
      <c r="BW689" s="218">
        <v>0</v>
      </c>
      <c r="BX689" s="218">
        <v>0</v>
      </c>
      <c r="BY689" s="218">
        <v>0</v>
      </c>
      <c r="BZ689" s="218">
        <v>0</v>
      </c>
      <c r="CA689" s="218">
        <v>0</v>
      </c>
      <c r="CB689" s="218">
        <v>0</v>
      </c>
      <c r="CC689" s="218">
        <v>0</v>
      </c>
      <c r="CD689" s="218">
        <v>0</v>
      </c>
      <c r="CE689" s="218">
        <v>0</v>
      </c>
      <c r="CF689" s="218">
        <v>0</v>
      </c>
      <c r="CG689" s="219">
        <v>0</v>
      </c>
      <c r="CH689" s="220">
        <v>525600</v>
      </c>
      <c r="CI689" s="220">
        <v>525600</v>
      </c>
      <c r="CJ689" s="220">
        <v>595680.00000000012</v>
      </c>
      <c r="CK689" s="221" t="s">
        <v>530</v>
      </c>
      <c r="CL689" s="222">
        <v>0.15</v>
      </c>
      <c r="CM689" s="223">
        <v>0.15</v>
      </c>
      <c r="CN689" s="224">
        <v>0.17</v>
      </c>
      <c r="CO689" s="253"/>
      <c r="CP689" s="253"/>
      <c r="CQ689" s="253"/>
      <c r="CR689" s="225"/>
      <c r="CS689" s="254">
        <v>79.543046357616049</v>
      </c>
      <c r="CT689" s="255">
        <v>79.543046357616049</v>
      </c>
      <c r="CU689" s="256">
        <v>0.82891832229580753</v>
      </c>
      <c r="CV689" s="257">
        <v>0.82891832229580753</v>
      </c>
      <c r="CW689" s="245" t="s">
        <v>1026</v>
      </c>
      <c r="CX689" s="258"/>
      <c r="CY689" s="253"/>
      <c r="CZ689" s="253"/>
      <c r="DA689" s="259"/>
      <c r="DB689" s="260"/>
      <c r="DC689" s="261">
        <v>0</v>
      </c>
      <c r="DD689" s="262">
        <v>0</v>
      </c>
      <c r="DE689" s="263">
        <v>0</v>
      </c>
      <c r="DF689" s="111">
        <v>0</v>
      </c>
    </row>
    <row r="690" spans="1:110" ht="35.25" customHeight="1" x14ac:dyDescent="0.25">
      <c r="A690" s="237" t="s">
        <v>541</v>
      </c>
      <c r="B690" s="238" t="s">
        <v>14</v>
      </c>
      <c r="C690" s="238" t="s">
        <v>34</v>
      </c>
      <c r="D690" s="60" t="s">
        <v>397</v>
      </c>
      <c r="E690" s="60" t="s">
        <v>218</v>
      </c>
      <c r="F690" s="60" t="s">
        <v>1571</v>
      </c>
      <c r="G690" s="61" t="s">
        <v>218</v>
      </c>
      <c r="H690" s="211" t="s">
        <v>533</v>
      </c>
      <c r="I690" s="60" t="s">
        <v>547</v>
      </c>
      <c r="J690" s="212">
        <v>2.954185857389477</v>
      </c>
      <c r="K690" s="212">
        <v>2.6780302974599999</v>
      </c>
      <c r="L690" s="213">
        <v>667.3</v>
      </c>
      <c r="M690" s="214"/>
      <c r="N690" s="214"/>
      <c r="O690" s="214"/>
      <c r="P690" s="214"/>
      <c r="Q690" s="214"/>
      <c r="R690" s="214"/>
      <c r="S690" s="214"/>
      <c r="T690" s="214"/>
      <c r="U690" s="214"/>
      <c r="V690" s="214"/>
      <c r="W690" s="214"/>
      <c r="X690" s="214"/>
      <c r="Y690" s="214"/>
      <c r="Z690" s="214"/>
      <c r="AA690" s="214"/>
      <c r="AB690" s="214"/>
      <c r="AC690" s="214">
        <v>5</v>
      </c>
      <c r="AD690" s="214">
        <v>5</v>
      </c>
      <c r="AE690" s="214"/>
      <c r="AF690" s="214"/>
      <c r="AG690" s="215"/>
      <c r="AH690" s="214"/>
      <c r="AI690" s="214">
        <f t="shared" si="33"/>
        <v>5</v>
      </c>
      <c r="AJ690" s="214">
        <f t="shared" si="33"/>
        <v>5</v>
      </c>
      <c r="AK690" s="214"/>
      <c r="AL690" s="214"/>
      <c r="AM690" s="214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14">
        <v>29.05</v>
      </c>
      <c r="BB690" s="214">
        <v>29.05</v>
      </c>
      <c r="BC690" s="214"/>
      <c r="BD690" s="214"/>
      <c r="BE690" s="214"/>
      <c r="BF690" s="214"/>
      <c r="BG690" s="216">
        <f t="shared" si="34"/>
        <v>29.05</v>
      </c>
      <c r="BH690" s="72">
        <f t="shared" si="34"/>
        <v>29.05</v>
      </c>
      <c r="BI690" s="217">
        <f t="shared" si="32"/>
        <v>1.3702830188679245E-2</v>
      </c>
      <c r="BJ690" s="218">
        <v>0</v>
      </c>
      <c r="BK690" s="218">
        <v>0</v>
      </c>
      <c r="BL690" s="218">
        <v>0</v>
      </c>
      <c r="BM690" s="218">
        <v>0</v>
      </c>
      <c r="BN690" s="218">
        <v>0</v>
      </c>
      <c r="BO690" s="218">
        <v>0</v>
      </c>
      <c r="BP690" s="218">
        <v>0</v>
      </c>
      <c r="BQ690" s="218">
        <v>0</v>
      </c>
      <c r="BR690" s="218">
        <v>0</v>
      </c>
      <c r="BS690" s="218">
        <v>0</v>
      </c>
      <c r="BT690" s="218">
        <v>0</v>
      </c>
      <c r="BU690" s="218">
        <v>0</v>
      </c>
      <c r="BV690" s="218">
        <v>0</v>
      </c>
      <c r="BW690" s="218">
        <v>0</v>
      </c>
      <c r="BX690" s="218">
        <v>0</v>
      </c>
      <c r="BY690" s="218">
        <v>0</v>
      </c>
      <c r="BZ690" s="218">
        <v>34100.052000000003</v>
      </c>
      <c r="CA690" s="218">
        <v>34100.052000000003</v>
      </c>
      <c r="CB690" s="218">
        <v>0</v>
      </c>
      <c r="CC690" s="218">
        <v>0</v>
      </c>
      <c r="CD690" s="218">
        <v>0</v>
      </c>
      <c r="CE690" s="218">
        <v>0</v>
      </c>
      <c r="CF690" s="218">
        <v>34100.052000000003</v>
      </c>
      <c r="CG690" s="219">
        <v>34100.052000000003</v>
      </c>
      <c r="CH690" s="220">
        <v>6202080.0000000009</v>
      </c>
      <c r="CI690" s="220">
        <v>6202080.0000000009</v>
      </c>
      <c r="CJ690" s="220">
        <v>7428480.0000000009</v>
      </c>
      <c r="CK690" s="221" t="s">
        <v>530</v>
      </c>
      <c r="CL690" s="222">
        <v>1.77</v>
      </c>
      <c r="CM690" s="223">
        <v>1.77</v>
      </c>
      <c r="CN690" s="224">
        <v>2.12</v>
      </c>
      <c r="CO690" s="253"/>
      <c r="CP690" s="253"/>
      <c r="CQ690" s="253"/>
      <c r="CR690" s="225"/>
      <c r="CS690" s="254">
        <v>34.923605993613364</v>
      </c>
      <c r="CT690" s="255">
        <v>33.413411938098747</v>
      </c>
      <c r="CU690" s="256">
        <v>0.35175632522721689</v>
      </c>
      <c r="CV690" s="257">
        <v>0.33750921149594698</v>
      </c>
      <c r="CW690" s="245" t="s">
        <v>556</v>
      </c>
      <c r="CX690" s="258"/>
      <c r="CY690" s="253"/>
      <c r="CZ690" s="253"/>
      <c r="DA690" s="259"/>
      <c r="DB690" s="260"/>
      <c r="DC690" s="261">
        <v>0</v>
      </c>
      <c r="DD690" s="262">
        <v>0</v>
      </c>
      <c r="DE690" s="263">
        <v>0</v>
      </c>
      <c r="DF690" s="111">
        <v>0</v>
      </c>
    </row>
    <row r="691" spans="1:110" ht="35.25" customHeight="1" x14ac:dyDescent="0.25">
      <c r="A691" s="237" t="s">
        <v>541</v>
      </c>
      <c r="B691" s="238" t="s">
        <v>14</v>
      </c>
      <c r="C691" s="238" t="s">
        <v>34</v>
      </c>
      <c r="D691" s="60" t="s">
        <v>397</v>
      </c>
      <c r="E691" s="60" t="s">
        <v>218</v>
      </c>
      <c r="F691" s="60" t="s">
        <v>1572</v>
      </c>
      <c r="G691" s="61" t="s">
        <v>218</v>
      </c>
      <c r="H691" s="211" t="s">
        <v>533</v>
      </c>
      <c r="I691" s="60" t="s">
        <v>547</v>
      </c>
      <c r="J691" s="212">
        <v>2.8965432065135848</v>
      </c>
      <c r="K691" s="212">
        <v>3.7492424164439999</v>
      </c>
      <c r="L691" s="213">
        <v>669</v>
      </c>
      <c r="M691" s="214"/>
      <c r="N691" s="214"/>
      <c r="O691" s="214"/>
      <c r="P691" s="214"/>
      <c r="Q691" s="214"/>
      <c r="R691" s="214"/>
      <c r="S691" s="214"/>
      <c r="T691" s="214"/>
      <c r="U691" s="214"/>
      <c r="V691" s="214"/>
      <c r="W691" s="214"/>
      <c r="X691" s="214"/>
      <c r="Y691" s="214"/>
      <c r="Z691" s="214"/>
      <c r="AA691" s="214"/>
      <c r="AB691" s="214"/>
      <c r="AC691" s="214">
        <v>9</v>
      </c>
      <c r="AD691" s="214">
        <v>9</v>
      </c>
      <c r="AE691" s="214"/>
      <c r="AF691" s="214"/>
      <c r="AG691" s="215"/>
      <c r="AH691" s="214"/>
      <c r="AI691" s="214">
        <f t="shared" si="33"/>
        <v>9</v>
      </c>
      <c r="AJ691" s="214">
        <f t="shared" si="33"/>
        <v>9</v>
      </c>
      <c r="AK691" s="214"/>
      <c r="AL691" s="214"/>
      <c r="AM691" s="214"/>
      <c r="AN691" s="214"/>
      <c r="AO691" s="214"/>
      <c r="AP691" s="214"/>
      <c r="AQ691" s="214"/>
      <c r="AR691" s="214"/>
      <c r="AS691" s="214"/>
      <c r="AT691" s="214"/>
      <c r="AU691" s="214"/>
      <c r="AV691" s="214"/>
      <c r="AW691" s="214"/>
      <c r="AX691" s="214"/>
      <c r="AY691" s="214"/>
      <c r="AZ691" s="214"/>
      <c r="BA691" s="214">
        <v>45.2</v>
      </c>
      <c r="BB691" s="214">
        <v>45.2</v>
      </c>
      <c r="BC691" s="214"/>
      <c r="BD691" s="214"/>
      <c r="BE691" s="214"/>
      <c r="BF691" s="214"/>
      <c r="BG691" s="216">
        <f t="shared" si="34"/>
        <v>45.2</v>
      </c>
      <c r="BH691" s="72">
        <f t="shared" si="34"/>
        <v>45.2</v>
      </c>
      <c r="BI691" s="217">
        <f t="shared" si="32"/>
        <v>1.9652173913043483E-2</v>
      </c>
      <c r="BJ691" s="218">
        <v>0</v>
      </c>
      <c r="BK691" s="218">
        <v>0</v>
      </c>
      <c r="BL691" s="218">
        <v>0</v>
      </c>
      <c r="BM691" s="218">
        <v>0</v>
      </c>
      <c r="BN691" s="218">
        <v>0</v>
      </c>
      <c r="BO691" s="218">
        <v>0</v>
      </c>
      <c r="BP691" s="218">
        <v>0</v>
      </c>
      <c r="BQ691" s="218">
        <v>0</v>
      </c>
      <c r="BR691" s="218">
        <v>0</v>
      </c>
      <c r="BS691" s="218">
        <v>0</v>
      </c>
      <c r="BT691" s="218">
        <v>0</v>
      </c>
      <c r="BU691" s="218">
        <v>0</v>
      </c>
      <c r="BV691" s="218">
        <v>0</v>
      </c>
      <c r="BW691" s="218">
        <v>0</v>
      </c>
      <c r="BX691" s="218">
        <v>0</v>
      </c>
      <c r="BY691" s="218">
        <v>0</v>
      </c>
      <c r="BZ691" s="218">
        <v>53057.568000000007</v>
      </c>
      <c r="CA691" s="218">
        <v>53057.568000000007</v>
      </c>
      <c r="CB691" s="218">
        <v>0</v>
      </c>
      <c r="CC691" s="218">
        <v>0</v>
      </c>
      <c r="CD691" s="218">
        <v>0</v>
      </c>
      <c r="CE691" s="218">
        <v>0</v>
      </c>
      <c r="CF691" s="218">
        <v>53057.568000000007</v>
      </c>
      <c r="CG691" s="219">
        <v>53057.568000000007</v>
      </c>
      <c r="CH691" s="220">
        <v>7393440</v>
      </c>
      <c r="CI691" s="220">
        <v>7393440</v>
      </c>
      <c r="CJ691" s="220">
        <v>8059200</v>
      </c>
      <c r="CK691" s="221" t="s">
        <v>530</v>
      </c>
      <c r="CL691" s="222">
        <v>2.11</v>
      </c>
      <c r="CM691" s="223">
        <v>2.11</v>
      </c>
      <c r="CN691" s="224">
        <v>2.2999999999999998</v>
      </c>
      <c r="CO691" s="253"/>
      <c r="CP691" s="253"/>
      <c r="CQ691" s="253"/>
      <c r="CR691" s="225"/>
      <c r="CS691" s="254">
        <v>36.259184166169511</v>
      </c>
      <c r="CT691" s="255">
        <v>36.15006607947295</v>
      </c>
      <c r="CU691" s="256">
        <v>0.36035583851218816</v>
      </c>
      <c r="CV691" s="257">
        <v>0.35985758240855087</v>
      </c>
      <c r="CW691" s="245" t="s">
        <v>556</v>
      </c>
      <c r="CX691" s="258"/>
      <c r="CY691" s="253"/>
      <c r="CZ691" s="253"/>
      <c r="DA691" s="259"/>
      <c r="DB691" s="260"/>
      <c r="DC691" s="261">
        <v>0</v>
      </c>
      <c r="DD691" s="262">
        <v>0</v>
      </c>
      <c r="DE691" s="263">
        <v>0</v>
      </c>
      <c r="DF691" s="111">
        <v>0</v>
      </c>
    </row>
    <row r="692" spans="1:110" ht="35.25" customHeight="1" x14ac:dyDescent="0.25">
      <c r="A692" s="237" t="s">
        <v>541</v>
      </c>
      <c r="B692" s="238" t="s">
        <v>14</v>
      </c>
      <c r="C692" s="238" t="s">
        <v>34</v>
      </c>
      <c r="D692" s="60" t="s">
        <v>397</v>
      </c>
      <c r="E692" s="60" t="s">
        <v>218</v>
      </c>
      <c r="F692" s="60" t="s">
        <v>1573</v>
      </c>
      <c r="G692" s="61" t="s">
        <v>218</v>
      </c>
      <c r="H692" s="211" t="s">
        <v>543</v>
      </c>
      <c r="I692" s="60" t="s">
        <v>547</v>
      </c>
      <c r="J692" s="212">
        <v>2.9469805260299906</v>
      </c>
      <c r="K692" s="212">
        <v>3.1159090844280004</v>
      </c>
      <c r="L692" s="213">
        <v>1007.1</v>
      </c>
      <c r="M692" s="214"/>
      <c r="N692" s="214"/>
      <c r="O692" s="214"/>
      <c r="P692" s="214"/>
      <c r="Q692" s="214"/>
      <c r="R692" s="214"/>
      <c r="S692" s="214"/>
      <c r="T692" s="214"/>
      <c r="U692" s="214"/>
      <c r="V692" s="214"/>
      <c r="W692" s="214"/>
      <c r="X692" s="214"/>
      <c r="Y692" s="214"/>
      <c r="Z692" s="214"/>
      <c r="AA692" s="214"/>
      <c r="AB692" s="214"/>
      <c r="AC692" s="214">
        <v>8</v>
      </c>
      <c r="AD692" s="214">
        <v>8</v>
      </c>
      <c r="AE692" s="214"/>
      <c r="AF692" s="214"/>
      <c r="AG692" s="215"/>
      <c r="AH692" s="214"/>
      <c r="AI692" s="214">
        <f t="shared" si="33"/>
        <v>8</v>
      </c>
      <c r="AJ692" s="214">
        <f t="shared" si="33"/>
        <v>8</v>
      </c>
      <c r="AK692" s="214"/>
      <c r="AL692" s="214"/>
      <c r="AM692" s="214"/>
      <c r="AN692" s="214"/>
      <c r="AO692" s="214"/>
      <c r="AP692" s="214"/>
      <c r="AQ692" s="214"/>
      <c r="AR692" s="214"/>
      <c r="AS692" s="214"/>
      <c r="AT692" s="214"/>
      <c r="AU692" s="214"/>
      <c r="AV692" s="214"/>
      <c r="AW692" s="214"/>
      <c r="AX692" s="214"/>
      <c r="AY692" s="214"/>
      <c r="AZ692" s="214"/>
      <c r="BA692" s="214">
        <v>36.06</v>
      </c>
      <c r="BB692" s="214">
        <v>36.06</v>
      </c>
      <c r="BC692" s="214"/>
      <c r="BD692" s="214"/>
      <c r="BE692" s="214"/>
      <c r="BF692" s="214"/>
      <c r="BG692" s="216">
        <f t="shared" si="34"/>
        <v>36.06</v>
      </c>
      <c r="BH692" s="72">
        <f t="shared" si="34"/>
        <v>36.06</v>
      </c>
      <c r="BI692" s="217">
        <f t="shared" si="32"/>
        <v>1.5610389610389611E-2</v>
      </c>
      <c r="BJ692" s="218">
        <v>0</v>
      </c>
      <c r="BK692" s="218">
        <v>0</v>
      </c>
      <c r="BL692" s="218">
        <v>0</v>
      </c>
      <c r="BM692" s="218">
        <v>0</v>
      </c>
      <c r="BN692" s="218">
        <v>0</v>
      </c>
      <c r="BO692" s="218">
        <v>0</v>
      </c>
      <c r="BP692" s="218">
        <v>0</v>
      </c>
      <c r="BQ692" s="218">
        <v>0</v>
      </c>
      <c r="BR692" s="218">
        <v>0</v>
      </c>
      <c r="BS692" s="218">
        <v>0</v>
      </c>
      <c r="BT692" s="218">
        <v>0</v>
      </c>
      <c r="BU692" s="218">
        <v>0</v>
      </c>
      <c r="BV692" s="218">
        <v>0</v>
      </c>
      <c r="BW692" s="218">
        <v>0</v>
      </c>
      <c r="BX692" s="218">
        <v>0</v>
      </c>
      <c r="BY692" s="218">
        <v>0</v>
      </c>
      <c r="BZ692" s="218">
        <v>42328.67040000001</v>
      </c>
      <c r="CA692" s="218">
        <v>42328.67040000001</v>
      </c>
      <c r="CB692" s="218">
        <v>0</v>
      </c>
      <c r="CC692" s="218">
        <v>0</v>
      </c>
      <c r="CD692" s="218">
        <v>0</v>
      </c>
      <c r="CE692" s="218">
        <v>0</v>
      </c>
      <c r="CF692" s="218">
        <v>42328.67040000001</v>
      </c>
      <c r="CG692" s="219">
        <v>42328.67040000001</v>
      </c>
      <c r="CH692" s="220">
        <v>7545678.8718539998</v>
      </c>
      <c r="CI692" s="220">
        <v>7545678.8718539998</v>
      </c>
      <c r="CJ692" s="220">
        <v>8502691.8019428011</v>
      </c>
      <c r="CK692" s="221" t="s">
        <v>530</v>
      </c>
      <c r="CL692" s="222">
        <v>2.0499999999999998</v>
      </c>
      <c r="CM692" s="223">
        <v>2.0499999999999998</v>
      </c>
      <c r="CN692" s="224">
        <v>2.31</v>
      </c>
      <c r="CO692" s="253"/>
      <c r="CP692" s="253"/>
      <c r="CQ692" s="253"/>
      <c r="CR692" s="225"/>
      <c r="CS692" s="254">
        <v>65.749100089773179</v>
      </c>
      <c r="CT692" s="255">
        <v>65.749100089773179</v>
      </c>
      <c r="CU692" s="256">
        <v>0.72226367879304776</v>
      </c>
      <c r="CV692" s="257">
        <v>0.72226367879304776</v>
      </c>
      <c r="CW692" s="245" t="s">
        <v>1574</v>
      </c>
      <c r="CX692" s="258"/>
      <c r="CY692" s="253"/>
      <c r="CZ692" s="253"/>
      <c r="DA692" s="259"/>
      <c r="DB692" s="260"/>
      <c r="DC692" s="261">
        <v>83850</v>
      </c>
      <c r="DD692" s="262">
        <v>0</v>
      </c>
      <c r="DE692" s="263">
        <v>0</v>
      </c>
      <c r="DF692" s="111">
        <v>27950</v>
      </c>
    </row>
    <row r="693" spans="1:110" ht="35.25" customHeight="1" x14ac:dyDescent="0.25">
      <c r="A693" s="237" t="s">
        <v>541</v>
      </c>
      <c r="B693" s="238" t="s">
        <v>14</v>
      </c>
      <c r="C693" s="238" t="s">
        <v>34</v>
      </c>
      <c r="D693" s="60" t="s">
        <v>397</v>
      </c>
      <c r="E693" s="60" t="s">
        <v>218</v>
      </c>
      <c r="F693" s="60" t="s">
        <v>1575</v>
      </c>
      <c r="G693" s="61" t="s">
        <v>218</v>
      </c>
      <c r="H693" s="211" t="s">
        <v>533</v>
      </c>
      <c r="I693" s="60" t="s">
        <v>547</v>
      </c>
      <c r="J693" s="212">
        <v>2.8244898929187192</v>
      </c>
      <c r="K693" s="212">
        <v>1.864962117333</v>
      </c>
      <c r="L693" s="213">
        <v>454.9</v>
      </c>
      <c r="M693" s="214"/>
      <c r="N693" s="214"/>
      <c r="O693" s="214"/>
      <c r="P693" s="214"/>
      <c r="Q693" s="214"/>
      <c r="R693" s="214"/>
      <c r="S693" s="214"/>
      <c r="T693" s="214"/>
      <c r="U693" s="214"/>
      <c r="V693" s="214"/>
      <c r="W693" s="214"/>
      <c r="X693" s="214"/>
      <c r="Y693" s="214"/>
      <c r="Z693" s="214"/>
      <c r="AA693" s="214"/>
      <c r="AB693" s="214"/>
      <c r="AC693" s="214">
        <v>3</v>
      </c>
      <c r="AD693" s="214">
        <v>3</v>
      </c>
      <c r="AE693" s="214"/>
      <c r="AF693" s="214"/>
      <c r="AG693" s="215"/>
      <c r="AH693" s="214"/>
      <c r="AI693" s="214">
        <f t="shared" si="33"/>
        <v>3</v>
      </c>
      <c r="AJ693" s="214">
        <f t="shared" si="33"/>
        <v>3</v>
      </c>
      <c r="AK693" s="214"/>
      <c r="AL693" s="214"/>
      <c r="AM693" s="214"/>
      <c r="AN693" s="214"/>
      <c r="AO693" s="214"/>
      <c r="AP693" s="214"/>
      <c r="AQ693" s="214"/>
      <c r="AR693" s="214"/>
      <c r="AS693" s="214"/>
      <c r="AT693" s="214"/>
      <c r="AU693" s="214"/>
      <c r="AV693" s="214"/>
      <c r="AW693" s="214"/>
      <c r="AX693" s="214"/>
      <c r="AY693" s="214"/>
      <c r="AZ693" s="214"/>
      <c r="BA693" s="214">
        <v>16.600000000000001</v>
      </c>
      <c r="BB693" s="214">
        <v>16.600000000000001</v>
      </c>
      <c r="BC693" s="214"/>
      <c r="BD693" s="214"/>
      <c r="BE693" s="214"/>
      <c r="BF693" s="214"/>
      <c r="BG693" s="216">
        <f t="shared" si="34"/>
        <v>16.600000000000001</v>
      </c>
      <c r="BH693" s="72">
        <f t="shared" si="34"/>
        <v>16.600000000000001</v>
      </c>
      <c r="BI693" s="217">
        <f t="shared" si="32"/>
        <v>1.2868217054263565E-2</v>
      </c>
      <c r="BJ693" s="218">
        <v>0</v>
      </c>
      <c r="BK693" s="218">
        <v>0</v>
      </c>
      <c r="BL693" s="218">
        <v>0</v>
      </c>
      <c r="BM693" s="218">
        <v>0</v>
      </c>
      <c r="BN693" s="218">
        <v>0</v>
      </c>
      <c r="BO693" s="218">
        <v>0</v>
      </c>
      <c r="BP693" s="218">
        <v>0</v>
      </c>
      <c r="BQ693" s="218">
        <v>0</v>
      </c>
      <c r="BR693" s="218">
        <v>0</v>
      </c>
      <c r="BS693" s="218">
        <v>0</v>
      </c>
      <c r="BT693" s="218">
        <v>0</v>
      </c>
      <c r="BU693" s="218">
        <v>0</v>
      </c>
      <c r="BV693" s="218">
        <v>0</v>
      </c>
      <c r="BW693" s="218">
        <v>0</v>
      </c>
      <c r="BX693" s="218">
        <v>0</v>
      </c>
      <c r="BY693" s="218">
        <v>0</v>
      </c>
      <c r="BZ693" s="218">
        <v>19485.744000000002</v>
      </c>
      <c r="CA693" s="218">
        <v>19485.744000000002</v>
      </c>
      <c r="CB693" s="218">
        <v>0</v>
      </c>
      <c r="CC693" s="218">
        <v>0</v>
      </c>
      <c r="CD693" s="218">
        <v>0</v>
      </c>
      <c r="CE693" s="218">
        <v>0</v>
      </c>
      <c r="CF693" s="218">
        <v>19485.744000000002</v>
      </c>
      <c r="CG693" s="219">
        <v>19485.744000000002</v>
      </c>
      <c r="CH693" s="220">
        <v>3795763.7457491998</v>
      </c>
      <c r="CI693" s="220">
        <v>3795763.7457491998</v>
      </c>
      <c r="CJ693" s="220">
        <v>4333217.0194835998</v>
      </c>
      <c r="CK693" s="221" t="s">
        <v>530</v>
      </c>
      <c r="CL693" s="222">
        <v>1.1299999999999999</v>
      </c>
      <c r="CM693" s="223">
        <v>1.1299999999999999</v>
      </c>
      <c r="CN693" s="224">
        <v>1.29</v>
      </c>
      <c r="CO693" s="253"/>
      <c r="CP693" s="253"/>
      <c r="CQ693" s="253"/>
      <c r="CR693" s="225"/>
      <c r="CS693" s="254">
        <v>54.730310703867467</v>
      </c>
      <c r="CT693" s="255">
        <v>54.730310703867467</v>
      </c>
      <c r="CU693" s="256">
        <v>0.4222803966229447</v>
      </c>
      <c r="CV693" s="257">
        <v>0.4222803966229447</v>
      </c>
      <c r="CW693" s="245" t="s">
        <v>573</v>
      </c>
      <c r="CX693" s="258"/>
      <c r="CY693" s="253"/>
      <c r="CZ693" s="253"/>
      <c r="DA693" s="259"/>
      <c r="DB693" s="260"/>
      <c r="DC693" s="261">
        <v>0</v>
      </c>
      <c r="DD693" s="262">
        <v>0</v>
      </c>
      <c r="DE693" s="263">
        <v>0</v>
      </c>
      <c r="DF693" s="111">
        <v>0</v>
      </c>
    </row>
    <row r="694" spans="1:110" ht="35.25" customHeight="1" x14ac:dyDescent="0.25">
      <c r="A694" s="237" t="s">
        <v>541</v>
      </c>
      <c r="B694" s="238" t="s">
        <v>14</v>
      </c>
      <c r="C694" s="238" t="s">
        <v>34</v>
      </c>
      <c r="D694" s="60" t="s">
        <v>397</v>
      </c>
      <c r="E694" s="60" t="s">
        <v>218</v>
      </c>
      <c r="F694" s="60" t="s">
        <v>1576</v>
      </c>
      <c r="G694" s="61" t="s">
        <v>1577</v>
      </c>
      <c r="H694" s="211" t="s">
        <v>543</v>
      </c>
      <c r="I694" s="60" t="s">
        <v>547</v>
      </c>
      <c r="J694" s="212">
        <v>2.4786339876633661</v>
      </c>
      <c r="K694" s="212">
        <v>2.5882575703740001</v>
      </c>
      <c r="L694" s="213">
        <v>910.8</v>
      </c>
      <c r="M694" s="214"/>
      <c r="N694" s="214"/>
      <c r="O694" s="214"/>
      <c r="P694" s="214"/>
      <c r="Q694" s="214"/>
      <c r="R694" s="214"/>
      <c r="S694" s="214"/>
      <c r="T694" s="214"/>
      <c r="U694" s="214"/>
      <c r="V694" s="214"/>
      <c r="W694" s="214"/>
      <c r="X694" s="214"/>
      <c r="Y694" s="214"/>
      <c r="Z694" s="214"/>
      <c r="AA694" s="214"/>
      <c r="AB694" s="214"/>
      <c r="AC694" s="214">
        <v>14</v>
      </c>
      <c r="AD694" s="214">
        <v>14</v>
      </c>
      <c r="AE694" s="214"/>
      <c r="AF694" s="214"/>
      <c r="AG694" s="215"/>
      <c r="AH694" s="214"/>
      <c r="AI694" s="214">
        <f t="shared" si="33"/>
        <v>14</v>
      </c>
      <c r="AJ694" s="214">
        <f t="shared" si="33"/>
        <v>14</v>
      </c>
      <c r="AK694" s="214"/>
      <c r="AL694" s="214"/>
      <c r="AM694" s="214"/>
      <c r="AN694" s="214"/>
      <c r="AO694" s="214"/>
      <c r="AP694" s="214"/>
      <c r="AQ694" s="214"/>
      <c r="AR694" s="214"/>
      <c r="AS694" s="214"/>
      <c r="AT694" s="214"/>
      <c r="AU694" s="214"/>
      <c r="AV694" s="214"/>
      <c r="AW694" s="214"/>
      <c r="AX694" s="214"/>
      <c r="AY694" s="214"/>
      <c r="AZ694" s="214"/>
      <c r="BA694" s="214">
        <v>70.05</v>
      </c>
      <c r="BB694" s="214">
        <v>70.05</v>
      </c>
      <c r="BC694" s="214"/>
      <c r="BD694" s="214"/>
      <c r="BE694" s="214"/>
      <c r="BF694" s="214"/>
      <c r="BG694" s="216">
        <f t="shared" si="34"/>
        <v>70.05</v>
      </c>
      <c r="BH694" s="72">
        <f t="shared" si="34"/>
        <v>70.05</v>
      </c>
      <c r="BI694" s="217">
        <f t="shared" si="32"/>
        <v>3.5739795918367345E-2</v>
      </c>
      <c r="BJ694" s="218">
        <v>0</v>
      </c>
      <c r="BK694" s="218">
        <v>0</v>
      </c>
      <c r="BL694" s="218">
        <v>0</v>
      </c>
      <c r="BM694" s="218">
        <v>0</v>
      </c>
      <c r="BN694" s="218">
        <v>0</v>
      </c>
      <c r="BO694" s="218">
        <v>0</v>
      </c>
      <c r="BP694" s="218">
        <v>0</v>
      </c>
      <c r="BQ694" s="218">
        <v>0</v>
      </c>
      <c r="BR694" s="218">
        <v>0</v>
      </c>
      <c r="BS694" s="218">
        <v>0</v>
      </c>
      <c r="BT694" s="218">
        <v>0</v>
      </c>
      <c r="BU694" s="218">
        <v>0</v>
      </c>
      <c r="BV694" s="218">
        <v>0</v>
      </c>
      <c r="BW694" s="218">
        <v>0</v>
      </c>
      <c r="BX694" s="218">
        <v>0</v>
      </c>
      <c r="BY694" s="218">
        <v>0</v>
      </c>
      <c r="BZ694" s="218">
        <v>82227.491999999998</v>
      </c>
      <c r="CA694" s="218">
        <v>82227.491999999998</v>
      </c>
      <c r="CB694" s="218">
        <v>0</v>
      </c>
      <c r="CC694" s="218">
        <v>0</v>
      </c>
      <c r="CD694" s="218">
        <v>0</v>
      </c>
      <c r="CE694" s="218">
        <v>0</v>
      </c>
      <c r="CF694" s="218">
        <v>82227.491999999998</v>
      </c>
      <c r="CG694" s="219">
        <v>82227.491999999998</v>
      </c>
      <c r="CH694" s="220">
        <v>5746560</v>
      </c>
      <c r="CI694" s="220">
        <v>5746560</v>
      </c>
      <c r="CJ694" s="220">
        <v>6867840</v>
      </c>
      <c r="CK694" s="221" t="s">
        <v>530</v>
      </c>
      <c r="CL694" s="222">
        <v>1.64</v>
      </c>
      <c r="CM694" s="223">
        <v>1.64</v>
      </c>
      <c r="CN694" s="224">
        <v>1.96</v>
      </c>
      <c r="CO694" s="253"/>
      <c r="CP694" s="253"/>
      <c r="CQ694" s="253"/>
      <c r="CR694" s="225"/>
      <c r="CS694" s="254">
        <v>32.974975327583302</v>
      </c>
      <c r="CT694" s="255">
        <v>32.974975327583302</v>
      </c>
      <c r="CU694" s="256">
        <v>0.3357335363533856</v>
      </c>
      <c r="CV694" s="257">
        <v>0.3357335363533856</v>
      </c>
      <c r="CW694" s="245" t="s">
        <v>556</v>
      </c>
      <c r="CX694" s="258"/>
      <c r="CY694" s="253"/>
      <c r="CZ694" s="253"/>
      <c r="DA694" s="259"/>
      <c r="DB694" s="260"/>
      <c r="DC694" s="261">
        <v>0</v>
      </c>
      <c r="DD694" s="262">
        <v>0</v>
      </c>
      <c r="DE694" s="263">
        <v>0</v>
      </c>
      <c r="DF694" s="111">
        <v>0</v>
      </c>
    </row>
    <row r="695" spans="1:110" ht="35.25" customHeight="1" x14ac:dyDescent="0.25">
      <c r="A695" s="237" t="s">
        <v>541</v>
      </c>
      <c r="B695" s="238" t="s">
        <v>14</v>
      </c>
      <c r="C695" s="238" t="s">
        <v>34</v>
      </c>
      <c r="D695" s="60" t="s">
        <v>397</v>
      </c>
      <c r="E695" s="60" t="s">
        <v>218</v>
      </c>
      <c r="F695" s="60" t="s">
        <v>1578</v>
      </c>
      <c r="G695" s="61" t="s">
        <v>218</v>
      </c>
      <c r="H695" s="211" t="s">
        <v>533</v>
      </c>
      <c r="I695" s="60" t="s">
        <v>547</v>
      </c>
      <c r="J695" s="212">
        <v>2.7308205852453948</v>
      </c>
      <c r="K695" s="212">
        <v>1.991666662524</v>
      </c>
      <c r="L695" s="213">
        <v>532.4</v>
      </c>
      <c r="M695" s="214"/>
      <c r="N695" s="214"/>
      <c r="O695" s="214"/>
      <c r="P695" s="214"/>
      <c r="Q695" s="214"/>
      <c r="R695" s="214"/>
      <c r="S695" s="214"/>
      <c r="T695" s="214"/>
      <c r="U695" s="214"/>
      <c r="V695" s="214"/>
      <c r="W695" s="214"/>
      <c r="X695" s="214"/>
      <c r="Y695" s="214"/>
      <c r="Z695" s="214"/>
      <c r="AA695" s="214"/>
      <c r="AB695" s="214"/>
      <c r="AC695" s="214">
        <v>7</v>
      </c>
      <c r="AD695" s="214">
        <v>7</v>
      </c>
      <c r="AE695" s="214"/>
      <c r="AF695" s="214"/>
      <c r="AG695" s="215"/>
      <c r="AH695" s="214"/>
      <c r="AI695" s="214">
        <f t="shared" si="33"/>
        <v>7</v>
      </c>
      <c r="AJ695" s="214">
        <f t="shared" si="33"/>
        <v>7</v>
      </c>
      <c r="AK695" s="214"/>
      <c r="AL695" s="214"/>
      <c r="AM695" s="214"/>
      <c r="AN695" s="214"/>
      <c r="AO695" s="214"/>
      <c r="AP695" s="214"/>
      <c r="AQ695" s="214"/>
      <c r="AR695" s="214"/>
      <c r="AS695" s="214"/>
      <c r="AT695" s="214"/>
      <c r="AU695" s="214"/>
      <c r="AV695" s="214"/>
      <c r="AW695" s="214"/>
      <c r="AX695" s="214"/>
      <c r="AY695" s="214"/>
      <c r="AZ695" s="214"/>
      <c r="BA695" s="214">
        <v>43</v>
      </c>
      <c r="BB695" s="214">
        <v>43</v>
      </c>
      <c r="BC695" s="214"/>
      <c r="BD695" s="214"/>
      <c r="BE695" s="214"/>
      <c r="BF695" s="214"/>
      <c r="BG695" s="216">
        <f t="shared" si="34"/>
        <v>43</v>
      </c>
      <c r="BH695" s="72">
        <f t="shared" si="34"/>
        <v>43</v>
      </c>
      <c r="BI695" s="217">
        <f t="shared" si="32"/>
        <v>3.44E-2</v>
      </c>
      <c r="BJ695" s="218">
        <v>0</v>
      </c>
      <c r="BK695" s="218">
        <v>0</v>
      </c>
      <c r="BL695" s="218">
        <v>0</v>
      </c>
      <c r="BM695" s="218">
        <v>0</v>
      </c>
      <c r="BN695" s="218">
        <v>0</v>
      </c>
      <c r="BO695" s="218">
        <v>0</v>
      </c>
      <c r="BP695" s="218">
        <v>0</v>
      </c>
      <c r="BQ695" s="218">
        <v>0</v>
      </c>
      <c r="BR695" s="218">
        <v>0</v>
      </c>
      <c r="BS695" s="218">
        <v>0</v>
      </c>
      <c r="BT695" s="218">
        <v>0</v>
      </c>
      <c r="BU695" s="218">
        <v>0</v>
      </c>
      <c r="BV695" s="218">
        <v>0</v>
      </c>
      <c r="BW695" s="218">
        <v>0</v>
      </c>
      <c r="BX695" s="218">
        <v>0</v>
      </c>
      <c r="BY695" s="218">
        <v>0</v>
      </c>
      <c r="BZ695" s="218">
        <v>50475.12</v>
      </c>
      <c r="CA695" s="218">
        <v>50475.12</v>
      </c>
      <c r="CB695" s="218">
        <v>0</v>
      </c>
      <c r="CC695" s="218">
        <v>0</v>
      </c>
      <c r="CD695" s="218">
        <v>0</v>
      </c>
      <c r="CE695" s="218">
        <v>0</v>
      </c>
      <c r="CF695" s="218">
        <v>50475.12</v>
      </c>
      <c r="CG695" s="219">
        <v>50475.12</v>
      </c>
      <c r="CH695" s="220">
        <v>5369039.2552331993</v>
      </c>
      <c r="CI695" s="220">
        <v>5369039.2552331993</v>
      </c>
      <c r="CJ695" s="220">
        <v>3749329.0888499995</v>
      </c>
      <c r="CK695" s="221" t="s">
        <v>530</v>
      </c>
      <c r="CL695" s="222">
        <v>1.79</v>
      </c>
      <c r="CM695" s="223">
        <v>1.79</v>
      </c>
      <c r="CN695" s="224">
        <v>1.25</v>
      </c>
      <c r="CO695" s="253"/>
      <c r="CP695" s="253"/>
      <c r="CQ695" s="253"/>
      <c r="CR695" s="225"/>
      <c r="CS695" s="254">
        <v>42.969063164004218</v>
      </c>
      <c r="CT695" s="255">
        <v>42.969063164004218</v>
      </c>
      <c r="CU695" s="256">
        <v>0.35859486640411647</v>
      </c>
      <c r="CV695" s="257">
        <v>0.35859486640411647</v>
      </c>
      <c r="CW695" s="245" t="s">
        <v>811</v>
      </c>
      <c r="CX695" s="258"/>
      <c r="CY695" s="253"/>
      <c r="CZ695" s="253"/>
      <c r="DA695" s="259"/>
      <c r="DB695" s="260"/>
      <c r="DC695" s="261">
        <v>0</v>
      </c>
      <c r="DD695" s="262">
        <v>0</v>
      </c>
      <c r="DE695" s="263">
        <v>0</v>
      </c>
      <c r="DF695" s="111">
        <v>0</v>
      </c>
    </row>
    <row r="696" spans="1:110" ht="35.25" customHeight="1" x14ac:dyDescent="0.25">
      <c r="A696" s="237" t="s">
        <v>541</v>
      </c>
      <c r="B696" s="238" t="s">
        <v>14</v>
      </c>
      <c r="C696" s="238" t="s">
        <v>34</v>
      </c>
      <c r="D696" s="60" t="s">
        <v>397</v>
      </c>
      <c r="E696" s="60" t="s">
        <v>218</v>
      </c>
      <c r="F696" s="60" t="s">
        <v>1579</v>
      </c>
      <c r="G696" s="61" t="s">
        <v>218</v>
      </c>
      <c r="H696" s="211" t="s">
        <v>533</v>
      </c>
      <c r="I696" s="60" t="s">
        <v>547</v>
      </c>
      <c r="J696" s="212">
        <v>3.1847564608930461</v>
      </c>
      <c r="K696" s="212">
        <v>3.0026515089060002</v>
      </c>
      <c r="L696" s="213">
        <v>497.3</v>
      </c>
      <c r="M696" s="214"/>
      <c r="N696" s="214"/>
      <c r="O696" s="214"/>
      <c r="P696" s="214"/>
      <c r="Q696" s="214"/>
      <c r="R696" s="214"/>
      <c r="S696" s="214"/>
      <c r="T696" s="214"/>
      <c r="U696" s="214"/>
      <c r="V696" s="214"/>
      <c r="W696" s="214"/>
      <c r="X696" s="214"/>
      <c r="Y696" s="214"/>
      <c r="Z696" s="214"/>
      <c r="AA696" s="214"/>
      <c r="AB696" s="214"/>
      <c r="AC696" s="214">
        <v>8</v>
      </c>
      <c r="AD696" s="214">
        <v>8</v>
      </c>
      <c r="AE696" s="214"/>
      <c r="AF696" s="214"/>
      <c r="AG696" s="215"/>
      <c r="AH696" s="214"/>
      <c r="AI696" s="214">
        <f t="shared" si="33"/>
        <v>8</v>
      </c>
      <c r="AJ696" s="214">
        <f t="shared" si="33"/>
        <v>8</v>
      </c>
      <c r="AK696" s="214"/>
      <c r="AL696" s="214"/>
      <c r="AM696" s="214"/>
      <c r="AN696" s="214"/>
      <c r="AO696" s="214"/>
      <c r="AP696" s="214"/>
      <c r="AQ696" s="214"/>
      <c r="AR696" s="214"/>
      <c r="AS696" s="214"/>
      <c r="AT696" s="214"/>
      <c r="AU696" s="214"/>
      <c r="AV696" s="214"/>
      <c r="AW696" s="214"/>
      <c r="AX696" s="214"/>
      <c r="AY696" s="214"/>
      <c r="AZ696" s="214"/>
      <c r="BA696" s="214">
        <v>39.57</v>
      </c>
      <c r="BB696" s="214">
        <v>39.57</v>
      </c>
      <c r="BC696" s="214"/>
      <c r="BD696" s="214"/>
      <c r="BE696" s="214"/>
      <c r="BF696" s="214"/>
      <c r="BG696" s="216">
        <f t="shared" si="34"/>
        <v>39.57</v>
      </c>
      <c r="BH696" s="72">
        <f t="shared" si="34"/>
        <v>39.57</v>
      </c>
      <c r="BI696" s="217">
        <f t="shared" si="32"/>
        <v>1.8665094339622643E-2</v>
      </c>
      <c r="BJ696" s="218">
        <v>0</v>
      </c>
      <c r="BK696" s="218">
        <v>0</v>
      </c>
      <c r="BL696" s="218">
        <v>0</v>
      </c>
      <c r="BM696" s="218">
        <v>0</v>
      </c>
      <c r="BN696" s="218">
        <v>0</v>
      </c>
      <c r="BO696" s="218">
        <v>0</v>
      </c>
      <c r="BP696" s="218">
        <v>0</v>
      </c>
      <c r="BQ696" s="218">
        <v>0</v>
      </c>
      <c r="BR696" s="218">
        <v>0</v>
      </c>
      <c r="BS696" s="218">
        <v>0</v>
      </c>
      <c r="BT696" s="218">
        <v>0</v>
      </c>
      <c r="BU696" s="218">
        <v>0</v>
      </c>
      <c r="BV696" s="218">
        <v>0</v>
      </c>
      <c r="BW696" s="218">
        <v>0</v>
      </c>
      <c r="BX696" s="218">
        <v>0</v>
      </c>
      <c r="BY696" s="218">
        <v>0</v>
      </c>
      <c r="BZ696" s="218">
        <v>46448.848800000007</v>
      </c>
      <c r="CA696" s="218">
        <v>46448.848800000007</v>
      </c>
      <c r="CB696" s="218">
        <v>0</v>
      </c>
      <c r="CC696" s="218">
        <v>0</v>
      </c>
      <c r="CD696" s="218">
        <v>0</v>
      </c>
      <c r="CE696" s="218">
        <v>0</v>
      </c>
      <c r="CF696" s="218">
        <v>46448.848800000007</v>
      </c>
      <c r="CG696" s="219">
        <v>46448.848800000007</v>
      </c>
      <c r="CH696" s="220">
        <v>4695101.8701312002</v>
      </c>
      <c r="CI696" s="220">
        <v>4695101.8701312002</v>
      </c>
      <c r="CJ696" s="220">
        <v>7776262.4724048004</v>
      </c>
      <c r="CK696" s="221" t="s">
        <v>530</v>
      </c>
      <c r="CL696" s="222">
        <v>1.28</v>
      </c>
      <c r="CM696" s="223">
        <v>1.28</v>
      </c>
      <c r="CN696" s="224">
        <v>2.12</v>
      </c>
      <c r="CO696" s="253"/>
      <c r="CP696" s="253"/>
      <c r="CQ696" s="253"/>
      <c r="CR696" s="225"/>
      <c r="CS696" s="254">
        <v>35.50657877096112</v>
      </c>
      <c r="CT696" s="255">
        <v>35.50657877096112</v>
      </c>
      <c r="CU696" s="256">
        <v>0.35077730538955265</v>
      </c>
      <c r="CV696" s="257">
        <v>0.35077730538955265</v>
      </c>
      <c r="CW696" s="245" t="s">
        <v>582</v>
      </c>
      <c r="CX696" s="258"/>
      <c r="CY696" s="253"/>
      <c r="CZ696" s="253"/>
      <c r="DA696" s="259"/>
      <c r="DB696" s="260"/>
      <c r="DC696" s="261">
        <v>0</v>
      </c>
      <c r="DD696" s="262">
        <v>0</v>
      </c>
      <c r="DE696" s="263">
        <v>2578</v>
      </c>
      <c r="DF696" s="111">
        <v>859.33333333333337</v>
      </c>
    </row>
    <row r="697" spans="1:110" ht="35.25" customHeight="1" x14ac:dyDescent="0.25">
      <c r="A697" s="237" t="s">
        <v>541</v>
      </c>
      <c r="B697" s="238" t="s">
        <v>14</v>
      </c>
      <c r="C697" s="238" t="s">
        <v>34</v>
      </c>
      <c r="D697" s="60" t="s">
        <v>336</v>
      </c>
      <c r="E697" s="60" t="s">
        <v>68</v>
      </c>
      <c r="F697" s="60" t="s">
        <v>1580</v>
      </c>
      <c r="G697" s="61" t="s">
        <v>68</v>
      </c>
      <c r="H697" s="211" t="s">
        <v>543</v>
      </c>
      <c r="I697" s="60" t="s">
        <v>608</v>
      </c>
      <c r="J697" s="212">
        <v>12.190173583669758</v>
      </c>
      <c r="K697" s="212">
        <v>8.7905302847459996</v>
      </c>
      <c r="L697" s="213">
        <v>1779.8</v>
      </c>
      <c r="M697" s="214"/>
      <c r="N697" s="214"/>
      <c r="O697" s="214"/>
      <c r="P697" s="214"/>
      <c r="Q697" s="214"/>
      <c r="R697" s="214"/>
      <c r="S697" s="214"/>
      <c r="T697" s="214"/>
      <c r="U697" s="214"/>
      <c r="V697" s="214"/>
      <c r="W697" s="214"/>
      <c r="X697" s="214"/>
      <c r="Y697" s="214"/>
      <c r="Z697" s="214"/>
      <c r="AA697" s="214"/>
      <c r="AB697" s="214"/>
      <c r="AC697" s="214">
        <v>49</v>
      </c>
      <c r="AD697" s="214">
        <v>49</v>
      </c>
      <c r="AE697" s="214"/>
      <c r="AF697" s="214"/>
      <c r="AG697" s="215"/>
      <c r="AH697" s="214"/>
      <c r="AI697" s="214">
        <f t="shared" si="33"/>
        <v>49</v>
      </c>
      <c r="AJ697" s="214">
        <f t="shared" si="33"/>
        <v>49</v>
      </c>
      <c r="AK697" s="214"/>
      <c r="AL697" s="214"/>
      <c r="AM697" s="214"/>
      <c r="AN697" s="214"/>
      <c r="AO697" s="214"/>
      <c r="AP697" s="214"/>
      <c r="AQ697" s="214"/>
      <c r="AR697" s="214"/>
      <c r="AS697" s="214"/>
      <c r="AT697" s="214"/>
      <c r="AU697" s="214"/>
      <c r="AV697" s="214"/>
      <c r="AW697" s="214"/>
      <c r="AX697" s="214"/>
      <c r="AY697" s="214"/>
      <c r="AZ697" s="214"/>
      <c r="BA697" s="214">
        <v>611.375</v>
      </c>
      <c r="BB697" s="214">
        <v>611.375</v>
      </c>
      <c r="BC697" s="214"/>
      <c r="BD697" s="214"/>
      <c r="BE697" s="214"/>
      <c r="BF697" s="214"/>
      <c r="BG697" s="216">
        <f t="shared" si="34"/>
        <v>611.375</v>
      </c>
      <c r="BH697" s="72">
        <f t="shared" si="34"/>
        <v>611.375</v>
      </c>
      <c r="BI697" s="217">
        <f t="shared" si="32"/>
        <v>5.2659345391903534E-2</v>
      </c>
      <c r="BJ697" s="218">
        <v>0</v>
      </c>
      <c r="BK697" s="218">
        <v>0</v>
      </c>
      <c r="BL697" s="218">
        <v>0</v>
      </c>
      <c r="BM697" s="218">
        <v>0</v>
      </c>
      <c r="BN697" s="218">
        <v>0</v>
      </c>
      <c r="BO697" s="218">
        <v>0</v>
      </c>
      <c r="BP697" s="218">
        <v>0</v>
      </c>
      <c r="BQ697" s="218">
        <v>0</v>
      </c>
      <c r="BR697" s="218">
        <v>0</v>
      </c>
      <c r="BS697" s="218">
        <v>0</v>
      </c>
      <c r="BT697" s="218">
        <v>0</v>
      </c>
      <c r="BU697" s="218">
        <v>0</v>
      </c>
      <c r="BV697" s="218">
        <v>0</v>
      </c>
      <c r="BW697" s="218">
        <v>0</v>
      </c>
      <c r="BX697" s="218">
        <v>0</v>
      </c>
      <c r="BY697" s="218">
        <v>0</v>
      </c>
      <c r="BZ697" s="218">
        <v>717656.43</v>
      </c>
      <c r="CA697" s="218">
        <v>717656.43</v>
      </c>
      <c r="CB697" s="218">
        <v>0</v>
      </c>
      <c r="CC697" s="218">
        <v>0</v>
      </c>
      <c r="CD697" s="218">
        <v>0</v>
      </c>
      <c r="CE697" s="218">
        <v>0</v>
      </c>
      <c r="CF697" s="218">
        <v>717656.43</v>
      </c>
      <c r="CG697" s="219">
        <v>717656.43</v>
      </c>
      <c r="CH697" s="220">
        <v>36932160</v>
      </c>
      <c r="CI697" s="220">
        <v>36932160</v>
      </c>
      <c r="CJ697" s="220">
        <v>40681440</v>
      </c>
      <c r="CK697" s="221" t="s">
        <v>530</v>
      </c>
      <c r="CL697" s="222">
        <v>10.54</v>
      </c>
      <c r="CM697" s="223">
        <v>10.54</v>
      </c>
      <c r="CN697" s="224">
        <v>11.61</v>
      </c>
      <c r="CO697" s="253"/>
      <c r="CP697" s="253"/>
      <c r="CQ697" s="253"/>
      <c r="CR697" s="225"/>
      <c r="CS697" s="254">
        <v>73.455488332518442</v>
      </c>
      <c r="CT697" s="255">
        <v>73.455488332518442</v>
      </c>
      <c r="CU697" s="256">
        <v>0.31345826494429319</v>
      </c>
      <c r="CV697" s="257">
        <v>0.31345826494429319</v>
      </c>
      <c r="CW697" s="245" t="s">
        <v>592</v>
      </c>
      <c r="CX697" s="258"/>
      <c r="CY697" s="253"/>
      <c r="CZ697" s="253"/>
      <c r="DA697" s="259"/>
      <c r="DB697" s="260"/>
      <c r="DC697" s="261">
        <v>50345</v>
      </c>
      <c r="DD697" s="262">
        <v>206152</v>
      </c>
      <c r="DE697" s="263">
        <v>0</v>
      </c>
      <c r="DF697" s="111">
        <v>85499</v>
      </c>
    </row>
    <row r="698" spans="1:110" ht="35.25" customHeight="1" x14ac:dyDescent="0.25">
      <c r="A698" s="237" t="s">
        <v>541</v>
      </c>
      <c r="B698" s="238" t="s">
        <v>14</v>
      </c>
      <c r="C698" s="238" t="s">
        <v>34</v>
      </c>
      <c r="D698" s="60" t="s">
        <v>336</v>
      </c>
      <c r="E698" s="60" t="s">
        <v>68</v>
      </c>
      <c r="F698" s="60" t="s">
        <v>1581</v>
      </c>
      <c r="G698" s="61" t="s">
        <v>1485</v>
      </c>
      <c r="H698" s="211" t="s">
        <v>543</v>
      </c>
      <c r="I698" s="60" t="s">
        <v>608</v>
      </c>
      <c r="J698" s="212">
        <v>11.951150572225254</v>
      </c>
      <c r="K698" s="212">
        <v>13.829545425780001</v>
      </c>
      <c r="L698" s="213">
        <v>4471.3</v>
      </c>
      <c r="M698" s="214"/>
      <c r="N698" s="214"/>
      <c r="O698" s="214"/>
      <c r="P698" s="214"/>
      <c r="Q698" s="214"/>
      <c r="R698" s="214"/>
      <c r="S698" s="214"/>
      <c r="T698" s="214"/>
      <c r="U698" s="214"/>
      <c r="V698" s="214"/>
      <c r="W698" s="214"/>
      <c r="X698" s="214"/>
      <c r="Y698" s="214">
        <v>1</v>
      </c>
      <c r="Z698" s="214">
        <v>1</v>
      </c>
      <c r="AA698" s="214"/>
      <c r="AB698" s="214"/>
      <c r="AC698" s="214">
        <v>85</v>
      </c>
      <c r="AD698" s="214">
        <v>85</v>
      </c>
      <c r="AE698" s="214"/>
      <c r="AF698" s="214"/>
      <c r="AG698" s="215"/>
      <c r="AH698" s="214"/>
      <c r="AI698" s="214">
        <f t="shared" si="33"/>
        <v>86</v>
      </c>
      <c r="AJ698" s="214">
        <f t="shared" si="33"/>
        <v>86</v>
      </c>
      <c r="AK698" s="214"/>
      <c r="AL698" s="214"/>
      <c r="AM698" s="214"/>
      <c r="AN698" s="214"/>
      <c r="AO698" s="214"/>
      <c r="AP698" s="214"/>
      <c r="AQ698" s="214"/>
      <c r="AR698" s="214"/>
      <c r="AS698" s="214"/>
      <c r="AT698" s="214"/>
      <c r="AU698" s="214"/>
      <c r="AV698" s="214"/>
      <c r="AW698" s="214">
        <v>75</v>
      </c>
      <c r="AX698" s="214">
        <v>75</v>
      </c>
      <c r="AY698" s="214"/>
      <c r="AZ698" s="214"/>
      <c r="BA698" s="214">
        <v>410.43</v>
      </c>
      <c r="BB698" s="214">
        <v>410.43</v>
      </c>
      <c r="BC698" s="214"/>
      <c r="BD698" s="214"/>
      <c r="BE698" s="214"/>
      <c r="BF698" s="214"/>
      <c r="BG698" s="216">
        <f t="shared" si="34"/>
        <v>485.43</v>
      </c>
      <c r="BH698" s="72">
        <f t="shared" si="34"/>
        <v>485.43</v>
      </c>
      <c r="BI698" s="217">
        <f t="shared" si="32"/>
        <v>4.8301492537313431E-2</v>
      </c>
      <c r="BJ698" s="218">
        <v>0</v>
      </c>
      <c r="BK698" s="218">
        <v>0</v>
      </c>
      <c r="BL698" s="218">
        <v>0</v>
      </c>
      <c r="BM698" s="218">
        <v>0</v>
      </c>
      <c r="BN698" s="218">
        <v>0</v>
      </c>
      <c r="BO698" s="218">
        <v>0</v>
      </c>
      <c r="BP698" s="218">
        <v>0</v>
      </c>
      <c r="BQ698" s="218">
        <v>0</v>
      </c>
      <c r="BR698" s="218">
        <v>0</v>
      </c>
      <c r="BS698" s="218">
        <v>0</v>
      </c>
      <c r="BT698" s="218">
        <v>0</v>
      </c>
      <c r="BU698" s="218">
        <v>0</v>
      </c>
      <c r="BV698" s="218">
        <v>378432</v>
      </c>
      <c r="BW698" s="218">
        <v>378432</v>
      </c>
      <c r="BX698" s="218">
        <v>0</v>
      </c>
      <c r="BY698" s="218">
        <v>0</v>
      </c>
      <c r="BZ698" s="218">
        <v>481779.15120000008</v>
      </c>
      <c r="CA698" s="218">
        <v>481779.15120000008</v>
      </c>
      <c r="CB698" s="218">
        <v>0</v>
      </c>
      <c r="CC698" s="218">
        <v>0</v>
      </c>
      <c r="CD698" s="218">
        <v>0</v>
      </c>
      <c r="CE698" s="218">
        <v>0</v>
      </c>
      <c r="CF698" s="218">
        <v>860211.15120000008</v>
      </c>
      <c r="CG698" s="219">
        <v>860211.15120000008</v>
      </c>
      <c r="CH698" s="220">
        <v>29153280.000000004</v>
      </c>
      <c r="CI698" s="220">
        <v>29153280.000000004</v>
      </c>
      <c r="CJ698" s="220">
        <v>35215200.000000007</v>
      </c>
      <c r="CK698" s="221" t="s">
        <v>530</v>
      </c>
      <c r="CL698" s="222">
        <v>8.32</v>
      </c>
      <c r="CM698" s="223">
        <v>8.32</v>
      </c>
      <c r="CN698" s="224">
        <v>10.050000000000001</v>
      </c>
      <c r="CO698" s="253"/>
      <c r="CP698" s="253"/>
      <c r="CQ698" s="253"/>
      <c r="CR698" s="225"/>
      <c r="CS698" s="254">
        <v>34.301123712382037</v>
      </c>
      <c r="CT698" s="255">
        <v>34.301123712382037</v>
      </c>
      <c r="CU698" s="256">
        <v>0.14246407952298745</v>
      </c>
      <c r="CV698" s="257">
        <v>0.14246407952298745</v>
      </c>
      <c r="CW698" s="245" t="s">
        <v>836</v>
      </c>
      <c r="CX698" s="258"/>
      <c r="CY698" s="253"/>
      <c r="CZ698" s="253"/>
      <c r="DA698" s="259"/>
      <c r="DB698" s="260"/>
      <c r="DC698" s="261">
        <v>0</v>
      </c>
      <c r="DD698" s="262">
        <v>0</v>
      </c>
      <c r="DE698" s="263">
        <v>0</v>
      </c>
      <c r="DF698" s="111">
        <v>0</v>
      </c>
    </row>
    <row r="699" spans="1:110" ht="35.25" customHeight="1" x14ac:dyDescent="0.25">
      <c r="A699" s="237" t="s">
        <v>541</v>
      </c>
      <c r="B699" s="238" t="s">
        <v>14</v>
      </c>
      <c r="C699" s="238" t="s">
        <v>34</v>
      </c>
      <c r="D699" s="60" t="s">
        <v>336</v>
      </c>
      <c r="E699" s="60" t="s">
        <v>68</v>
      </c>
      <c r="F699" s="60" t="s">
        <v>1582</v>
      </c>
      <c r="G699" s="61" t="s">
        <v>68</v>
      </c>
      <c r="H699" s="211" t="s">
        <v>533</v>
      </c>
      <c r="I699" s="60" t="s">
        <v>608</v>
      </c>
      <c r="J699" s="212">
        <v>10.80384011729163</v>
      </c>
      <c r="K699" s="212">
        <v>11.954356035741</v>
      </c>
      <c r="L699" s="213">
        <v>1024.4000000000001</v>
      </c>
      <c r="M699" s="214"/>
      <c r="N699" s="214"/>
      <c r="O699" s="214"/>
      <c r="P699" s="214"/>
      <c r="Q699" s="214"/>
      <c r="R699" s="214"/>
      <c r="S699" s="214"/>
      <c r="T699" s="214"/>
      <c r="U699" s="214"/>
      <c r="V699" s="214"/>
      <c r="W699" s="214"/>
      <c r="X699" s="214"/>
      <c r="Y699" s="214">
        <v>1</v>
      </c>
      <c r="Z699" s="214">
        <v>1</v>
      </c>
      <c r="AA699" s="214"/>
      <c r="AB699" s="214"/>
      <c r="AC699" s="214">
        <v>39</v>
      </c>
      <c r="AD699" s="214">
        <v>39</v>
      </c>
      <c r="AE699" s="214"/>
      <c r="AF699" s="214"/>
      <c r="AG699" s="215"/>
      <c r="AH699" s="214"/>
      <c r="AI699" s="214">
        <f t="shared" si="33"/>
        <v>40</v>
      </c>
      <c r="AJ699" s="214">
        <f t="shared" si="33"/>
        <v>40</v>
      </c>
      <c r="AK699" s="214"/>
      <c r="AL699" s="214"/>
      <c r="AM699" s="214"/>
      <c r="AN699" s="214"/>
      <c r="AO699" s="214"/>
      <c r="AP699" s="214"/>
      <c r="AQ699" s="214"/>
      <c r="AR699" s="214"/>
      <c r="AS699" s="214"/>
      <c r="AT699" s="214"/>
      <c r="AU699" s="214"/>
      <c r="AV699" s="214"/>
      <c r="AW699" s="214">
        <v>1.2</v>
      </c>
      <c r="AX699" s="214">
        <v>1.2</v>
      </c>
      <c r="AY699" s="214"/>
      <c r="AZ699" s="214"/>
      <c r="BA699" s="214">
        <v>264.33</v>
      </c>
      <c r="BB699" s="214">
        <v>264.33</v>
      </c>
      <c r="BC699" s="214"/>
      <c r="BD699" s="214"/>
      <c r="BE699" s="214"/>
      <c r="BF699" s="214"/>
      <c r="BG699" s="216">
        <f t="shared" si="34"/>
        <v>265.52999999999997</v>
      </c>
      <c r="BH699" s="72">
        <f t="shared" si="34"/>
        <v>265.52999999999997</v>
      </c>
      <c r="BI699" s="217">
        <f t="shared" si="32"/>
        <v>3.8934017595307915E-2</v>
      </c>
      <c r="BJ699" s="218">
        <v>0</v>
      </c>
      <c r="BK699" s="218">
        <v>0</v>
      </c>
      <c r="BL699" s="218">
        <v>0</v>
      </c>
      <c r="BM699" s="218">
        <v>0</v>
      </c>
      <c r="BN699" s="218">
        <v>0</v>
      </c>
      <c r="BO699" s="218">
        <v>0</v>
      </c>
      <c r="BP699" s="218">
        <v>0</v>
      </c>
      <c r="BQ699" s="218">
        <v>0</v>
      </c>
      <c r="BR699" s="218">
        <v>0</v>
      </c>
      <c r="BS699" s="218">
        <v>0</v>
      </c>
      <c r="BT699" s="218">
        <v>0</v>
      </c>
      <c r="BU699" s="218">
        <v>0</v>
      </c>
      <c r="BV699" s="218">
        <v>6054.9119999999994</v>
      </c>
      <c r="BW699" s="218">
        <v>6054.9119999999994</v>
      </c>
      <c r="BX699" s="218">
        <v>0</v>
      </c>
      <c r="BY699" s="218">
        <v>0</v>
      </c>
      <c r="BZ699" s="218">
        <v>310281.12719999999</v>
      </c>
      <c r="CA699" s="218">
        <v>310281.12719999999</v>
      </c>
      <c r="CB699" s="218">
        <v>0</v>
      </c>
      <c r="CC699" s="218">
        <v>0</v>
      </c>
      <c r="CD699" s="218">
        <v>0</v>
      </c>
      <c r="CE699" s="218">
        <v>0</v>
      </c>
      <c r="CF699" s="218">
        <v>316336.0392</v>
      </c>
      <c r="CG699" s="219">
        <v>316336.0392</v>
      </c>
      <c r="CH699" s="220">
        <v>13805760</v>
      </c>
      <c r="CI699" s="220">
        <v>13805760</v>
      </c>
      <c r="CJ699" s="220">
        <v>23897280.000000004</v>
      </c>
      <c r="CK699" s="221" t="s">
        <v>530</v>
      </c>
      <c r="CL699" s="222">
        <v>3.94</v>
      </c>
      <c r="CM699" s="223">
        <v>3.94</v>
      </c>
      <c r="CN699" s="224">
        <v>6.82</v>
      </c>
      <c r="CO699" s="253"/>
      <c r="CP699" s="253"/>
      <c r="CQ699" s="253"/>
      <c r="CR699" s="225"/>
      <c r="CS699" s="254">
        <v>57.56795290845114</v>
      </c>
      <c r="CT699" s="255">
        <v>55.2329655172529</v>
      </c>
      <c r="CU699" s="256">
        <v>0.5567359745589503</v>
      </c>
      <c r="CV699" s="257">
        <v>0.55283131336965552</v>
      </c>
      <c r="CW699" s="245" t="s">
        <v>628</v>
      </c>
      <c r="CX699" s="258"/>
      <c r="CY699" s="253"/>
      <c r="CZ699" s="253"/>
      <c r="DA699" s="259"/>
      <c r="DB699" s="260"/>
      <c r="DC699" s="261">
        <v>0</v>
      </c>
      <c r="DD699" s="262">
        <v>0</v>
      </c>
      <c r="DE699" s="263">
        <v>0</v>
      </c>
      <c r="DF699" s="111">
        <v>0</v>
      </c>
    </row>
    <row r="700" spans="1:110" ht="35.25" customHeight="1" x14ac:dyDescent="0.25">
      <c r="A700" s="237" t="s">
        <v>541</v>
      </c>
      <c r="B700" s="238" t="s">
        <v>14</v>
      </c>
      <c r="C700" s="238" t="s">
        <v>34</v>
      </c>
      <c r="D700" s="60" t="s">
        <v>336</v>
      </c>
      <c r="E700" s="60" t="s">
        <v>68</v>
      </c>
      <c r="F700" s="60" t="s">
        <v>1583</v>
      </c>
      <c r="G700" s="61" t="s">
        <v>218</v>
      </c>
      <c r="H700" s="211" t="s">
        <v>533</v>
      </c>
      <c r="I700" s="60" t="s">
        <v>608</v>
      </c>
      <c r="J700" s="212">
        <v>13.982846169503546</v>
      </c>
      <c r="K700" s="212">
        <v>2.7698863578749999</v>
      </c>
      <c r="L700" s="213">
        <v>537.29999999999995</v>
      </c>
      <c r="M700" s="214"/>
      <c r="N700" s="214"/>
      <c r="O700" s="214"/>
      <c r="P700" s="214"/>
      <c r="Q700" s="214"/>
      <c r="R700" s="214"/>
      <c r="S700" s="214"/>
      <c r="T700" s="214"/>
      <c r="U700" s="214"/>
      <c r="V700" s="214"/>
      <c r="W700" s="214"/>
      <c r="X700" s="214"/>
      <c r="Y700" s="214"/>
      <c r="Z700" s="214"/>
      <c r="AA700" s="214"/>
      <c r="AB700" s="214"/>
      <c r="AC700" s="214">
        <v>3</v>
      </c>
      <c r="AD700" s="214">
        <v>3</v>
      </c>
      <c r="AE700" s="214"/>
      <c r="AF700" s="214"/>
      <c r="AG700" s="215"/>
      <c r="AH700" s="214"/>
      <c r="AI700" s="214">
        <f t="shared" si="33"/>
        <v>3</v>
      </c>
      <c r="AJ700" s="214">
        <f t="shared" si="33"/>
        <v>3</v>
      </c>
      <c r="AK700" s="214"/>
      <c r="AL700" s="214"/>
      <c r="AM700" s="214"/>
      <c r="AN700" s="214"/>
      <c r="AO700" s="214"/>
      <c r="AP700" s="214"/>
      <c r="AQ700" s="214"/>
      <c r="AR700" s="214"/>
      <c r="AS700" s="214"/>
      <c r="AT700" s="214"/>
      <c r="AU700" s="214"/>
      <c r="AV700" s="214"/>
      <c r="AW700" s="214"/>
      <c r="AX700" s="214"/>
      <c r="AY700" s="214"/>
      <c r="AZ700" s="214"/>
      <c r="BA700" s="214">
        <v>14</v>
      </c>
      <c r="BB700" s="214">
        <v>14</v>
      </c>
      <c r="BC700" s="214"/>
      <c r="BD700" s="214"/>
      <c r="BE700" s="214"/>
      <c r="BF700" s="214"/>
      <c r="BG700" s="216">
        <f t="shared" si="34"/>
        <v>14</v>
      </c>
      <c r="BH700" s="72">
        <f t="shared" si="34"/>
        <v>14</v>
      </c>
      <c r="BI700" s="217">
        <f t="shared" si="32"/>
        <v>8.1871345029239772E-3</v>
      </c>
      <c r="BJ700" s="218">
        <v>0</v>
      </c>
      <c r="BK700" s="218">
        <v>0</v>
      </c>
      <c r="BL700" s="218">
        <v>0</v>
      </c>
      <c r="BM700" s="218">
        <v>0</v>
      </c>
      <c r="BN700" s="218">
        <v>0</v>
      </c>
      <c r="BO700" s="218">
        <v>0</v>
      </c>
      <c r="BP700" s="218">
        <v>0</v>
      </c>
      <c r="BQ700" s="218">
        <v>0</v>
      </c>
      <c r="BR700" s="218">
        <v>0</v>
      </c>
      <c r="BS700" s="218">
        <v>0</v>
      </c>
      <c r="BT700" s="218">
        <v>0</v>
      </c>
      <c r="BU700" s="218">
        <v>0</v>
      </c>
      <c r="BV700" s="218">
        <v>0</v>
      </c>
      <c r="BW700" s="218">
        <v>0</v>
      </c>
      <c r="BX700" s="218">
        <v>0</v>
      </c>
      <c r="BY700" s="218">
        <v>0</v>
      </c>
      <c r="BZ700" s="218">
        <v>16433.760000000002</v>
      </c>
      <c r="CA700" s="218">
        <v>16433.760000000002</v>
      </c>
      <c r="CB700" s="218">
        <v>0</v>
      </c>
      <c r="CC700" s="218">
        <v>0</v>
      </c>
      <c r="CD700" s="218">
        <v>0</v>
      </c>
      <c r="CE700" s="218">
        <v>0</v>
      </c>
      <c r="CF700" s="218">
        <v>16433.760000000002</v>
      </c>
      <c r="CG700" s="219">
        <v>16433.760000000002</v>
      </c>
      <c r="CH700" s="220">
        <v>5851680</v>
      </c>
      <c r="CI700" s="220">
        <v>5851680</v>
      </c>
      <c r="CJ700" s="220">
        <v>5991840</v>
      </c>
      <c r="CK700" s="221" t="s">
        <v>530</v>
      </c>
      <c r="CL700" s="222">
        <v>1.67</v>
      </c>
      <c r="CM700" s="223">
        <v>1.67</v>
      </c>
      <c r="CN700" s="224">
        <v>1.71</v>
      </c>
      <c r="CO700" s="253"/>
      <c r="CP700" s="253"/>
      <c r="CQ700" s="253"/>
      <c r="CR700" s="225"/>
      <c r="CS700" s="254">
        <v>30.732045955874167</v>
      </c>
      <c r="CT700" s="255">
        <v>30.732045955874167</v>
      </c>
      <c r="CU700" s="256">
        <v>0.39253440244537957</v>
      </c>
      <c r="CV700" s="257">
        <v>0.39253440244537957</v>
      </c>
      <c r="CW700" s="245" t="s">
        <v>868</v>
      </c>
      <c r="CX700" s="258"/>
      <c r="CY700" s="253"/>
      <c r="CZ700" s="253"/>
      <c r="DA700" s="259"/>
      <c r="DB700" s="260"/>
      <c r="DC700" s="261">
        <v>0</v>
      </c>
      <c r="DD700" s="262">
        <v>0</v>
      </c>
      <c r="DE700" s="263">
        <v>9768</v>
      </c>
      <c r="DF700" s="111">
        <v>3256</v>
      </c>
    </row>
    <row r="701" spans="1:110" ht="35.25" customHeight="1" x14ac:dyDescent="0.25">
      <c r="A701" s="237" t="s">
        <v>541</v>
      </c>
      <c r="B701" s="238" t="s">
        <v>14</v>
      </c>
      <c r="C701" s="238" t="s">
        <v>34</v>
      </c>
      <c r="D701" s="60" t="s">
        <v>383</v>
      </c>
      <c r="E701" s="60" t="s">
        <v>281</v>
      </c>
      <c r="F701" s="60" t="s">
        <v>1584</v>
      </c>
      <c r="G701" s="61" t="s">
        <v>1585</v>
      </c>
      <c r="H701" s="211" t="s">
        <v>533</v>
      </c>
      <c r="I701" s="60" t="s">
        <v>544</v>
      </c>
      <c r="J701" s="212">
        <v>15.73568159</v>
      </c>
      <c r="K701" s="212">
        <v>7.1439393790800008</v>
      </c>
      <c r="L701" s="213">
        <v>1</v>
      </c>
      <c r="M701" s="214"/>
      <c r="N701" s="214"/>
      <c r="O701" s="214"/>
      <c r="P701" s="214"/>
      <c r="Q701" s="214"/>
      <c r="R701" s="214"/>
      <c r="S701" s="214"/>
      <c r="T701" s="214"/>
      <c r="U701" s="214"/>
      <c r="V701" s="214"/>
      <c r="W701" s="214"/>
      <c r="X701" s="214"/>
      <c r="Y701" s="214"/>
      <c r="Z701" s="214"/>
      <c r="AA701" s="214"/>
      <c r="AB701" s="214"/>
      <c r="AC701" s="214"/>
      <c r="AD701" s="214"/>
      <c r="AE701" s="214"/>
      <c r="AF701" s="214"/>
      <c r="AG701" s="215"/>
      <c r="AH701" s="214"/>
      <c r="AI701" s="214">
        <f t="shared" si="33"/>
        <v>0</v>
      </c>
      <c r="AJ701" s="214">
        <f t="shared" si="33"/>
        <v>0</v>
      </c>
      <c r="AK701" s="214"/>
      <c r="AL701" s="214"/>
      <c r="AM701" s="214"/>
      <c r="AN701" s="214"/>
      <c r="AO701" s="214"/>
      <c r="AP701" s="214"/>
      <c r="AQ701" s="214"/>
      <c r="AR701" s="214"/>
      <c r="AS701" s="214"/>
      <c r="AT701" s="214"/>
      <c r="AU701" s="214"/>
      <c r="AV701" s="214"/>
      <c r="AW701" s="214"/>
      <c r="AX701" s="214"/>
      <c r="AY701" s="214"/>
      <c r="AZ701" s="214"/>
      <c r="BA701" s="214"/>
      <c r="BB701" s="214"/>
      <c r="BC701" s="214"/>
      <c r="BD701" s="214"/>
      <c r="BE701" s="214"/>
      <c r="BF701" s="214"/>
      <c r="BG701" s="216">
        <f t="shared" si="34"/>
        <v>0</v>
      </c>
      <c r="BH701" s="72">
        <f t="shared" si="34"/>
        <v>0</v>
      </c>
      <c r="BI701" s="217">
        <f t="shared" si="32"/>
        <v>0</v>
      </c>
      <c r="BJ701" s="218">
        <v>0</v>
      </c>
      <c r="BK701" s="218">
        <v>0</v>
      </c>
      <c r="BL701" s="218">
        <v>0</v>
      </c>
      <c r="BM701" s="218">
        <v>0</v>
      </c>
      <c r="BN701" s="218">
        <v>0</v>
      </c>
      <c r="BO701" s="218">
        <v>0</v>
      </c>
      <c r="BP701" s="218">
        <v>0</v>
      </c>
      <c r="BQ701" s="218">
        <v>0</v>
      </c>
      <c r="BR701" s="218">
        <v>0</v>
      </c>
      <c r="BS701" s="218">
        <v>0</v>
      </c>
      <c r="BT701" s="218">
        <v>0</v>
      </c>
      <c r="BU701" s="218">
        <v>0</v>
      </c>
      <c r="BV701" s="218">
        <v>0</v>
      </c>
      <c r="BW701" s="218">
        <v>0</v>
      </c>
      <c r="BX701" s="218">
        <v>0</v>
      </c>
      <c r="BY701" s="218">
        <v>0</v>
      </c>
      <c r="BZ701" s="218">
        <v>0</v>
      </c>
      <c r="CA701" s="218">
        <v>0</v>
      </c>
      <c r="CB701" s="218">
        <v>0</v>
      </c>
      <c r="CC701" s="218">
        <v>0</v>
      </c>
      <c r="CD701" s="218">
        <v>0</v>
      </c>
      <c r="CE701" s="218">
        <v>0</v>
      </c>
      <c r="CF701" s="218">
        <v>0</v>
      </c>
      <c r="CG701" s="219">
        <v>0</v>
      </c>
      <c r="CH701" s="220">
        <v>22110240</v>
      </c>
      <c r="CI701" s="220">
        <v>22110240</v>
      </c>
      <c r="CJ701" s="220">
        <v>22425600.000000007</v>
      </c>
      <c r="CK701" s="221" t="s">
        <v>530</v>
      </c>
      <c r="CL701" s="222">
        <v>6.31</v>
      </c>
      <c r="CM701" s="223">
        <v>6.31</v>
      </c>
      <c r="CN701" s="224">
        <v>6.4</v>
      </c>
      <c r="CO701" s="253"/>
      <c r="CP701" s="253"/>
      <c r="CQ701" s="253"/>
      <c r="CR701" s="225"/>
      <c r="CS701" s="254">
        <v>26</v>
      </c>
      <c r="CT701" s="255">
        <v>26</v>
      </c>
      <c r="CU701" s="256">
        <v>0.66666666666666663</v>
      </c>
      <c r="CV701" s="257">
        <v>0.66666666666666663</v>
      </c>
      <c r="CW701" s="245" t="s">
        <v>832</v>
      </c>
      <c r="CX701" s="258"/>
      <c r="CY701" s="253"/>
      <c r="CZ701" s="253"/>
      <c r="DA701" s="259"/>
      <c r="DB701" s="260"/>
      <c r="DC701" s="261">
        <v>0</v>
      </c>
      <c r="DD701" s="262">
        <v>0</v>
      </c>
      <c r="DE701" s="263">
        <v>0</v>
      </c>
      <c r="DF701" s="111">
        <v>0</v>
      </c>
    </row>
    <row r="702" spans="1:110" ht="35.25" customHeight="1" x14ac:dyDescent="0.25">
      <c r="A702" s="237" t="s">
        <v>541</v>
      </c>
      <c r="B702" s="238" t="s">
        <v>14</v>
      </c>
      <c r="C702" s="238" t="s">
        <v>34</v>
      </c>
      <c r="D702" s="60" t="s">
        <v>212</v>
      </c>
      <c r="E702" s="60" t="s">
        <v>211</v>
      </c>
      <c r="F702" s="60" t="s">
        <v>1586</v>
      </c>
      <c r="G702" s="61" t="s">
        <v>1514</v>
      </c>
      <c r="H702" s="211" t="s">
        <v>543</v>
      </c>
      <c r="I702" s="60" t="s">
        <v>608</v>
      </c>
      <c r="J702" s="212" t="s">
        <v>834</v>
      </c>
      <c r="K702" s="212">
        <v>6.4856060471160006</v>
      </c>
      <c r="L702" s="213">
        <v>1</v>
      </c>
      <c r="M702" s="214"/>
      <c r="N702" s="214"/>
      <c r="O702" s="214"/>
      <c r="P702" s="214"/>
      <c r="Q702" s="214"/>
      <c r="R702" s="214"/>
      <c r="S702" s="214"/>
      <c r="T702" s="214"/>
      <c r="U702" s="214"/>
      <c r="V702" s="214"/>
      <c r="W702" s="214"/>
      <c r="X702" s="214"/>
      <c r="Y702" s="214"/>
      <c r="Z702" s="214"/>
      <c r="AA702" s="214"/>
      <c r="AB702" s="214"/>
      <c r="AC702" s="214">
        <v>1</v>
      </c>
      <c r="AD702" s="214">
        <v>1</v>
      </c>
      <c r="AE702" s="214"/>
      <c r="AF702" s="214"/>
      <c r="AG702" s="215"/>
      <c r="AH702" s="214"/>
      <c r="AI702" s="214">
        <f t="shared" si="33"/>
        <v>1</v>
      </c>
      <c r="AJ702" s="214">
        <f t="shared" si="33"/>
        <v>1</v>
      </c>
      <c r="AK702" s="214"/>
      <c r="AL702" s="214"/>
      <c r="AM702" s="214"/>
      <c r="AN702" s="214"/>
      <c r="AO702" s="214"/>
      <c r="AP702" s="214"/>
      <c r="AQ702" s="214"/>
      <c r="AR702" s="214"/>
      <c r="AS702" s="214"/>
      <c r="AT702" s="214"/>
      <c r="AU702" s="214"/>
      <c r="AV702" s="214"/>
      <c r="AW702" s="214"/>
      <c r="AX702" s="214"/>
      <c r="AY702" s="214"/>
      <c r="AZ702" s="214"/>
      <c r="BA702" s="214">
        <v>260</v>
      </c>
      <c r="BB702" s="214">
        <v>260</v>
      </c>
      <c r="BC702" s="214"/>
      <c r="BD702" s="214"/>
      <c r="BE702" s="214"/>
      <c r="BF702" s="214"/>
      <c r="BG702" s="216">
        <f t="shared" si="34"/>
        <v>260</v>
      </c>
      <c r="BH702" s="72">
        <f t="shared" si="34"/>
        <v>260</v>
      </c>
      <c r="BI702" s="217">
        <f t="shared" si="32"/>
        <v>5.7777777777777782E-2</v>
      </c>
      <c r="BJ702" s="218">
        <v>0</v>
      </c>
      <c r="BK702" s="218">
        <v>0</v>
      </c>
      <c r="BL702" s="218">
        <v>0</v>
      </c>
      <c r="BM702" s="218">
        <v>0</v>
      </c>
      <c r="BN702" s="218">
        <v>0</v>
      </c>
      <c r="BO702" s="218">
        <v>0</v>
      </c>
      <c r="BP702" s="218">
        <v>0</v>
      </c>
      <c r="BQ702" s="218">
        <v>0</v>
      </c>
      <c r="BR702" s="218">
        <v>0</v>
      </c>
      <c r="BS702" s="218">
        <v>0</v>
      </c>
      <c r="BT702" s="218">
        <v>0</v>
      </c>
      <c r="BU702" s="218">
        <v>0</v>
      </c>
      <c r="BV702" s="218">
        <v>0</v>
      </c>
      <c r="BW702" s="218">
        <v>0</v>
      </c>
      <c r="BX702" s="218">
        <v>0</v>
      </c>
      <c r="BY702" s="218">
        <v>0</v>
      </c>
      <c r="BZ702" s="218">
        <v>305198.40000000002</v>
      </c>
      <c r="CA702" s="218">
        <v>305198.40000000002</v>
      </c>
      <c r="CB702" s="218">
        <v>0</v>
      </c>
      <c r="CC702" s="218">
        <v>0</v>
      </c>
      <c r="CD702" s="218">
        <v>0</v>
      </c>
      <c r="CE702" s="218">
        <v>0</v>
      </c>
      <c r="CF702" s="218">
        <v>305198.40000000002</v>
      </c>
      <c r="CG702" s="219">
        <v>305198.40000000002</v>
      </c>
      <c r="CH702" s="220">
        <v>17169600.000000004</v>
      </c>
      <c r="CI702" s="220">
        <v>14016000</v>
      </c>
      <c r="CJ702" s="220">
        <v>15768000</v>
      </c>
      <c r="CK702" s="221" t="s">
        <v>530</v>
      </c>
      <c r="CL702" s="222">
        <v>4.9000000000000004</v>
      </c>
      <c r="CM702" s="223">
        <v>4</v>
      </c>
      <c r="CN702" s="224">
        <v>4.5</v>
      </c>
      <c r="CO702" s="253"/>
      <c r="CP702" s="253"/>
      <c r="CQ702" s="253"/>
      <c r="CR702" s="225"/>
      <c r="CS702" s="254">
        <v>7748.0000000000027</v>
      </c>
      <c r="CT702" s="255">
        <v>7748.0000000000027</v>
      </c>
      <c r="CU702" s="256">
        <v>12.000000000000005</v>
      </c>
      <c r="CV702" s="257">
        <v>12.000000000000005</v>
      </c>
      <c r="CW702" s="245" t="s">
        <v>903</v>
      </c>
      <c r="CX702" s="258"/>
      <c r="CY702" s="253"/>
      <c r="CZ702" s="253"/>
      <c r="DA702" s="259"/>
      <c r="DB702" s="260"/>
      <c r="DC702" s="261">
        <v>0</v>
      </c>
      <c r="DD702" s="262">
        <v>135</v>
      </c>
      <c r="DE702" s="263">
        <v>105</v>
      </c>
      <c r="DF702" s="111">
        <v>80</v>
      </c>
    </row>
    <row r="703" spans="1:110" ht="35.25" customHeight="1" x14ac:dyDescent="0.25">
      <c r="A703" s="237" t="s">
        <v>541</v>
      </c>
      <c r="B703" s="238" t="s">
        <v>14</v>
      </c>
      <c r="C703" s="238" t="s">
        <v>34</v>
      </c>
      <c r="D703" s="60" t="s">
        <v>197</v>
      </c>
      <c r="E703" s="60" t="s">
        <v>62</v>
      </c>
      <c r="F703" s="60" t="s">
        <v>1587</v>
      </c>
      <c r="G703" s="61" t="s">
        <v>1588</v>
      </c>
      <c r="H703" s="211" t="s">
        <v>543</v>
      </c>
      <c r="I703" s="60" t="s">
        <v>544</v>
      </c>
      <c r="J703" s="212">
        <v>8.5649912429999997</v>
      </c>
      <c r="K703" s="212">
        <v>4.1640151428540007</v>
      </c>
      <c r="L703" s="213">
        <v>4</v>
      </c>
      <c r="M703" s="214"/>
      <c r="N703" s="214"/>
      <c r="O703" s="214"/>
      <c r="P703" s="214"/>
      <c r="Q703" s="214"/>
      <c r="R703" s="214"/>
      <c r="S703" s="214"/>
      <c r="T703" s="214"/>
      <c r="U703" s="214"/>
      <c r="V703" s="214"/>
      <c r="W703" s="214"/>
      <c r="X703" s="214"/>
      <c r="Y703" s="214"/>
      <c r="Z703" s="214"/>
      <c r="AA703" s="214"/>
      <c r="AB703" s="214"/>
      <c r="AC703" s="214"/>
      <c r="AD703" s="214"/>
      <c r="AE703" s="214"/>
      <c r="AF703" s="214"/>
      <c r="AG703" s="215">
        <v>1</v>
      </c>
      <c r="AH703" s="214">
        <v>1</v>
      </c>
      <c r="AI703" s="214">
        <f t="shared" si="33"/>
        <v>1</v>
      </c>
      <c r="AJ703" s="214">
        <f t="shared" si="33"/>
        <v>1</v>
      </c>
      <c r="AK703" s="214"/>
      <c r="AL703" s="214"/>
      <c r="AM703" s="214"/>
      <c r="AN703" s="214"/>
      <c r="AO703" s="214"/>
      <c r="AP703" s="214"/>
      <c r="AQ703" s="214"/>
      <c r="AR703" s="214"/>
      <c r="AS703" s="214"/>
      <c r="AT703" s="214"/>
      <c r="AU703" s="214"/>
      <c r="AV703" s="214"/>
      <c r="AW703" s="214"/>
      <c r="AX703" s="214"/>
      <c r="AY703" s="214"/>
      <c r="AZ703" s="214"/>
      <c r="BA703" s="214"/>
      <c r="BB703" s="214"/>
      <c r="BC703" s="214"/>
      <c r="BD703" s="214"/>
      <c r="BE703" s="214">
        <v>600</v>
      </c>
      <c r="BF703" s="214">
        <v>600</v>
      </c>
      <c r="BG703" s="216">
        <f t="shared" si="34"/>
        <v>600</v>
      </c>
      <c r="BH703" s="72">
        <f t="shared" si="34"/>
        <v>600</v>
      </c>
      <c r="BI703" s="217">
        <f t="shared" si="32"/>
        <v>7.3260073260073263E-2</v>
      </c>
      <c r="BJ703" s="218">
        <v>0</v>
      </c>
      <c r="BK703" s="218">
        <v>0</v>
      </c>
      <c r="BL703" s="218">
        <v>0</v>
      </c>
      <c r="BM703" s="218">
        <v>0</v>
      </c>
      <c r="BN703" s="218">
        <v>0</v>
      </c>
      <c r="BO703" s="218">
        <v>0</v>
      </c>
      <c r="BP703" s="218">
        <v>0</v>
      </c>
      <c r="BQ703" s="218">
        <v>0</v>
      </c>
      <c r="BR703" s="218">
        <v>0</v>
      </c>
      <c r="BS703" s="218">
        <v>0</v>
      </c>
      <c r="BT703" s="218">
        <v>0</v>
      </c>
      <c r="BU703" s="218">
        <v>0</v>
      </c>
      <c r="BV703" s="218">
        <v>0</v>
      </c>
      <c r="BW703" s="218">
        <v>0</v>
      </c>
      <c r="BX703" s="218">
        <v>0</v>
      </c>
      <c r="BY703" s="218">
        <v>0</v>
      </c>
      <c r="BZ703" s="218">
        <v>0</v>
      </c>
      <c r="CA703" s="218">
        <v>0</v>
      </c>
      <c r="CB703" s="218">
        <v>0</v>
      </c>
      <c r="CC703" s="218">
        <v>0</v>
      </c>
      <c r="CD703" s="218">
        <v>1965744</v>
      </c>
      <c r="CE703" s="218">
        <v>1965744</v>
      </c>
      <c r="CF703" s="218">
        <v>1965744</v>
      </c>
      <c r="CG703" s="219">
        <v>1965744</v>
      </c>
      <c r="CH703" s="220">
        <v>21024000.000000004</v>
      </c>
      <c r="CI703" s="220">
        <v>21024000.000000004</v>
      </c>
      <c r="CJ703" s="220">
        <v>28697760</v>
      </c>
      <c r="CK703" s="221" t="s">
        <v>530</v>
      </c>
      <c r="CL703" s="222">
        <v>6</v>
      </c>
      <c r="CM703" s="223">
        <v>6</v>
      </c>
      <c r="CN703" s="224">
        <v>8.19</v>
      </c>
      <c r="CO703" s="253"/>
      <c r="CP703" s="253"/>
      <c r="CQ703" s="253"/>
      <c r="CR703" s="225"/>
      <c r="CS703" s="254">
        <v>306</v>
      </c>
      <c r="CT703" s="255">
        <v>306</v>
      </c>
      <c r="CU703" s="256">
        <v>1.5</v>
      </c>
      <c r="CV703" s="257">
        <v>1.5</v>
      </c>
      <c r="CW703" s="245" t="s">
        <v>832</v>
      </c>
      <c r="CX703" s="258"/>
      <c r="CY703" s="253"/>
      <c r="CZ703" s="253"/>
      <c r="DA703" s="259"/>
      <c r="DB703" s="260"/>
      <c r="DC703" s="261">
        <v>0</v>
      </c>
      <c r="DD703" s="262">
        <v>0</v>
      </c>
      <c r="DE703" s="263">
        <v>2557</v>
      </c>
      <c r="DF703" s="111">
        <v>852.33333333333337</v>
      </c>
    </row>
    <row r="704" spans="1:110" ht="35.25" customHeight="1" x14ac:dyDescent="0.25">
      <c r="A704" s="237" t="s">
        <v>541</v>
      </c>
      <c r="B704" s="238" t="s">
        <v>14</v>
      </c>
      <c r="C704" s="238" t="s">
        <v>34</v>
      </c>
      <c r="D704" s="60" t="s">
        <v>289</v>
      </c>
      <c r="E704" s="60" t="s">
        <v>290</v>
      </c>
      <c r="F704" s="60" t="s">
        <v>1589</v>
      </c>
      <c r="G704" s="61" t="s">
        <v>1590</v>
      </c>
      <c r="H704" s="211" t="s">
        <v>543</v>
      </c>
      <c r="I704" s="60" t="s">
        <v>608</v>
      </c>
      <c r="J704" s="212">
        <v>10.955221359999999</v>
      </c>
      <c r="K704" s="212">
        <v>4.0537878703560004</v>
      </c>
      <c r="L704" s="213">
        <v>4</v>
      </c>
      <c r="M704" s="214"/>
      <c r="N704" s="214"/>
      <c r="O704" s="214"/>
      <c r="P704" s="214"/>
      <c r="Q704" s="214"/>
      <c r="R704" s="214"/>
      <c r="S704" s="214"/>
      <c r="T704" s="214"/>
      <c r="U704" s="214"/>
      <c r="V704" s="214"/>
      <c r="W704" s="214"/>
      <c r="X704" s="214"/>
      <c r="Y704" s="214">
        <v>1</v>
      </c>
      <c r="Z704" s="214">
        <v>1</v>
      </c>
      <c r="AA704" s="214"/>
      <c r="AB704" s="214"/>
      <c r="AC704" s="214"/>
      <c r="AD704" s="214"/>
      <c r="AE704" s="214"/>
      <c r="AF704" s="214"/>
      <c r="AG704" s="215"/>
      <c r="AH704" s="214"/>
      <c r="AI704" s="214">
        <f t="shared" si="33"/>
        <v>1</v>
      </c>
      <c r="AJ704" s="214">
        <f t="shared" si="33"/>
        <v>1</v>
      </c>
      <c r="AK704" s="214"/>
      <c r="AL704" s="214"/>
      <c r="AM704" s="214"/>
      <c r="AN704" s="214"/>
      <c r="AO704" s="214"/>
      <c r="AP704" s="214"/>
      <c r="AQ704" s="214"/>
      <c r="AR704" s="214"/>
      <c r="AS704" s="214"/>
      <c r="AT704" s="214"/>
      <c r="AU704" s="214"/>
      <c r="AV704" s="214"/>
      <c r="AW704" s="214">
        <v>5560</v>
      </c>
      <c r="AX704" s="214">
        <v>5560</v>
      </c>
      <c r="AY704" s="214"/>
      <c r="AZ704" s="214"/>
      <c r="BA704" s="214"/>
      <c r="BB704" s="214"/>
      <c r="BC704" s="214"/>
      <c r="BD704" s="214"/>
      <c r="BE704" s="214"/>
      <c r="BF704" s="214"/>
      <c r="BG704" s="216">
        <f t="shared" si="34"/>
        <v>5560</v>
      </c>
      <c r="BH704" s="72">
        <f t="shared" si="34"/>
        <v>5560</v>
      </c>
      <c r="BI704" s="217">
        <f t="shared" si="32"/>
        <v>0</v>
      </c>
      <c r="BJ704" s="218">
        <v>0</v>
      </c>
      <c r="BK704" s="218">
        <v>0</v>
      </c>
      <c r="BL704" s="218">
        <v>0</v>
      </c>
      <c r="BM704" s="218">
        <v>0</v>
      </c>
      <c r="BN704" s="218">
        <v>0</v>
      </c>
      <c r="BO704" s="218">
        <v>0</v>
      </c>
      <c r="BP704" s="218">
        <v>0</v>
      </c>
      <c r="BQ704" s="218">
        <v>0</v>
      </c>
      <c r="BR704" s="218">
        <v>0</v>
      </c>
      <c r="BS704" s="218">
        <v>0</v>
      </c>
      <c r="BT704" s="218">
        <v>0</v>
      </c>
      <c r="BU704" s="218">
        <v>0</v>
      </c>
      <c r="BV704" s="218">
        <v>28054425.599999998</v>
      </c>
      <c r="BW704" s="218">
        <v>28054425.599999998</v>
      </c>
      <c r="BX704" s="218">
        <v>0</v>
      </c>
      <c r="BY704" s="218">
        <v>0</v>
      </c>
      <c r="BZ704" s="218">
        <v>0</v>
      </c>
      <c r="CA704" s="218">
        <v>0</v>
      </c>
      <c r="CB704" s="218">
        <v>0</v>
      </c>
      <c r="CC704" s="218">
        <v>0</v>
      </c>
      <c r="CD704" s="218">
        <v>0</v>
      </c>
      <c r="CE704" s="218">
        <v>0</v>
      </c>
      <c r="CF704" s="218">
        <v>28054425.599999998</v>
      </c>
      <c r="CG704" s="219">
        <v>28054425.599999998</v>
      </c>
      <c r="CH704" s="220">
        <v>23827200</v>
      </c>
      <c r="CI704" s="220">
        <v>0</v>
      </c>
      <c r="CJ704" s="220">
        <v>0</v>
      </c>
      <c r="CK704" s="221" t="s">
        <v>530</v>
      </c>
      <c r="CL704" s="222">
        <v>6.8</v>
      </c>
      <c r="CM704" s="223">
        <v>0</v>
      </c>
      <c r="CN704" s="224">
        <v>0</v>
      </c>
      <c r="CO704" s="253"/>
      <c r="CP704" s="253"/>
      <c r="CQ704" s="253"/>
      <c r="CR704" s="225"/>
      <c r="CS704" s="254">
        <v>0</v>
      </c>
      <c r="CT704" s="255">
        <v>0</v>
      </c>
      <c r="CU704" s="256">
        <v>0</v>
      </c>
      <c r="CV704" s="257">
        <v>0</v>
      </c>
      <c r="CW704" s="245" t="s">
        <v>564</v>
      </c>
      <c r="CX704" s="258"/>
      <c r="CY704" s="253"/>
      <c r="CZ704" s="253"/>
      <c r="DA704" s="259"/>
      <c r="DB704" s="260"/>
      <c r="DC704" s="261">
        <v>0</v>
      </c>
      <c r="DD704" s="262">
        <v>0</v>
      </c>
      <c r="DE704" s="263">
        <v>0</v>
      </c>
      <c r="DF704" s="111">
        <v>0</v>
      </c>
    </row>
    <row r="705" spans="1:110" ht="35.25" customHeight="1" x14ac:dyDescent="0.25">
      <c r="A705" s="237" t="s">
        <v>541</v>
      </c>
      <c r="B705" s="238" t="s">
        <v>14</v>
      </c>
      <c r="C705" s="238" t="s">
        <v>34</v>
      </c>
      <c r="D705" s="60" t="s">
        <v>198</v>
      </c>
      <c r="E705" s="60" t="s">
        <v>199</v>
      </c>
      <c r="F705" s="60" t="s">
        <v>1591</v>
      </c>
      <c r="G705" s="61" t="s">
        <v>139</v>
      </c>
      <c r="H705" s="211" t="s">
        <v>543</v>
      </c>
      <c r="I705" s="60" t="s">
        <v>544</v>
      </c>
      <c r="J705" s="212" t="s">
        <v>834</v>
      </c>
      <c r="K705" s="212">
        <v>5.5350378672750002</v>
      </c>
      <c r="L705" s="213">
        <v>7.7</v>
      </c>
      <c r="M705" s="214"/>
      <c r="N705" s="214"/>
      <c r="O705" s="214"/>
      <c r="P705" s="214"/>
      <c r="Q705" s="214"/>
      <c r="R705" s="214"/>
      <c r="S705" s="214"/>
      <c r="T705" s="214"/>
      <c r="U705" s="214"/>
      <c r="V705" s="214"/>
      <c r="W705" s="214"/>
      <c r="X705" s="214"/>
      <c r="Y705" s="214"/>
      <c r="Z705" s="214"/>
      <c r="AA705" s="214"/>
      <c r="AB705" s="214"/>
      <c r="AC705" s="214"/>
      <c r="AD705" s="214"/>
      <c r="AE705" s="214"/>
      <c r="AF705" s="214"/>
      <c r="AG705" s="215"/>
      <c r="AH705" s="214"/>
      <c r="AI705" s="214">
        <f t="shared" si="33"/>
        <v>0</v>
      </c>
      <c r="AJ705" s="214">
        <f t="shared" si="33"/>
        <v>0</v>
      </c>
      <c r="AK705" s="214"/>
      <c r="AL705" s="214"/>
      <c r="AM705" s="214"/>
      <c r="AN705" s="214"/>
      <c r="AO705" s="214"/>
      <c r="AP705" s="214"/>
      <c r="AQ705" s="214"/>
      <c r="AR705" s="214"/>
      <c r="AS705" s="214"/>
      <c r="AT705" s="214"/>
      <c r="AU705" s="214"/>
      <c r="AV705" s="214"/>
      <c r="AW705" s="214"/>
      <c r="AX705" s="214"/>
      <c r="AY705" s="214"/>
      <c r="AZ705" s="214"/>
      <c r="BA705" s="214"/>
      <c r="BB705" s="214"/>
      <c r="BC705" s="214"/>
      <c r="BD705" s="214"/>
      <c r="BE705" s="214"/>
      <c r="BF705" s="214"/>
      <c r="BG705" s="216">
        <f t="shared" si="34"/>
        <v>0</v>
      </c>
      <c r="BH705" s="72">
        <f t="shared" si="34"/>
        <v>0</v>
      </c>
      <c r="BI705" s="217">
        <f t="shared" si="32"/>
        <v>0</v>
      </c>
      <c r="BJ705" s="218">
        <v>0</v>
      </c>
      <c r="BK705" s="218">
        <v>0</v>
      </c>
      <c r="BL705" s="218">
        <v>0</v>
      </c>
      <c r="BM705" s="218">
        <v>0</v>
      </c>
      <c r="BN705" s="218">
        <v>0</v>
      </c>
      <c r="BO705" s="218">
        <v>0</v>
      </c>
      <c r="BP705" s="218">
        <v>0</v>
      </c>
      <c r="BQ705" s="218">
        <v>0</v>
      </c>
      <c r="BR705" s="218">
        <v>0</v>
      </c>
      <c r="BS705" s="218">
        <v>0</v>
      </c>
      <c r="BT705" s="218">
        <v>0</v>
      </c>
      <c r="BU705" s="218">
        <v>0</v>
      </c>
      <c r="BV705" s="218">
        <v>0</v>
      </c>
      <c r="BW705" s="218">
        <v>0</v>
      </c>
      <c r="BX705" s="218">
        <v>0</v>
      </c>
      <c r="BY705" s="218">
        <v>0</v>
      </c>
      <c r="BZ705" s="218">
        <v>0</v>
      </c>
      <c r="CA705" s="218">
        <v>0</v>
      </c>
      <c r="CB705" s="218">
        <v>0</v>
      </c>
      <c r="CC705" s="218">
        <v>0</v>
      </c>
      <c r="CD705" s="218">
        <v>0</v>
      </c>
      <c r="CE705" s="218">
        <v>0</v>
      </c>
      <c r="CF705" s="218">
        <v>0</v>
      </c>
      <c r="CG705" s="219">
        <v>0</v>
      </c>
      <c r="CH705" s="220">
        <v>0</v>
      </c>
      <c r="CI705" s="220">
        <v>0</v>
      </c>
      <c r="CJ705" s="220">
        <v>0</v>
      </c>
      <c r="CK705" s="221" t="s">
        <v>530</v>
      </c>
      <c r="CL705" s="222">
        <v>0</v>
      </c>
      <c r="CM705" s="223">
        <v>0</v>
      </c>
      <c r="CN705" s="224">
        <v>0</v>
      </c>
      <c r="CO705" s="253"/>
      <c r="CP705" s="253"/>
      <c r="CQ705" s="253"/>
      <c r="CR705" s="225"/>
      <c r="CS705" s="254">
        <v>336.94117647058835</v>
      </c>
      <c r="CT705" s="255">
        <v>336.94117647058835</v>
      </c>
      <c r="CU705" s="256">
        <v>0.37647058823529428</v>
      </c>
      <c r="CV705" s="257">
        <v>0.37647058823529428</v>
      </c>
      <c r="CW705" s="245" t="s">
        <v>1052</v>
      </c>
      <c r="CX705" s="258"/>
      <c r="CY705" s="253"/>
      <c r="CZ705" s="253"/>
      <c r="DA705" s="259"/>
      <c r="DB705" s="260"/>
      <c r="DC705" s="261">
        <v>0</v>
      </c>
      <c r="DD705" s="262">
        <v>0</v>
      </c>
      <c r="DE705" s="263">
        <v>0</v>
      </c>
      <c r="DF705" s="111">
        <v>0</v>
      </c>
    </row>
    <row r="706" spans="1:110" ht="35.25" customHeight="1" x14ac:dyDescent="0.25">
      <c r="A706" s="237" t="s">
        <v>541</v>
      </c>
      <c r="B706" s="238" t="s">
        <v>14</v>
      </c>
      <c r="C706" s="238" t="s">
        <v>34</v>
      </c>
      <c r="D706" s="60" t="s">
        <v>138</v>
      </c>
      <c r="E706" s="60" t="s">
        <v>139</v>
      </c>
      <c r="F706" s="60" t="s">
        <v>1592</v>
      </c>
      <c r="G706" s="61" t="s">
        <v>139</v>
      </c>
      <c r="H706" s="211" t="s">
        <v>594</v>
      </c>
      <c r="I706" s="60" t="s">
        <v>544</v>
      </c>
      <c r="J706" s="212">
        <v>14.14219484</v>
      </c>
      <c r="K706" s="212">
        <v>0.25492424189400004</v>
      </c>
      <c r="L706" s="213">
        <v>0</v>
      </c>
      <c r="M706" s="214"/>
      <c r="N706" s="214"/>
      <c r="O706" s="214"/>
      <c r="P706" s="214"/>
      <c r="Q706" s="214"/>
      <c r="R706" s="214"/>
      <c r="S706" s="214"/>
      <c r="T706" s="214"/>
      <c r="U706" s="214"/>
      <c r="V706" s="214"/>
      <c r="W706" s="214"/>
      <c r="X706" s="214"/>
      <c r="Y706" s="214"/>
      <c r="Z706" s="214"/>
      <c r="AA706" s="214"/>
      <c r="AB706" s="214"/>
      <c r="AC706" s="214">
        <v>1</v>
      </c>
      <c r="AD706" s="214">
        <v>1</v>
      </c>
      <c r="AE706" s="214"/>
      <c r="AF706" s="214"/>
      <c r="AG706" s="215"/>
      <c r="AH706" s="214"/>
      <c r="AI706" s="214">
        <f t="shared" si="33"/>
        <v>1</v>
      </c>
      <c r="AJ706" s="214">
        <f t="shared" si="33"/>
        <v>1</v>
      </c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14">
        <v>75</v>
      </c>
      <c r="BB706" s="214">
        <v>75</v>
      </c>
      <c r="BC706" s="214"/>
      <c r="BD706" s="214"/>
      <c r="BE706" s="214"/>
      <c r="BF706" s="214"/>
      <c r="BG706" s="216">
        <f t="shared" si="34"/>
        <v>75</v>
      </c>
      <c r="BH706" s="72">
        <f t="shared" si="34"/>
        <v>75</v>
      </c>
      <c r="BI706" s="217">
        <f t="shared" si="32"/>
        <v>7.8288100208768266E-3</v>
      </c>
      <c r="BJ706" s="218">
        <v>0</v>
      </c>
      <c r="BK706" s="218">
        <v>0</v>
      </c>
      <c r="BL706" s="218">
        <v>0</v>
      </c>
      <c r="BM706" s="218">
        <v>0</v>
      </c>
      <c r="BN706" s="218">
        <v>0</v>
      </c>
      <c r="BO706" s="218">
        <v>0</v>
      </c>
      <c r="BP706" s="218">
        <v>0</v>
      </c>
      <c r="BQ706" s="218">
        <v>0</v>
      </c>
      <c r="BR706" s="218">
        <v>0</v>
      </c>
      <c r="BS706" s="218">
        <v>0</v>
      </c>
      <c r="BT706" s="218">
        <v>0</v>
      </c>
      <c r="BU706" s="218">
        <v>0</v>
      </c>
      <c r="BV706" s="218">
        <v>0</v>
      </c>
      <c r="BW706" s="218">
        <v>0</v>
      </c>
      <c r="BX706" s="218">
        <v>0</v>
      </c>
      <c r="BY706" s="218">
        <v>0</v>
      </c>
      <c r="BZ706" s="218">
        <v>88038</v>
      </c>
      <c r="CA706" s="218">
        <v>88038</v>
      </c>
      <c r="CB706" s="218">
        <v>0</v>
      </c>
      <c r="CC706" s="218">
        <v>0</v>
      </c>
      <c r="CD706" s="218">
        <v>0</v>
      </c>
      <c r="CE706" s="218">
        <v>0</v>
      </c>
      <c r="CF706" s="218">
        <v>88038</v>
      </c>
      <c r="CG706" s="219">
        <v>88038</v>
      </c>
      <c r="CH706" s="220">
        <v>0</v>
      </c>
      <c r="CI706" s="220">
        <v>0</v>
      </c>
      <c r="CJ706" s="220">
        <v>33568320</v>
      </c>
      <c r="CK706" s="221" t="s">
        <v>530</v>
      </c>
      <c r="CL706" s="222">
        <v>0</v>
      </c>
      <c r="CM706" s="223">
        <v>0</v>
      </c>
      <c r="CN706" s="224">
        <v>9.58</v>
      </c>
      <c r="CO706" s="253"/>
      <c r="CP706" s="253"/>
      <c r="CQ706" s="253"/>
      <c r="CR706" s="225"/>
      <c r="CS706" s="254">
        <v>190.94252873563198</v>
      </c>
      <c r="CT706" s="255">
        <v>190.94252873563198</v>
      </c>
      <c r="CU706" s="256">
        <v>3.0114942528735607</v>
      </c>
      <c r="CV706" s="257">
        <v>3.0114942528735607</v>
      </c>
      <c r="CW706" s="245" t="s">
        <v>836</v>
      </c>
      <c r="CX706" s="258"/>
      <c r="CY706" s="253"/>
      <c r="CZ706" s="253"/>
      <c r="DA706" s="259"/>
      <c r="DB706" s="260"/>
      <c r="DC706" s="261">
        <v>0</v>
      </c>
      <c r="DD706" s="262">
        <v>1248</v>
      </c>
      <c r="DE706" s="263">
        <v>0</v>
      </c>
      <c r="DF706" s="111">
        <v>416</v>
      </c>
    </row>
    <row r="707" spans="1:110" ht="35.25" customHeight="1" x14ac:dyDescent="0.25">
      <c r="A707" s="237" t="s">
        <v>541</v>
      </c>
      <c r="B707" s="238" t="s">
        <v>14</v>
      </c>
      <c r="C707" s="238" t="s">
        <v>34</v>
      </c>
      <c r="D707" s="60" t="s">
        <v>367</v>
      </c>
      <c r="E707" s="60" t="s">
        <v>90</v>
      </c>
      <c r="F707" s="60" t="s">
        <v>1593</v>
      </c>
      <c r="G707" s="61" t="s">
        <v>1465</v>
      </c>
      <c r="H707" s="211" t="s">
        <v>594</v>
      </c>
      <c r="I707" s="60" t="s">
        <v>544</v>
      </c>
      <c r="J707" s="212">
        <v>11.35359304</v>
      </c>
      <c r="K707" s="212">
        <v>5.6414772609929997</v>
      </c>
      <c r="L707" s="213">
        <v>1</v>
      </c>
      <c r="M707" s="214"/>
      <c r="N707" s="214"/>
      <c r="O707" s="214"/>
      <c r="P707" s="214"/>
      <c r="Q707" s="214"/>
      <c r="R707" s="214"/>
      <c r="S707" s="214"/>
      <c r="T707" s="214"/>
      <c r="U707" s="214"/>
      <c r="V707" s="214"/>
      <c r="W707" s="214"/>
      <c r="X707" s="214"/>
      <c r="Y707" s="214"/>
      <c r="Z707" s="214"/>
      <c r="AA707" s="214"/>
      <c r="AB707" s="214"/>
      <c r="AC707" s="214"/>
      <c r="AD707" s="214"/>
      <c r="AE707" s="214"/>
      <c r="AF707" s="214"/>
      <c r="AG707" s="215"/>
      <c r="AH707" s="214"/>
      <c r="AI707" s="214">
        <f t="shared" si="33"/>
        <v>0</v>
      </c>
      <c r="AJ707" s="214">
        <f t="shared" si="33"/>
        <v>0</v>
      </c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6">
        <f t="shared" si="34"/>
        <v>0</v>
      </c>
      <c r="BH707" s="72">
        <f t="shared" si="34"/>
        <v>0</v>
      </c>
      <c r="BI707" s="217">
        <f t="shared" si="32"/>
        <v>0</v>
      </c>
      <c r="BJ707" s="218">
        <v>0</v>
      </c>
      <c r="BK707" s="218">
        <v>0</v>
      </c>
      <c r="BL707" s="218">
        <v>0</v>
      </c>
      <c r="BM707" s="218">
        <v>0</v>
      </c>
      <c r="BN707" s="218">
        <v>0</v>
      </c>
      <c r="BO707" s="218">
        <v>0</v>
      </c>
      <c r="BP707" s="218">
        <v>0</v>
      </c>
      <c r="BQ707" s="218">
        <v>0</v>
      </c>
      <c r="BR707" s="218">
        <v>0</v>
      </c>
      <c r="BS707" s="218">
        <v>0</v>
      </c>
      <c r="BT707" s="218">
        <v>0</v>
      </c>
      <c r="BU707" s="218">
        <v>0</v>
      </c>
      <c r="BV707" s="218">
        <v>0</v>
      </c>
      <c r="BW707" s="218">
        <v>0</v>
      </c>
      <c r="BX707" s="218">
        <v>0</v>
      </c>
      <c r="BY707" s="218">
        <v>0</v>
      </c>
      <c r="BZ707" s="218">
        <v>0</v>
      </c>
      <c r="CA707" s="218">
        <v>0</v>
      </c>
      <c r="CB707" s="218">
        <v>0</v>
      </c>
      <c r="CC707" s="218">
        <v>0</v>
      </c>
      <c r="CD707" s="218">
        <v>0</v>
      </c>
      <c r="CE707" s="218">
        <v>0</v>
      </c>
      <c r="CF707" s="218">
        <v>0</v>
      </c>
      <c r="CG707" s="219">
        <v>0</v>
      </c>
      <c r="CH707" s="220">
        <v>0</v>
      </c>
      <c r="CI707" s="220">
        <v>0</v>
      </c>
      <c r="CJ707" s="220">
        <v>1681920</v>
      </c>
      <c r="CK707" s="221" t="s">
        <v>530</v>
      </c>
      <c r="CL707" s="222">
        <v>0</v>
      </c>
      <c r="CM707" s="223">
        <v>0</v>
      </c>
      <c r="CN707" s="224">
        <v>0.48</v>
      </c>
      <c r="CO707" s="253"/>
      <c r="CP707" s="253"/>
      <c r="CQ707" s="253"/>
      <c r="CR707" s="225"/>
      <c r="CS707" s="254">
        <v>13.999999999999993</v>
      </c>
      <c r="CT707" s="255">
        <v>13.999999999999993</v>
      </c>
      <c r="CU707" s="256">
        <v>0.49999999999999978</v>
      </c>
      <c r="CV707" s="257">
        <v>0.49999999999999978</v>
      </c>
      <c r="CW707" s="245" t="s">
        <v>1160</v>
      </c>
      <c r="CX707" s="258"/>
      <c r="CY707" s="253"/>
      <c r="CZ707" s="253"/>
      <c r="DA707" s="259"/>
      <c r="DB707" s="260"/>
      <c r="DC707" s="261">
        <v>0</v>
      </c>
      <c r="DD707" s="262">
        <v>0</v>
      </c>
      <c r="DE707" s="263">
        <v>0</v>
      </c>
      <c r="DF707" s="111">
        <v>0</v>
      </c>
    </row>
    <row r="708" spans="1:110" ht="35.25" customHeight="1" x14ac:dyDescent="0.25">
      <c r="A708" s="237" t="s">
        <v>541</v>
      </c>
      <c r="B708" s="238" t="s">
        <v>14</v>
      </c>
      <c r="C708" s="238" t="s">
        <v>34</v>
      </c>
      <c r="D708" s="60" t="s">
        <v>198</v>
      </c>
      <c r="E708" s="60" t="s">
        <v>199</v>
      </c>
      <c r="F708" s="60" t="s">
        <v>1594</v>
      </c>
      <c r="G708" s="61" t="s">
        <v>199</v>
      </c>
      <c r="H708" s="211" t="s">
        <v>594</v>
      </c>
      <c r="I708" s="60" t="s">
        <v>544</v>
      </c>
      <c r="J708" s="212">
        <v>12.15033642</v>
      </c>
      <c r="K708" s="212">
        <v>0.48219696869400003</v>
      </c>
      <c r="L708" s="213">
        <v>1</v>
      </c>
      <c r="M708" s="214"/>
      <c r="N708" s="214"/>
      <c r="O708" s="214"/>
      <c r="P708" s="214"/>
      <c r="Q708" s="214"/>
      <c r="R708" s="214"/>
      <c r="S708" s="214"/>
      <c r="T708" s="214"/>
      <c r="U708" s="214"/>
      <c r="V708" s="214"/>
      <c r="W708" s="214"/>
      <c r="X708" s="214"/>
      <c r="Y708" s="214"/>
      <c r="Z708" s="214"/>
      <c r="AA708" s="214"/>
      <c r="AB708" s="214"/>
      <c r="AC708" s="214"/>
      <c r="AD708" s="214"/>
      <c r="AE708" s="214"/>
      <c r="AF708" s="214"/>
      <c r="AG708" s="215"/>
      <c r="AH708" s="214"/>
      <c r="AI708" s="214">
        <f t="shared" si="33"/>
        <v>0</v>
      </c>
      <c r="AJ708" s="214">
        <f t="shared" si="33"/>
        <v>0</v>
      </c>
      <c r="AK708" s="214"/>
      <c r="AL708" s="214"/>
      <c r="AM708" s="214"/>
      <c r="AN708" s="214"/>
      <c r="AO708" s="214"/>
      <c r="AP708" s="214"/>
      <c r="AQ708" s="214"/>
      <c r="AR708" s="214"/>
      <c r="AS708" s="214"/>
      <c r="AT708" s="214"/>
      <c r="AU708" s="214"/>
      <c r="AV708" s="214"/>
      <c r="AW708" s="214"/>
      <c r="AX708" s="214"/>
      <c r="AY708" s="214"/>
      <c r="AZ708" s="214"/>
      <c r="BA708" s="214"/>
      <c r="BB708" s="214"/>
      <c r="BC708" s="214"/>
      <c r="BD708" s="214"/>
      <c r="BE708" s="214"/>
      <c r="BF708" s="214"/>
      <c r="BG708" s="216">
        <f t="shared" si="34"/>
        <v>0</v>
      </c>
      <c r="BH708" s="72">
        <f t="shared" si="34"/>
        <v>0</v>
      </c>
      <c r="BI708" s="217">
        <f t="shared" si="32"/>
        <v>0</v>
      </c>
      <c r="BJ708" s="218">
        <v>0</v>
      </c>
      <c r="BK708" s="218">
        <v>0</v>
      </c>
      <c r="BL708" s="218">
        <v>0</v>
      </c>
      <c r="BM708" s="218">
        <v>0</v>
      </c>
      <c r="BN708" s="218">
        <v>0</v>
      </c>
      <c r="BO708" s="218">
        <v>0</v>
      </c>
      <c r="BP708" s="218">
        <v>0</v>
      </c>
      <c r="BQ708" s="218">
        <v>0</v>
      </c>
      <c r="BR708" s="218">
        <v>0</v>
      </c>
      <c r="BS708" s="218">
        <v>0</v>
      </c>
      <c r="BT708" s="218">
        <v>0</v>
      </c>
      <c r="BU708" s="218">
        <v>0</v>
      </c>
      <c r="BV708" s="218">
        <v>0</v>
      </c>
      <c r="BW708" s="218">
        <v>0</v>
      </c>
      <c r="BX708" s="218">
        <v>0</v>
      </c>
      <c r="BY708" s="218">
        <v>0</v>
      </c>
      <c r="BZ708" s="218">
        <v>0</v>
      </c>
      <c r="CA708" s="218">
        <v>0</v>
      </c>
      <c r="CB708" s="218">
        <v>0</v>
      </c>
      <c r="CC708" s="218">
        <v>0</v>
      </c>
      <c r="CD708" s="218">
        <v>0</v>
      </c>
      <c r="CE708" s="218">
        <v>0</v>
      </c>
      <c r="CF708" s="218">
        <v>0</v>
      </c>
      <c r="CG708" s="219">
        <v>0</v>
      </c>
      <c r="CH708" s="220">
        <v>7393440</v>
      </c>
      <c r="CI708" s="220">
        <v>7393440</v>
      </c>
      <c r="CJ708" s="220">
        <v>10757280</v>
      </c>
      <c r="CK708" s="221" t="s">
        <v>530</v>
      </c>
      <c r="CL708" s="222">
        <v>2.11</v>
      </c>
      <c r="CM708" s="223">
        <v>2.11</v>
      </c>
      <c r="CN708" s="224">
        <v>3.07</v>
      </c>
      <c r="CO708" s="253"/>
      <c r="CP708" s="253"/>
      <c r="CQ708" s="253"/>
      <c r="CR708" s="225"/>
      <c r="CS708" s="254">
        <v>43</v>
      </c>
      <c r="CT708" s="255">
        <v>43</v>
      </c>
      <c r="CU708" s="256">
        <v>0.66666666666666663</v>
      </c>
      <c r="CV708" s="257">
        <v>0.66666666666666663</v>
      </c>
      <c r="CW708" s="245" t="s">
        <v>1461</v>
      </c>
      <c r="CX708" s="258"/>
      <c r="CY708" s="253"/>
      <c r="CZ708" s="253"/>
      <c r="DA708" s="259"/>
      <c r="DB708" s="260"/>
      <c r="DC708" s="261">
        <v>0</v>
      </c>
      <c r="DD708" s="262">
        <v>0</v>
      </c>
      <c r="DE708" s="263">
        <v>0</v>
      </c>
      <c r="DF708" s="111">
        <v>0</v>
      </c>
    </row>
    <row r="709" spans="1:110" ht="35.25" customHeight="1" x14ac:dyDescent="0.25">
      <c r="A709" s="237" t="s">
        <v>541</v>
      </c>
      <c r="B709" s="238" t="s">
        <v>14</v>
      </c>
      <c r="C709" s="238" t="s">
        <v>34</v>
      </c>
      <c r="D709" s="60" t="s">
        <v>33</v>
      </c>
      <c r="E709" s="60" t="s">
        <v>35</v>
      </c>
      <c r="F709" s="60" t="s">
        <v>1595</v>
      </c>
      <c r="G709" s="61" t="s">
        <v>35</v>
      </c>
      <c r="H709" s="211" t="s">
        <v>533</v>
      </c>
      <c r="I709" s="60" t="s">
        <v>544</v>
      </c>
      <c r="J709" s="212">
        <v>19.5</v>
      </c>
      <c r="K709" s="212">
        <v>3.1723484782500004</v>
      </c>
      <c r="L709" s="213">
        <v>1.5</v>
      </c>
      <c r="M709" s="214"/>
      <c r="N709" s="214"/>
      <c r="O709" s="214"/>
      <c r="P709" s="214"/>
      <c r="Q709" s="214"/>
      <c r="R709" s="214"/>
      <c r="S709" s="214"/>
      <c r="T709" s="214"/>
      <c r="U709" s="214"/>
      <c r="V709" s="214"/>
      <c r="W709" s="214"/>
      <c r="X709" s="214"/>
      <c r="Y709" s="214"/>
      <c r="Z709" s="214"/>
      <c r="AA709" s="214"/>
      <c r="AB709" s="214"/>
      <c r="AC709" s="214"/>
      <c r="AD709" s="214"/>
      <c r="AE709" s="214"/>
      <c r="AF709" s="214"/>
      <c r="AG709" s="215"/>
      <c r="AH709" s="214"/>
      <c r="AI709" s="214">
        <f t="shared" si="33"/>
        <v>0</v>
      </c>
      <c r="AJ709" s="214">
        <f t="shared" si="33"/>
        <v>0</v>
      </c>
      <c r="AK709" s="214"/>
      <c r="AL709" s="214"/>
      <c r="AM709" s="214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6">
        <f t="shared" si="34"/>
        <v>0</v>
      </c>
      <c r="BH709" s="72">
        <f t="shared" si="34"/>
        <v>0</v>
      </c>
      <c r="BI709" s="217">
        <f t="shared" si="32"/>
        <v>0</v>
      </c>
      <c r="BJ709" s="218">
        <v>0</v>
      </c>
      <c r="BK709" s="218">
        <v>0</v>
      </c>
      <c r="BL709" s="218">
        <v>0</v>
      </c>
      <c r="BM709" s="218">
        <v>0</v>
      </c>
      <c r="BN709" s="218">
        <v>0</v>
      </c>
      <c r="BO709" s="218">
        <v>0</v>
      </c>
      <c r="BP709" s="218">
        <v>0</v>
      </c>
      <c r="BQ709" s="218">
        <v>0</v>
      </c>
      <c r="BR709" s="218">
        <v>0</v>
      </c>
      <c r="BS709" s="218">
        <v>0</v>
      </c>
      <c r="BT709" s="218">
        <v>0</v>
      </c>
      <c r="BU709" s="218">
        <v>0</v>
      </c>
      <c r="BV709" s="218">
        <v>0</v>
      </c>
      <c r="BW709" s="218">
        <v>0</v>
      </c>
      <c r="BX709" s="218">
        <v>0</v>
      </c>
      <c r="BY709" s="218">
        <v>0</v>
      </c>
      <c r="BZ709" s="218">
        <v>0</v>
      </c>
      <c r="CA709" s="218">
        <v>0</v>
      </c>
      <c r="CB709" s="218">
        <v>0</v>
      </c>
      <c r="CC709" s="218">
        <v>0</v>
      </c>
      <c r="CD709" s="218">
        <v>0</v>
      </c>
      <c r="CE709" s="218">
        <v>0</v>
      </c>
      <c r="CF709" s="218">
        <v>0</v>
      </c>
      <c r="CG709" s="219">
        <v>0</v>
      </c>
      <c r="CH709" s="220">
        <v>32937600</v>
      </c>
      <c r="CI709" s="220">
        <v>32937600</v>
      </c>
      <c r="CJ709" s="220">
        <v>33813600.000000007</v>
      </c>
      <c r="CK709" s="221" t="s">
        <v>530</v>
      </c>
      <c r="CL709" s="222">
        <v>9.4</v>
      </c>
      <c r="CM709" s="223">
        <v>9.4</v>
      </c>
      <c r="CN709" s="224">
        <v>9.65</v>
      </c>
      <c r="CO709" s="253"/>
      <c r="CP709" s="253"/>
      <c r="CQ709" s="253"/>
      <c r="CR709" s="225"/>
      <c r="CS709" s="254">
        <v>34.58823529411756</v>
      </c>
      <c r="CT709" s="255">
        <v>34.58823529411756</v>
      </c>
      <c r="CU709" s="256">
        <v>0.23529411764705824</v>
      </c>
      <c r="CV709" s="257">
        <v>0.23529411764705824</v>
      </c>
      <c r="CW709" s="245" t="s">
        <v>556</v>
      </c>
      <c r="CX709" s="258"/>
      <c r="CY709" s="253"/>
      <c r="CZ709" s="253"/>
      <c r="DA709" s="259"/>
      <c r="DB709" s="260"/>
      <c r="DC709" s="261">
        <v>0</v>
      </c>
      <c r="DD709" s="262">
        <v>0</v>
      </c>
      <c r="DE709" s="263">
        <v>147</v>
      </c>
      <c r="DF709" s="111">
        <v>49</v>
      </c>
    </row>
    <row r="710" spans="1:110" ht="35.25" customHeight="1" x14ac:dyDescent="0.25">
      <c r="A710" s="237" t="s">
        <v>541</v>
      </c>
      <c r="B710" s="238" t="s">
        <v>14</v>
      </c>
      <c r="C710" s="238" t="s">
        <v>34</v>
      </c>
      <c r="D710" s="60" t="s">
        <v>53</v>
      </c>
      <c r="E710" s="60" t="s">
        <v>35</v>
      </c>
      <c r="F710" s="60" t="s">
        <v>1596</v>
      </c>
      <c r="G710" s="61" t="s">
        <v>1597</v>
      </c>
      <c r="H710" s="211" t="s">
        <v>594</v>
      </c>
      <c r="I710" s="60" t="s">
        <v>544</v>
      </c>
      <c r="J710" s="212">
        <v>15.73568159</v>
      </c>
      <c r="K710" s="212">
        <v>2.8280302971480005</v>
      </c>
      <c r="L710" s="213">
        <v>22.5</v>
      </c>
      <c r="M710" s="214"/>
      <c r="N710" s="214"/>
      <c r="O710" s="214"/>
      <c r="P710" s="214"/>
      <c r="Q710" s="214"/>
      <c r="R710" s="214"/>
      <c r="S710" s="214"/>
      <c r="T710" s="214"/>
      <c r="U710" s="214"/>
      <c r="V710" s="214"/>
      <c r="W710" s="214"/>
      <c r="X710" s="214"/>
      <c r="Y710" s="214"/>
      <c r="Z710" s="214"/>
      <c r="AA710" s="214"/>
      <c r="AB710" s="214"/>
      <c r="AC710" s="214"/>
      <c r="AD710" s="214"/>
      <c r="AE710" s="214"/>
      <c r="AF710" s="214"/>
      <c r="AG710" s="215"/>
      <c r="AH710" s="214"/>
      <c r="AI710" s="214">
        <f t="shared" si="33"/>
        <v>0</v>
      </c>
      <c r="AJ710" s="214">
        <f t="shared" si="33"/>
        <v>0</v>
      </c>
      <c r="AK710" s="214"/>
      <c r="AL710" s="214"/>
      <c r="AM710" s="214"/>
      <c r="AN710" s="214"/>
      <c r="AO710" s="214"/>
      <c r="AP710" s="214"/>
      <c r="AQ710" s="214"/>
      <c r="AR710" s="214"/>
      <c r="AS710" s="214"/>
      <c r="AT710" s="214"/>
      <c r="AU710" s="214"/>
      <c r="AV710" s="214"/>
      <c r="AW710" s="214"/>
      <c r="AX710" s="214"/>
      <c r="AY710" s="214"/>
      <c r="AZ710" s="214"/>
      <c r="BA710" s="214"/>
      <c r="BB710" s="214"/>
      <c r="BC710" s="214"/>
      <c r="BD710" s="214"/>
      <c r="BE710" s="214"/>
      <c r="BF710" s="214"/>
      <c r="BG710" s="216">
        <f t="shared" si="34"/>
        <v>0</v>
      </c>
      <c r="BH710" s="72">
        <f t="shared" si="34"/>
        <v>0</v>
      </c>
      <c r="BI710" s="217">
        <f t="shared" si="32"/>
        <v>0</v>
      </c>
      <c r="BJ710" s="218">
        <v>0</v>
      </c>
      <c r="BK710" s="218">
        <v>0</v>
      </c>
      <c r="BL710" s="218">
        <v>0</v>
      </c>
      <c r="BM710" s="218">
        <v>0</v>
      </c>
      <c r="BN710" s="218">
        <v>0</v>
      </c>
      <c r="BO710" s="218">
        <v>0</v>
      </c>
      <c r="BP710" s="218">
        <v>0</v>
      </c>
      <c r="BQ710" s="218">
        <v>0</v>
      </c>
      <c r="BR710" s="218">
        <v>0</v>
      </c>
      <c r="BS710" s="218">
        <v>0</v>
      </c>
      <c r="BT710" s="218">
        <v>0</v>
      </c>
      <c r="BU710" s="218">
        <v>0</v>
      </c>
      <c r="BV710" s="218">
        <v>0</v>
      </c>
      <c r="BW710" s="218">
        <v>0</v>
      </c>
      <c r="BX710" s="218">
        <v>0</v>
      </c>
      <c r="BY710" s="218">
        <v>0</v>
      </c>
      <c r="BZ710" s="218">
        <v>0</v>
      </c>
      <c r="CA710" s="218">
        <v>0</v>
      </c>
      <c r="CB710" s="218">
        <v>0</v>
      </c>
      <c r="CC710" s="218">
        <v>0</v>
      </c>
      <c r="CD710" s="218">
        <v>0</v>
      </c>
      <c r="CE710" s="218">
        <v>0</v>
      </c>
      <c r="CF710" s="218">
        <v>0</v>
      </c>
      <c r="CG710" s="219">
        <v>0</v>
      </c>
      <c r="CH710" s="220">
        <v>29889120</v>
      </c>
      <c r="CI710" s="220">
        <v>29889120</v>
      </c>
      <c r="CJ710" s="220">
        <v>31571040</v>
      </c>
      <c r="CK710" s="221" t="s">
        <v>530</v>
      </c>
      <c r="CL710" s="222">
        <v>8.5299999999999994</v>
      </c>
      <c r="CM710" s="223">
        <v>8.5299999999999994</v>
      </c>
      <c r="CN710" s="224">
        <v>9.01</v>
      </c>
      <c r="CO710" s="253"/>
      <c r="CP710" s="253"/>
      <c r="CQ710" s="253"/>
      <c r="CR710" s="225"/>
      <c r="CS710" s="254">
        <v>110.49333333333334</v>
      </c>
      <c r="CT710" s="255">
        <v>110.49333333333334</v>
      </c>
      <c r="CU710" s="256">
        <v>0.68</v>
      </c>
      <c r="CV710" s="257">
        <v>0.68</v>
      </c>
      <c r="CW710" s="245" t="s">
        <v>556</v>
      </c>
      <c r="CX710" s="258"/>
      <c r="CY710" s="253"/>
      <c r="CZ710" s="253"/>
      <c r="DA710" s="259"/>
      <c r="DB710" s="260"/>
      <c r="DC710" s="261">
        <v>8287</v>
      </c>
      <c r="DD710" s="262">
        <v>0</v>
      </c>
      <c r="DE710" s="263">
        <v>0</v>
      </c>
      <c r="DF710" s="111">
        <v>2762.3333333333335</v>
      </c>
    </row>
    <row r="711" spans="1:110" ht="35.25" customHeight="1" x14ac:dyDescent="0.25">
      <c r="A711" s="237" t="s">
        <v>541</v>
      </c>
      <c r="B711" s="238" t="s">
        <v>14</v>
      </c>
      <c r="C711" s="238" t="s">
        <v>34</v>
      </c>
      <c r="D711" s="60" t="s">
        <v>53</v>
      </c>
      <c r="E711" s="60" t="s">
        <v>35</v>
      </c>
      <c r="F711" s="60" t="s">
        <v>1598</v>
      </c>
      <c r="G711" s="61" t="s">
        <v>1597</v>
      </c>
      <c r="H711" s="211" t="s">
        <v>594</v>
      </c>
      <c r="I711" s="60" t="s">
        <v>544</v>
      </c>
      <c r="J711" s="212">
        <v>10.397501</v>
      </c>
      <c r="K711" s="212">
        <v>3.9543560523810002</v>
      </c>
      <c r="L711" s="213">
        <v>1</v>
      </c>
      <c r="M711" s="214"/>
      <c r="N711" s="214"/>
      <c r="O711" s="214"/>
      <c r="P711" s="214"/>
      <c r="Q711" s="214"/>
      <c r="R711" s="214"/>
      <c r="S711" s="214"/>
      <c r="T711" s="214"/>
      <c r="U711" s="214"/>
      <c r="V711" s="214"/>
      <c r="W711" s="214"/>
      <c r="X711" s="214"/>
      <c r="Y711" s="214"/>
      <c r="Z711" s="214"/>
      <c r="AA711" s="214"/>
      <c r="AB711" s="214"/>
      <c r="AC711" s="214"/>
      <c r="AD711" s="214"/>
      <c r="AE711" s="214"/>
      <c r="AF711" s="214"/>
      <c r="AG711" s="215"/>
      <c r="AH711" s="214"/>
      <c r="AI711" s="214">
        <f t="shared" si="33"/>
        <v>0</v>
      </c>
      <c r="AJ711" s="214">
        <f t="shared" si="33"/>
        <v>0</v>
      </c>
      <c r="AK711" s="214"/>
      <c r="AL711" s="214"/>
      <c r="AM711" s="214"/>
      <c r="AN711" s="214"/>
      <c r="AO711" s="214"/>
      <c r="AP711" s="214"/>
      <c r="AQ711" s="214"/>
      <c r="AR711" s="214"/>
      <c r="AS711" s="214"/>
      <c r="AT711" s="214"/>
      <c r="AU711" s="214"/>
      <c r="AV711" s="214"/>
      <c r="AW711" s="214"/>
      <c r="AX711" s="214"/>
      <c r="AY711" s="214"/>
      <c r="AZ711" s="214"/>
      <c r="BA711" s="214"/>
      <c r="BB711" s="214"/>
      <c r="BC711" s="214"/>
      <c r="BD711" s="214"/>
      <c r="BE711" s="214"/>
      <c r="BF711" s="214"/>
      <c r="BG711" s="216">
        <f t="shared" si="34"/>
        <v>0</v>
      </c>
      <c r="BH711" s="72">
        <f t="shared" si="34"/>
        <v>0</v>
      </c>
      <c r="BI711" s="217">
        <f t="shared" si="32"/>
        <v>0</v>
      </c>
      <c r="BJ711" s="218">
        <v>0</v>
      </c>
      <c r="BK711" s="218">
        <v>0</v>
      </c>
      <c r="BL711" s="218">
        <v>0</v>
      </c>
      <c r="BM711" s="218">
        <v>0</v>
      </c>
      <c r="BN711" s="218">
        <v>0</v>
      </c>
      <c r="BO711" s="218">
        <v>0</v>
      </c>
      <c r="BP711" s="218">
        <v>0</v>
      </c>
      <c r="BQ711" s="218">
        <v>0</v>
      </c>
      <c r="BR711" s="218">
        <v>0</v>
      </c>
      <c r="BS711" s="218">
        <v>0</v>
      </c>
      <c r="BT711" s="218">
        <v>0</v>
      </c>
      <c r="BU711" s="218">
        <v>0</v>
      </c>
      <c r="BV711" s="218">
        <v>0</v>
      </c>
      <c r="BW711" s="218">
        <v>0</v>
      </c>
      <c r="BX711" s="218">
        <v>0</v>
      </c>
      <c r="BY711" s="218">
        <v>0</v>
      </c>
      <c r="BZ711" s="218">
        <v>0</v>
      </c>
      <c r="CA711" s="218">
        <v>0</v>
      </c>
      <c r="CB711" s="218">
        <v>0</v>
      </c>
      <c r="CC711" s="218">
        <v>0</v>
      </c>
      <c r="CD711" s="218">
        <v>0</v>
      </c>
      <c r="CE711" s="218">
        <v>0</v>
      </c>
      <c r="CF711" s="218">
        <v>0</v>
      </c>
      <c r="CG711" s="219">
        <v>0</v>
      </c>
      <c r="CH711" s="220">
        <v>0</v>
      </c>
      <c r="CI711" s="220">
        <v>0</v>
      </c>
      <c r="CJ711" s="220">
        <v>27261120.000000004</v>
      </c>
      <c r="CK711" s="221" t="s">
        <v>530</v>
      </c>
      <c r="CL711" s="222">
        <v>0</v>
      </c>
      <c r="CM711" s="223">
        <v>0</v>
      </c>
      <c r="CN711" s="224">
        <v>7.78</v>
      </c>
      <c r="CO711" s="253"/>
      <c r="CP711" s="253"/>
      <c r="CQ711" s="253"/>
      <c r="CR711" s="225"/>
      <c r="CS711" s="254">
        <v>0</v>
      </c>
      <c r="CT711" s="255">
        <v>0</v>
      </c>
      <c r="CU711" s="256">
        <v>0</v>
      </c>
      <c r="CV711" s="257">
        <v>0</v>
      </c>
      <c r="CW711" s="245" t="s">
        <v>564</v>
      </c>
      <c r="CX711" s="258"/>
      <c r="CY711" s="253"/>
      <c r="CZ711" s="253"/>
      <c r="DA711" s="259"/>
      <c r="DB711" s="260"/>
      <c r="DC711" s="261">
        <v>0</v>
      </c>
      <c r="DD711" s="262">
        <v>0</v>
      </c>
      <c r="DE711" s="263">
        <v>0</v>
      </c>
      <c r="DF711" s="111">
        <v>0</v>
      </c>
    </row>
    <row r="712" spans="1:110" ht="35.25" customHeight="1" x14ac:dyDescent="0.25">
      <c r="A712" s="237" t="s">
        <v>541</v>
      </c>
      <c r="B712" s="238" t="s">
        <v>14</v>
      </c>
      <c r="C712" s="238" t="s">
        <v>34</v>
      </c>
      <c r="D712" s="60" t="s">
        <v>156</v>
      </c>
      <c r="E712" s="60" t="s">
        <v>157</v>
      </c>
      <c r="F712" s="60" t="s">
        <v>1599</v>
      </c>
      <c r="G712" s="61" t="s">
        <v>157</v>
      </c>
      <c r="H712" s="211" t="s">
        <v>543</v>
      </c>
      <c r="I712" s="60" t="s">
        <v>544</v>
      </c>
      <c r="J712" s="212">
        <v>15.49665858</v>
      </c>
      <c r="K712" s="212">
        <v>0.57102272608500004</v>
      </c>
      <c r="L712" s="213">
        <v>3</v>
      </c>
      <c r="M712" s="214"/>
      <c r="N712" s="214"/>
      <c r="O712" s="214"/>
      <c r="P712" s="214"/>
      <c r="Q712" s="214"/>
      <c r="R712" s="214"/>
      <c r="S712" s="214"/>
      <c r="T712" s="214"/>
      <c r="U712" s="214"/>
      <c r="V712" s="214"/>
      <c r="W712" s="214"/>
      <c r="X712" s="214"/>
      <c r="Y712" s="214"/>
      <c r="Z712" s="214"/>
      <c r="AA712" s="214"/>
      <c r="AB712" s="214"/>
      <c r="AC712" s="214">
        <v>1</v>
      </c>
      <c r="AD712" s="214">
        <v>1</v>
      </c>
      <c r="AE712" s="214"/>
      <c r="AF712" s="214"/>
      <c r="AG712" s="215"/>
      <c r="AH712" s="214"/>
      <c r="AI712" s="214">
        <f t="shared" si="33"/>
        <v>1</v>
      </c>
      <c r="AJ712" s="214">
        <f t="shared" si="33"/>
        <v>1</v>
      </c>
      <c r="AK712" s="214"/>
      <c r="AL712" s="214"/>
      <c r="AM712" s="214"/>
      <c r="AN712" s="214"/>
      <c r="AO712" s="214"/>
      <c r="AP712" s="214"/>
      <c r="AQ712" s="214"/>
      <c r="AR712" s="214"/>
      <c r="AS712" s="214"/>
      <c r="AT712" s="214"/>
      <c r="AU712" s="214"/>
      <c r="AV712" s="214"/>
      <c r="AW712" s="214"/>
      <c r="AX712" s="214"/>
      <c r="AY712" s="214"/>
      <c r="AZ712" s="214"/>
      <c r="BA712" s="214">
        <v>450</v>
      </c>
      <c r="BB712" s="214">
        <v>450</v>
      </c>
      <c r="BC712" s="214"/>
      <c r="BD712" s="214"/>
      <c r="BE712" s="214"/>
      <c r="BF712" s="214"/>
      <c r="BG712" s="216">
        <f t="shared" si="34"/>
        <v>450</v>
      </c>
      <c r="BH712" s="72">
        <f t="shared" si="34"/>
        <v>450</v>
      </c>
      <c r="BI712" s="217">
        <f t="shared" si="32"/>
        <v>0.18595041322314051</v>
      </c>
      <c r="BJ712" s="218">
        <v>0</v>
      </c>
      <c r="BK712" s="218">
        <v>0</v>
      </c>
      <c r="BL712" s="218">
        <v>0</v>
      </c>
      <c r="BM712" s="218">
        <v>0</v>
      </c>
      <c r="BN712" s="218">
        <v>0</v>
      </c>
      <c r="BO712" s="218">
        <v>0</v>
      </c>
      <c r="BP712" s="218">
        <v>0</v>
      </c>
      <c r="BQ712" s="218">
        <v>0</v>
      </c>
      <c r="BR712" s="218">
        <v>0</v>
      </c>
      <c r="BS712" s="218">
        <v>0</v>
      </c>
      <c r="BT712" s="218">
        <v>0</v>
      </c>
      <c r="BU712" s="218">
        <v>0</v>
      </c>
      <c r="BV712" s="218">
        <v>0</v>
      </c>
      <c r="BW712" s="218">
        <v>0</v>
      </c>
      <c r="BX712" s="218">
        <v>0</v>
      </c>
      <c r="BY712" s="218">
        <v>0</v>
      </c>
      <c r="BZ712" s="218">
        <v>528228</v>
      </c>
      <c r="CA712" s="218">
        <v>528228</v>
      </c>
      <c r="CB712" s="218">
        <v>0</v>
      </c>
      <c r="CC712" s="218">
        <v>0</v>
      </c>
      <c r="CD712" s="218">
        <v>0</v>
      </c>
      <c r="CE712" s="218">
        <v>0</v>
      </c>
      <c r="CF712" s="218">
        <v>528228</v>
      </c>
      <c r="CG712" s="219">
        <v>528228</v>
      </c>
      <c r="CH712" s="220">
        <v>25404000.000000004</v>
      </c>
      <c r="CI712" s="220">
        <v>25404000.000000004</v>
      </c>
      <c r="CJ712" s="220">
        <v>8479680</v>
      </c>
      <c r="CK712" s="221" t="s">
        <v>530</v>
      </c>
      <c r="CL712" s="222">
        <v>7.25</v>
      </c>
      <c r="CM712" s="223">
        <v>7.25</v>
      </c>
      <c r="CN712" s="224">
        <v>2.42</v>
      </c>
      <c r="CO712" s="253"/>
      <c r="CP712" s="253"/>
      <c r="CQ712" s="253"/>
      <c r="CR712" s="225"/>
      <c r="CS712" s="254">
        <v>151.88888888888889</v>
      </c>
      <c r="CT712" s="255">
        <v>151.88888888888889</v>
      </c>
      <c r="CU712" s="256">
        <v>1.7777777777777777</v>
      </c>
      <c r="CV712" s="257">
        <v>1.7777777777777777</v>
      </c>
      <c r="CW712" s="245" t="s">
        <v>710</v>
      </c>
      <c r="CX712" s="258"/>
      <c r="CY712" s="253"/>
      <c r="CZ712" s="253"/>
      <c r="DA712" s="259"/>
      <c r="DB712" s="260"/>
      <c r="DC712" s="261">
        <v>0</v>
      </c>
      <c r="DD712" s="262">
        <v>0</v>
      </c>
      <c r="DE712" s="263">
        <v>0</v>
      </c>
      <c r="DF712" s="111">
        <v>0</v>
      </c>
    </row>
    <row r="713" spans="1:110" ht="35.25" customHeight="1" x14ac:dyDescent="0.25">
      <c r="A713" s="237" t="s">
        <v>541</v>
      </c>
      <c r="B713" s="238" t="s">
        <v>14</v>
      </c>
      <c r="C713" s="238" t="s">
        <v>34</v>
      </c>
      <c r="D713" s="60" t="s">
        <v>367</v>
      </c>
      <c r="E713" s="60" t="s">
        <v>90</v>
      </c>
      <c r="F713" s="60" t="s">
        <v>1600</v>
      </c>
      <c r="G713" s="61" t="s">
        <v>1465</v>
      </c>
      <c r="H713" s="211" t="s">
        <v>594</v>
      </c>
      <c r="I713" s="60" t="s">
        <v>544</v>
      </c>
      <c r="J713" s="212">
        <v>14.73975237</v>
      </c>
      <c r="K713" s="212">
        <v>6.2710227142289998</v>
      </c>
      <c r="L713" s="213">
        <v>1</v>
      </c>
      <c r="M713" s="214"/>
      <c r="N713" s="214"/>
      <c r="O713" s="214"/>
      <c r="P713" s="214"/>
      <c r="Q713" s="214"/>
      <c r="R713" s="214"/>
      <c r="S713" s="214"/>
      <c r="T713" s="214"/>
      <c r="U713" s="214"/>
      <c r="V713" s="214"/>
      <c r="W713" s="214"/>
      <c r="X713" s="214"/>
      <c r="Y713" s="214"/>
      <c r="Z713" s="214"/>
      <c r="AA713" s="214"/>
      <c r="AB713" s="214"/>
      <c r="AC713" s="214"/>
      <c r="AD713" s="214"/>
      <c r="AE713" s="214"/>
      <c r="AF713" s="214"/>
      <c r="AG713" s="215"/>
      <c r="AH713" s="214"/>
      <c r="AI713" s="214">
        <f t="shared" si="33"/>
        <v>0</v>
      </c>
      <c r="AJ713" s="214">
        <f t="shared" si="33"/>
        <v>0</v>
      </c>
      <c r="AK713" s="214"/>
      <c r="AL713" s="214"/>
      <c r="AM713" s="214"/>
      <c r="AN713" s="214"/>
      <c r="AO713" s="214"/>
      <c r="AP713" s="214"/>
      <c r="AQ713" s="214"/>
      <c r="AR713" s="214"/>
      <c r="AS713" s="214"/>
      <c r="AT713" s="214"/>
      <c r="AU713" s="214"/>
      <c r="AV713" s="214"/>
      <c r="AW713" s="214"/>
      <c r="AX713" s="214"/>
      <c r="AY713" s="214"/>
      <c r="AZ713" s="214"/>
      <c r="BA713" s="214"/>
      <c r="BB713" s="214"/>
      <c r="BC713" s="214"/>
      <c r="BD713" s="214"/>
      <c r="BE713" s="214"/>
      <c r="BF713" s="214"/>
      <c r="BG713" s="216">
        <f t="shared" si="34"/>
        <v>0</v>
      </c>
      <c r="BH713" s="72">
        <f t="shared" si="34"/>
        <v>0</v>
      </c>
      <c r="BI713" s="217">
        <f t="shared" ref="BI713:BI776" si="35">IF(CN713=0,0,BG713/1000/CN713)</f>
        <v>0</v>
      </c>
      <c r="BJ713" s="218">
        <v>0</v>
      </c>
      <c r="BK713" s="218">
        <v>0</v>
      </c>
      <c r="BL713" s="218">
        <v>0</v>
      </c>
      <c r="BM713" s="218">
        <v>0</v>
      </c>
      <c r="BN713" s="218">
        <v>0</v>
      </c>
      <c r="BO713" s="218">
        <v>0</v>
      </c>
      <c r="BP713" s="218">
        <v>0</v>
      </c>
      <c r="BQ713" s="218">
        <v>0</v>
      </c>
      <c r="BR713" s="218">
        <v>0</v>
      </c>
      <c r="BS713" s="218">
        <v>0</v>
      </c>
      <c r="BT713" s="218">
        <v>0</v>
      </c>
      <c r="BU713" s="218">
        <v>0</v>
      </c>
      <c r="BV713" s="218">
        <v>0</v>
      </c>
      <c r="BW713" s="218">
        <v>0</v>
      </c>
      <c r="BX713" s="218">
        <v>0</v>
      </c>
      <c r="BY713" s="218">
        <v>0</v>
      </c>
      <c r="BZ713" s="218">
        <v>0</v>
      </c>
      <c r="CA713" s="218">
        <v>0</v>
      </c>
      <c r="CB713" s="218">
        <v>0</v>
      </c>
      <c r="CC713" s="218">
        <v>0</v>
      </c>
      <c r="CD713" s="218">
        <v>0</v>
      </c>
      <c r="CE713" s="218">
        <v>0</v>
      </c>
      <c r="CF713" s="218">
        <v>0</v>
      </c>
      <c r="CG713" s="219">
        <v>0</v>
      </c>
      <c r="CH713" s="220">
        <v>16749120.000000002</v>
      </c>
      <c r="CI713" s="220">
        <v>16749120.000000002</v>
      </c>
      <c r="CJ713" s="220">
        <v>6972960</v>
      </c>
      <c r="CK713" s="221" t="s">
        <v>530</v>
      </c>
      <c r="CL713" s="222">
        <v>4.78</v>
      </c>
      <c r="CM713" s="223">
        <v>4.78</v>
      </c>
      <c r="CN713" s="224">
        <v>1.99</v>
      </c>
      <c r="CO713" s="253"/>
      <c r="CP713" s="253"/>
      <c r="CQ713" s="253"/>
      <c r="CR713" s="225"/>
      <c r="CS713" s="254">
        <v>45</v>
      </c>
      <c r="CT713" s="255">
        <v>45</v>
      </c>
      <c r="CU713" s="256">
        <v>0.66666666666666663</v>
      </c>
      <c r="CV713" s="257">
        <v>0.66666666666666663</v>
      </c>
      <c r="CW713" s="245" t="s">
        <v>1461</v>
      </c>
      <c r="CX713" s="258"/>
      <c r="CY713" s="253"/>
      <c r="CZ713" s="253"/>
      <c r="DA713" s="259"/>
      <c r="DB713" s="260"/>
      <c r="DC713" s="261">
        <v>0</v>
      </c>
      <c r="DD713" s="262">
        <v>0</v>
      </c>
      <c r="DE713" s="263">
        <v>0</v>
      </c>
      <c r="DF713" s="111">
        <v>0</v>
      </c>
    </row>
    <row r="714" spans="1:110" ht="35.25" customHeight="1" x14ac:dyDescent="0.25">
      <c r="A714" s="237" t="s">
        <v>541</v>
      </c>
      <c r="B714" s="238" t="s">
        <v>14</v>
      </c>
      <c r="C714" s="238" t="s">
        <v>34</v>
      </c>
      <c r="D714" s="60" t="s">
        <v>346</v>
      </c>
      <c r="E714" s="60" t="s">
        <v>139</v>
      </c>
      <c r="F714" s="60" t="s">
        <v>1601</v>
      </c>
      <c r="G714" s="61" t="s">
        <v>139</v>
      </c>
      <c r="H714" s="211" t="s">
        <v>594</v>
      </c>
      <c r="I714" s="60" t="s">
        <v>544</v>
      </c>
      <c r="J714" s="212">
        <v>8.7641770860000001</v>
      </c>
      <c r="K714" s="212">
        <v>1.4070075728310001</v>
      </c>
      <c r="L714" s="213">
        <v>8.8000000000000007</v>
      </c>
      <c r="M714" s="214"/>
      <c r="N714" s="214"/>
      <c r="O714" s="214"/>
      <c r="P714" s="214"/>
      <c r="Q714" s="214"/>
      <c r="R714" s="214"/>
      <c r="S714" s="214"/>
      <c r="T714" s="214"/>
      <c r="U714" s="214"/>
      <c r="V714" s="214"/>
      <c r="W714" s="214"/>
      <c r="X714" s="214"/>
      <c r="Y714" s="214"/>
      <c r="Z714" s="214"/>
      <c r="AA714" s="214"/>
      <c r="AB714" s="214"/>
      <c r="AC714" s="214"/>
      <c r="AD714" s="214"/>
      <c r="AE714" s="214"/>
      <c r="AF714" s="214"/>
      <c r="AG714" s="215"/>
      <c r="AH714" s="214"/>
      <c r="AI714" s="214">
        <f t="shared" ref="AI714:AJ777" si="36">SUM(M714,O714,Q714,S714,U714,W714,Y714,AA714,AC714,AE714,AG714)</f>
        <v>0</v>
      </c>
      <c r="AJ714" s="214">
        <f t="shared" si="36"/>
        <v>0</v>
      </c>
      <c r="AK714" s="214"/>
      <c r="AL714" s="214"/>
      <c r="AM714" s="214"/>
      <c r="AN714" s="214"/>
      <c r="AO714" s="214"/>
      <c r="AP714" s="214"/>
      <c r="AQ714" s="214"/>
      <c r="AR714" s="214"/>
      <c r="AS714" s="214"/>
      <c r="AT714" s="214"/>
      <c r="AU714" s="214"/>
      <c r="AV714" s="214"/>
      <c r="AW714" s="214"/>
      <c r="AX714" s="214"/>
      <c r="AY714" s="214"/>
      <c r="AZ714" s="214"/>
      <c r="BA714" s="214"/>
      <c r="BB714" s="214"/>
      <c r="BC714" s="214"/>
      <c r="BD714" s="214"/>
      <c r="BE714" s="214"/>
      <c r="BF714" s="214"/>
      <c r="BG714" s="216">
        <f t="shared" ref="BG714:BH777" si="37">SUM(AK714,AM714,AO714,AQ714,AS714,AU714,AW714,AY714,BA714,BC714,BE714)</f>
        <v>0</v>
      </c>
      <c r="BH714" s="72">
        <f t="shared" si="37"/>
        <v>0</v>
      </c>
      <c r="BI714" s="217">
        <f t="shared" si="35"/>
        <v>0</v>
      </c>
      <c r="BJ714" s="218">
        <v>0</v>
      </c>
      <c r="BK714" s="218">
        <v>0</v>
      </c>
      <c r="BL714" s="218">
        <v>0</v>
      </c>
      <c r="BM714" s="218">
        <v>0</v>
      </c>
      <c r="BN714" s="218">
        <v>0</v>
      </c>
      <c r="BO714" s="218">
        <v>0</v>
      </c>
      <c r="BP714" s="218">
        <v>0</v>
      </c>
      <c r="BQ714" s="218">
        <v>0</v>
      </c>
      <c r="BR714" s="218">
        <v>0</v>
      </c>
      <c r="BS714" s="218">
        <v>0</v>
      </c>
      <c r="BT714" s="218">
        <v>0</v>
      </c>
      <c r="BU714" s="218">
        <v>0</v>
      </c>
      <c r="BV714" s="218">
        <v>0</v>
      </c>
      <c r="BW714" s="218">
        <v>0</v>
      </c>
      <c r="BX714" s="218">
        <v>0</v>
      </c>
      <c r="BY714" s="218">
        <v>0</v>
      </c>
      <c r="BZ714" s="218">
        <v>0</v>
      </c>
      <c r="CA714" s="218">
        <v>0</v>
      </c>
      <c r="CB714" s="218">
        <v>0</v>
      </c>
      <c r="CC714" s="218">
        <v>0</v>
      </c>
      <c r="CD714" s="218">
        <v>0</v>
      </c>
      <c r="CE714" s="218">
        <v>0</v>
      </c>
      <c r="CF714" s="218">
        <v>0</v>
      </c>
      <c r="CG714" s="219">
        <v>0</v>
      </c>
      <c r="CH714" s="220">
        <v>1962240.0000000002</v>
      </c>
      <c r="CI714" s="220">
        <v>1962240.0000000002</v>
      </c>
      <c r="CJ714" s="220">
        <v>6272160.0000000009</v>
      </c>
      <c r="CK714" s="221" t="s">
        <v>530</v>
      </c>
      <c r="CL714" s="222">
        <v>0.56000000000000005</v>
      </c>
      <c r="CM714" s="223">
        <v>0.56000000000000005</v>
      </c>
      <c r="CN714" s="224">
        <v>1.79</v>
      </c>
      <c r="CO714" s="253"/>
      <c r="CP714" s="253"/>
      <c r="CQ714" s="253"/>
      <c r="CR714" s="225"/>
      <c r="CS714" s="254">
        <v>33.106918238993721</v>
      </c>
      <c r="CT714" s="255">
        <v>33.106918238993721</v>
      </c>
      <c r="CU714" s="256">
        <v>0.67295597484276737</v>
      </c>
      <c r="CV714" s="257">
        <v>0.67295597484276737</v>
      </c>
      <c r="CW714" s="245" t="s">
        <v>1461</v>
      </c>
      <c r="CX714" s="258"/>
      <c r="CY714" s="253"/>
      <c r="CZ714" s="253"/>
      <c r="DA714" s="259"/>
      <c r="DB714" s="260"/>
      <c r="DC714" s="261">
        <v>0</v>
      </c>
      <c r="DD714" s="262">
        <v>0</v>
      </c>
      <c r="DE714" s="263">
        <v>0</v>
      </c>
      <c r="DF714" s="111">
        <v>0</v>
      </c>
    </row>
    <row r="715" spans="1:110" ht="35.25" customHeight="1" x14ac:dyDescent="0.25">
      <c r="A715" s="237" t="s">
        <v>541</v>
      </c>
      <c r="B715" s="238" t="s">
        <v>14</v>
      </c>
      <c r="C715" s="238" t="s">
        <v>34</v>
      </c>
      <c r="D715" s="60" t="s">
        <v>346</v>
      </c>
      <c r="E715" s="60" t="s">
        <v>139</v>
      </c>
      <c r="F715" s="60" t="s">
        <v>1602</v>
      </c>
      <c r="G715" s="61" t="s">
        <v>1603</v>
      </c>
      <c r="H715" s="211" t="s">
        <v>594</v>
      </c>
      <c r="I715" s="60" t="s">
        <v>544</v>
      </c>
      <c r="J715" s="212">
        <v>9.9592921440000008</v>
      </c>
      <c r="K715" s="212">
        <v>1.5884469663930001</v>
      </c>
      <c r="L715" s="213">
        <v>19</v>
      </c>
      <c r="M715" s="214"/>
      <c r="N715" s="214"/>
      <c r="O715" s="214"/>
      <c r="P715" s="214"/>
      <c r="Q715" s="214"/>
      <c r="R715" s="214"/>
      <c r="S715" s="214"/>
      <c r="T715" s="214"/>
      <c r="U715" s="214"/>
      <c r="V715" s="214"/>
      <c r="W715" s="214"/>
      <c r="X715" s="214"/>
      <c r="Y715" s="214"/>
      <c r="Z715" s="214"/>
      <c r="AA715" s="214"/>
      <c r="AB715" s="214"/>
      <c r="AC715" s="214"/>
      <c r="AD715" s="214"/>
      <c r="AE715" s="214"/>
      <c r="AF715" s="214"/>
      <c r="AG715" s="215"/>
      <c r="AH715" s="214"/>
      <c r="AI715" s="214">
        <f t="shared" si="36"/>
        <v>0</v>
      </c>
      <c r="AJ715" s="214">
        <f t="shared" si="36"/>
        <v>0</v>
      </c>
      <c r="AK715" s="214"/>
      <c r="AL715" s="214"/>
      <c r="AM715" s="214"/>
      <c r="AN715" s="214"/>
      <c r="AO715" s="214"/>
      <c r="AP715" s="214"/>
      <c r="AQ715" s="214"/>
      <c r="AR715" s="214"/>
      <c r="AS715" s="214"/>
      <c r="AT715" s="214"/>
      <c r="AU715" s="214"/>
      <c r="AV715" s="214"/>
      <c r="AW715" s="214"/>
      <c r="AX715" s="214"/>
      <c r="AY715" s="214"/>
      <c r="AZ715" s="214"/>
      <c r="BA715" s="214"/>
      <c r="BB715" s="214"/>
      <c r="BC715" s="214"/>
      <c r="BD715" s="214"/>
      <c r="BE715" s="214"/>
      <c r="BF715" s="214"/>
      <c r="BG715" s="216">
        <f t="shared" si="37"/>
        <v>0</v>
      </c>
      <c r="BH715" s="72">
        <f t="shared" si="37"/>
        <v>0</v>
      </c>
      <c r="BI715" s="217">
        <f t="shared" si="35"/>
        <v>0</v>
      </c>
      <c r="BJ715" s="218">
        <v>0</v>
      </c>
      <c r="BK715" s="218">
        <v>0</v>
      </c>
      <c r="BL715" s="218">
        <v>0</v>
      </c>
      <c r="BM715" s="218">
        <v>0</v>
      </c>
      <c r="BN715" s="218">
        <v>0</v>
      </c>
      <c r="BO715" s="218">
        <v>0</v>
      </c>
      <c r="BP715" s="218">
        <v>0</v>
      </c>
      <c r="BQ715" s="218">
        <v>0</v>
      </c>
      <c r="BR715" s="218">
        <v>0</v>
      </c>
      <c r="BS715" s="218">
        <v>0</v>
      </c>
      <c r="BT715" s="218">
        <v>0</v>
      </c>
      <c r="BU715" s="218">
        <v>0</v>
      </c>
      <c r="BV715" s="218">
        <v>0</v>
      </c>
      <c r="BW715" s="218">
        <v>0</v>
      </c>
      <c r="BX715" s="218">
        <v>0</v>
      </c>
      <c r="BY715" s="218">
        <v>0</v>
      </c>
      <c r="BZ715" s="218">
        <v>0</v>
      </c>
      <c r="CA715" s="218">
        <v>0</v>
      </c>
      <c r="CB715" s="218">
        <v>0</v>
      </c>
      <c r="CC715" s="218">
        <v>0</v>
      </c>
      <c r="CD715" s="218">
        <v>0</v>
      </c>
      <c r="CE715" s="218">
        <v>0</v>
      </c>
      <c r="CF715" s="218">
        <v>0</v>
      </c>
      <c r="CG715" s="219">
        <v>0</v>
      </c>
      <c r="CH715" s="220">
        <v>10196640.000000002</v>
      </c>
      <c r="CI715" s="220">
        <v>10196640.000000002</v>
      </c>
      <c r="CJ715" s="220">
        <v>10932480.000000002</v>
      </c>
      <c r="CK715" s="221" t="s">
        <v>530</v>
      </c>
      <c r="CL715" s="222">
        <v>2.91</v>
      </c>
      <c r="CM715" s="223">
        <v>2.91</v>
      </c>
      <c r="CN715" s="224">
        <v>3.12</v>
      </c>
      <c r="CO715" s="253"/>
      <c r="CP715" s="253"/>
      <c r="CQ715" s="253"/>
      <c r="CR715" s="225"/>
      <c r="CS715" s="254">
        <v>32.666666666666664</v>
      </c>
      <c r="CT715" s="255">
        <v>32.666666666666664</v>
      </c>
      <c r="CU715" s="256">
        <v>0.66666666666666663</v>
      </c>
      <c r="CV715" s="257">
        <v>0.66666666666666663</v>
      </c>
      <c r="CW715" s="245" t="s">
        <v>1461</v>
      </c>
      <c r="CX715" s="258"/>
      <c r="CY715" s="253"/>
      <c r="CZ715" s="253"/>
      <c r="DA715" s="259"/>
      <c r="DB715" s="260"/>
      <c r="DC715" s="261">
        <v>0</v>
      </c>
      <c r="DD715" s="262">
        <v>0</v>
      </c>
      <c r="DE715" s="263">
        <v>0</v>
      </c>
      <c r="DF715" s="111">
        <v>0</v>
      </c>
    </row>
    <row r="716" spans="1:110" ht="35.25" customHeight="1" x14ac:dyDescent="0.25">
      <c r="A716" s="237" t="s">
        <v>541</v>
      </c>
      <c r="B716" s="238" t="s">
        <v>14</v>
      </c>
      <c r="C716" s="238" t="s">
        <v>34</v>
      </c>
      <c r="D716" s="60" t="s">
        <v>197</v>
      </c>
      <c r="E716" s="60" t="s">
        <v>62</v>
      </c>
      <c r="F716" s="60" t="s">
        <v>1604</v>
      </c>
      <c r="G716" s="61" t="s">
        <v>1588</v>
      </c>
      <c r="H716" s="211" t="s">
        <v>594</v>
      </c>
      <c r="I716" s="60" t="s">
        <v>544</v>
      </c>
      <c r="J716" s="212">
        <v>20.6</v>
      </c>
      <c r="K716" s="212">
        <v>6.0064393814460004</v>
      </c>
      <c r="L716" s="213">
        <v>2.2999999999999998</v>
      </c>
      <c r="M716" s="214"/>
      <c r="N716" s="214"/>
      <c r="O716" s="214"/>
      <c r="P716" s="214"/>
      <c r="Q716" s="214"/>
      <c r="R716" s="214"/>
      <c r="S716" s="214"/>
      <c r="T716" s="214"/>
      <c r="U716" s="214"/>
      <c r="V716" s="214"/>
      <c r="W716" s="214"/>
      <c r="X716" s="214"/>
      <c r="Y716" s="214"/>
      <c r="Z716" s="214"/>
      <c r="AA716" s="214"/>
      <c r="AB716" s="214"/>
      <c r="AC716" s="214"/>
      <c r="AD716" s="214"/>
      <c r="AE716" s="214"/>
      <c r="AF716" s="214"/>
      <c r="AG716" s="215"/>
      <c r="AH716" s="214"/>
      <c r="AI716" s="214">
        <f t="shared" si="36"/>
        <v>0</v>
      </c>
      <c r="AJ716" s="214">
        <f t="shared" si="36"/>
        <v>0</v>
      </c>
      <c r="AK716" s="214"/>
      <c r="AL716" s="214"/>
      <c r="AM716" s="214"/>
      <c r="AN716" s="214"/>
      <c r="AO716" s="214"/>
      <c r="AP716" s="214"/>
      <c r="AQ716" s="214"/>
      <c r="AR716" s="214"/>
      <c r="AS716" s="214"/>
      <c r="AT716" s="214"/>
      <c r="AU716" s="214"/>
      <c r="AV716" s="214"/>
      <c r="AW716" s="214"/>
      <c r="AX716" s="214"/>
      <c r="AY716" s="214"/>
      <c r="AZ716" s="214"/>
      <c r="BA716" s="214"/>
      <c r="BB716" s="214"/>
      <c r="BC716" s="214"/>
      <c r="BD716" s="214"/>
      <c r="BE716" s="214"/>
      <c r="BF716" s="214"/>
      <c r="BG716" s="216">
        <f t="shared" si="37"/>
        <v>0</v>
      </c>
      <c r="BH716" s="72">
        <f t="shared" si="37"/>
        <v>0</v>
      </c>
      <c r="BI716" s="217">
        <f t="shared" si="35"/>
        <v>0</v>
      </c>
      <c r="BJ716" s="218">
        <v>0</v>
      </c>
      <c r="BK716" s="218">
        <v>0</v>
      </c>
      <c r="BL716" s="218">
        <v>0</v>
      </c>
      <c r="BM716" s="218">
        <v>0</v>
      </c>
      <c r="BN716" s="218">
        <v>0</v>
      </c>
      <c r="BO716" s="218">
        <v>0</v>
      </c>
      <c r="BP716" s="218">
        <v>0</v>
      </c>
      <c r="BQ716" s="218">
        <v>0</v>
      </c>
      <c r="BR716" s="218">
        <v>0</v>
      </c>
      <c r="BS716" s="218">
        <v>0</v>
      </c>
      <c r="BT716" s="218">
        <v>0</v>
      </c>
      <c r="BU716" s="218">
        <v>0</v>
      </c>
      <c r="BV716" s="218">
        <v>0</v>
      </c>
      <c r="BW716" s="218">
        <v>0</v>
      </c>
      <c r="BX716" s="218">
        <v>0</v>
      </c>
      <c r="BY716" s="218">
        <v>0</v>
      </c>
      <c r="BZ716" s="218">
        <v>0</v>
      </c>
      <c r="CA716" s="218">
        <v>0</v>
      </c>
      <c r="CB716" s="218">
        <v>0</v>
      </c>
      <c r="CC716" s="218">
        <v>0</v>
      </c>
      <c r="CD716" s="218">
        <v>0</v>
      </c>
      <c r="CE716" s="218">
        <v>0</v>
      </c>
      <c r="CF716" s="218">
        <v>0</v>
      </c>
      <c r="CG716" s="219">
        <v>0</v>
      </c>
      <c r="CH716" s="220">
        <v>24177600.000000004</v>
      </c>
      <c r="CI716" s="220">
        <v>24177600.000000004</v>
      </c>
      <c r="CJ716" s="220">
        <v>41277119.999999993</v>
      </c>
      <c r="CK716" s="221" t="s">
        <v>530</v>
      </c>
      <c r="CL716" s="222">
        <v>6.9</v>
      </c>
      <c r="CM716" s="223">
        <v>6.9</v>
      </c>
      <c r="CN716" s="224">
        <v>11.78</v>
      </c>
      <c r="CO716" s="253"/>
      <c r="CP716" s="253"/>
      <c r="CQ716" s="253"/>
      <c r="CR716" s="225"/>
      <c r="CS716" s="254">
        <v>70.852380952380926</v>
      </c>
      <c r="CT716" s="255">
        <v>70.852380952380926</v>
      </c>
      <c r="CU716" s="256">
        <v>0.34285714285714247</v>
      </c>
      <c r="CV716" s="257">
        <v>0.34285714285714247</v>
      </c>
      <c r="CW716" s="245" t="s">
        <v>556</v>
      </c>
      <c r="CX716" s="258"/>
      <c r="CY716" s="253"/>
      <c r="CZ716" s="253"/>
      <c r="DA716" s="259"/>
      <c r="DB716" s="260"/>
      <c r="DC716" s="261">
        <v>146</v>
      </c>
      <c r="DD716" s="262">
        <v>0</v>
      </c>
      <c r="DE716" s="263">
        <v>0</v>
      </c>
      <c r="DF716" s="111">
        <v>48.666666666666664</v>
      </c>
    </row>
    <row r="717" spans="1:110" ht="35.25" customHeight="1" x14ac:dyDescent="0.25">
      <c r="A717" s="237" t="s">
        <v>541</v>
      </c>
      <c r="B717" s="238" t="s">
        <v>14</v>
      </c>
      <c r="C717" s="238" t="s">
        <v>34</v>
      </c>
      <c r="D717" s="60" t="s">
        <v>346</v>
      </c>
      <c r="E717" s="60" t="s">
        <v>139</v>
      </c>
      <c r="F717" s="60" t="s">
        <v>1605</v>
      </c>
      <c r="G717" s="61" t="s">
        <v>139</v>
      </c>
      <c r="H717" s="211" t="s">
        <v>543</v>
      </c>
      <c r="I717" s="60" t="s">
        <v>544</v>
      </c>
      <c r="J717" s="212" t="s">
        <v>834</v>
      </c>
      <c r="K717" s="212">
        <v>0.71022727125000007</v>
      </c>
      <c r="L717" s="213">
        <v>2</v>
      </c>
      <c r="M717" s="214"/>
      <c r="N717" s="214"/>
      <c r="O717" s="214"/>
      <c r="P717" s="214"/>
      <c r="Q717" s="214"/>
      <c r="R717" s="214"/>
      <c r="S717" s="214"/>
      <c r="T717" s="214"/>
      <c r="U717" s="214"/>
      <c r="V717" s="214"/>
      <c r="W717" s="214"/>
      <c r="X717" s="214"/>
      <c r="Y717" s="214"/>
      <c r="Z717" s="214"/>
      <c r="AA717" s="214"/>
      <c r="AB717" s="214"/>
      <c r="AC717" s="214"/>
      <c r="AD717" s="214"/>
      <c r="AE717" s="214"/>
      <c r="AF717" s="214"/>
      <c r="AG717" s="215"/>
      <c r="AH717" s="214"/>
      <c r="AI717" s="214">
        <f t="shared" si="36"/>
        <v>0</v>
      </c>
      <c r="AJ717" s="214">
        <f t="shared" si="36"/>
        <v>0</v>
      </c>
      <c r="AK717" s="214"/>
      <c r="AL717" s="214"/>
      <c r="AM717" s="214"/>
      <c r="AN717" s="214"/>
      <c r="AO717" s="214"/>
      <c r="AP717" s="214"/>
      <c r="AQ717" s="214"/>
      <c r="AR717" s="214"/>
      <c r="AS717" s="214"/>
      <c r="AT717" s="214"/>
      <c r="AU717" s="214"/>
      <c r="AV717" s="214"/>
      <c r="AW717" s="214"/>
      <c r="AX717" s="214"/>
      <c r="AY717" s="214"/>
      <c r="AZ717" s="214"/>
      <c r="BA717" s="214"/>
      <c r="BB717" s="214"/>
      <c r="BC717" s="214"/>
      <c r="BD717" s="214"/>
      <c r="BE717" s="214"/>
      <c r="BF717" s="214"/>
      <c r="BG717" s="216">
        <f t="shared" si="37"/>
        <v>0</v>
      </c>
      <c r="BH717" s="72">
        <f t="shared" si="37"/>
        <v>0</v>
      </c>
      <c r="BI717" s="217">
        <f t="shared" si="35"/>
        <v>0</v>
      </c>
      <c r="BJ717" s="218">
        <v>0</v>
      </c>
      <c r="BK717" s="218">
        <v>0</v>
      </c>
      <c r="BL717" s="218">
        <v>0</v>
      </c>
      <c r="BM717" s="218">
        <v>0</v>
      </c>
      <c r="BN717" s="218">
        <v>0</v>
      </c>
      <c r="BO717" s="218">
        <v>0</v>
      </c>
      <c r="BP717" s="218">
        <v>0</v>
      </c>
      <c r="BQ717" s="218">
        <v>0</v>
      </c>
      <c r="BR717" s="218">
        <v>0</v>
      </c>
      <c r="BS717" s="218">
        <v>0</v>
      </c>
      <c r="BT717" s="218">
        <v>0</v>
      </c>
      <c r="BU717" s="218">
        <v>0</v>
      </c>
      <c r="BV717" s="218">
        <v>0</v>
      </c>
      <c r="BW717" s="218">
        <v>0</v>
      </c>
      <c r="BX717" s="218">
        <v>0</v>
      </c>
      <c r="BY717" s="218">
        <v>0</v>
      </c>
      <c r="BZ717" s="218">
        <v>0</v>
      </c>
      <c r="CA717" s="218">
        <v>0</v>
      </c>
      <c r="CB717" s="218">
        <v>0</v>
      </c>
      <c r="CC717" s="218">
        <v>0</v>
      </c>
      <c r="CD717" s="218">
        <v>0</v>
      </c>
      <c r="CE717" s="218">
        <v>0</v>
      </c>
      <c r="CF717" s="218">
        <v>0</v>
      </c>
      <c r="CG717" s="219">
        <v>0</v>
      </c>
      <c r="CH717" s="220">
        <v>0</v>
      </c>
      <c r="CI717" s="220">
        <v>0</v>
      </c>
      <c r="CJ717" s="220">
        <v>0</v>
      </c>
      <c r="CK717" s="221" t="s">
        <v>530</v>
      </c>
      <c r="CL717" s="222">
        <v>0</v>
      </c>
      <c r="CM717" s="223">
        <v>0</v>
      </c>
      <c r="CN717" s="224">
        <v>0</v>
      </c>
      <c r="CO717" s="253"/>
      <c r="CP717" s="253"/>
      <c r="CQ717" s="253"/>
      <c r="CR717" s="225"/>
      <c r="CS717" s="254">
        <v>0</v>
      </c>
      <c r="CT717" s="255">
        <v>0</v>
      </c>
      <c r="CU717" s="256">
        <v>0</v>
      </c>
      <c r="CV717" s="257">
        <v>0</v>
      </c>
      <c r="CW717" s="245" t="s">
        <v>564</v>
      </c>
      <c r="CX717" s="258"/>
      <c r="CY717" s="253"/>
      <c r="CZ717" s="253"/>
      <c r="DA717" s="259"/>
      <c r="DB717" s="260"/>
      <c r="DC717" s="261">
        <v>0</v>
      </c>
      <c r="DD717" s="262">
        <v>0</v>
      </c>
      <c r="DE717" s="263">
        <v>0</v>
      </c>
      <c r="DF717" s="111">
        <v>0</v>
      </c>
    </row>
    <row r="718" spans="1:110" ht="35.25" customHeight="1" x14ac:dyDescent="0.25">
      <c r="A718" s="237" t="s">
        <v>541</v>
      </c>
      <c r="B718" s="238" t="s">
        <v>14</v>
      </c>
      <c r="C718" s="238" t="s">
        <v>34</v>
      </c>
      <c r="D718" s="60" t="s">
        <v>198</v>
      </c>
      <c r="E718" s="60" t="s">
        <v>199</v>
      </c>
      <c r="F718" s="60" t="s">
        <v>1606</v>
      </c>
      <c r="G718" s="61" t="s">
        <v>199</v>
      </c>
      <c r="H718" s="211" t="s">
        <v>594</v>
      </c>
      <c r="I718" s="60" t="s">
        <v>544</v>
      </c>
      <c r="J718" s="212">
        <v>8.1666195580000007</v>
      </c>
      <c r="K718" s="212">
        <v>0.57443181698700008</v>
      </c>
      <c r="L718" s="213">
        <v>7</v>
      </c>
      <c r="M718" s="214"/>
      <c r="N718" s="214"/>
      <c r="O718" s="214"/>
      <c r="P718" s="214"/>
      <c r="Q718" s="214"/>
      <c r="R718" s="214"/>
      <c r="S718" s="214"/>
      <c r="T718" s="214"/>
      <c r="U718" s="214"/>
      <c r="V718" s="214"/>
      <c r="W718" s="214"/>
      <c r="X718" s="214"/>
      <c r="Y718" s="214"/>
      <c r="Z718" s="214"/>
      <c r="AA718" s="214"/>
      <c r="AB718" s="214"/>
      <c r="AC718" s="214"/>
      <c r="AD718" s="214"/>
      <c r="AE718" s="214"/>
      <c r="AF718" s="214"/>
      <c r="AG718" s="215"/>
      <c r="AH718" s="214"/>
      <c r="AI718" s="214">
        <f t="shared" si="36"/>
        <v>0</v>
      </c>
      <c r="AJ718" s="214">
        <f t="shared" si="36"/>
        <v>0</v>
      </c>
      <c r="AK718" s="214"/>
      <c r="AL718" s="214"/>
      <c r="AM718" s="214"/>
      <c r="AN718" s="214"/>
      <c r="AO718" s="214"/>
      <c r="AP718" s="214"/>
      <c r="AQ718" s="214"/>
      <c r="AR718" s="214"/>
      <c r="AS718" s="214"/>
      <c r="AT718" s="214"/>
      <c r="AU718" s="214"/>
      <c r="AV718" s="214"/>
      <c r="AW718" s="214"/>
      <c r="AX718" s="214"/>
      <c r="AY718" s="214"/>
      <c r="AZ718" s="214"/>
      <c r="BA718" s="214"/>
      <c r="BB718" s="214"/>
      <c r="BC718" s="214"/>
      <c r="BD718" s="214"/>
      <c r="BE718" s="214"/>
      <c r="BF718" s="214"/>
      <c r="BG718" s="216">
        <f t="shared" si="37"/>
        <v>0</v>
      </c>
      <c r="BH718" s="72">
        <f t="shared" si="37"/>
        <v>0</v>
      </c>
      <c r="BI718" s="217">
        <f t="shared" si="35"/>
        <v>0</v>
      </c>
      <c r="BJ718" s="218">
        <v>0</v>
      </c>
      <c r="BK718" s="218">
        <v>0</v>
      </c>
      <c r="BL718" s="218">
        <v>0</v>
      </c>
      <c r="BM718" s="218">
        <v>0</v>
      </c>
      <c r="BN718" s="218">
        <v>0</v>
      </c>
      <c r="BO718" s="218">
        <v>0</v>
      </c>
      <c r="BP718" s="218">
        <v>0</v>
      </c>
      <c r="BQ718" s="218">
        <v>0</v>
      </c>
      <c r="BR718" s="218">
        <v>0</v>
      </c>
      <c r="BS718" s="218">
        <v>0</v>
      </c>
      <c r="BT718" s="218">
        <v>0</v>
      </c>
      <c r="BU718" s="218">
        <v>0</v>
      </c>
      <c r="BV718" s="218">
        <v>0</v>
      </c>
      <c r="BW718" s="218">
        <v>0</v>
      </c>
      <c r="BX718" s="218">
        <v>0</v>
      </c>
      <c r="BY718" s="218">
        <v>0</v>
      </c>
      <c r="BZ718" s="218">
        <v>0</v>
      </c>
      <c r="CA718" s="218">
        <v>0</v>
      </c>
      <c r="CB718" s="218">
        <v>0</v>
      </c>
      <c r="CC718" s="218">
        <v>0</v>
      </c>
      <c r="CD718" s="218">
        <v>0</v>
      </c>
      <c r="CE718" s="218">
        <v>0</v>
      </c>
      <c r="CF718" s="218">
        <v>0</v>
      </c>
      <c r="CG718" s="219">
        <v>0</v>
      </c>
      <c r="CH718" s="220">
        <v>2803200.0000000009</v>
      </c>
      <c r="CI718" s="220">
        <v>2803200.0000000009</v>
      </c>
      <c r="CJ718" s="220">
        <v>7183200</v>
      </c>
      <c r="CK718" s="221" t="s">
        <v>530</v>
      </c>
      <c r="CL718" s="222">
        <v>0.8</v>
      </c>
      <c r="CM718" s="223">
        <v>0.8</v>
      </c>
      <c r="CN718" s="224">
        <v>2.0499999999999998</v>
      </c>
      <c r="CO718" s="253"/>
      <c r="CP718" s="253"/>
      <c r="CQ718" s="253"/>
      <c r="CR718" s="225"/>
      <c r="CS718" s="254">
        <v>336.47619047619048</v>
      </c>
      <c r="CT718" s="255">
        <v>336.47619047619048</v>
      </c>
      <c r="CU718" s="256">
        <v>1.6666666666666667</v>
      </c>
      <c r="CV718" s="257">
        <v>1.6666666666666667</v>
      </c>
      <c r="CW718" s="245" t="s">
        <v>1607</v>
      </c>
      <c r="CX718" s="258"/>
      <c r="CY718" s="253"/>
      <c r="CZ718" s="253"/>
      <c r="DA718" s="259"/>
      <c r="DB718" s="260"/>
      <c r="DC718" s="261">
        <v>0</v>
      </c>
      <c r="DD718" s="262">
        <v>0</v>
      </c>
      <c r="DE718" s="263">
        <v>4585</v>
      </c>
      <c r="DF718" s="111">
        <v>1528.3333333333333</v>
      </c>
    </row>
    <row r="719" spans="1:110" ht="35.25" customHeight="1" x14ac:dyDescent="0.25">
      <c r="A719" s="237" t="s">
        <v>541</v>
      </c>
      <c r="B719" s="238" t="s">
        <v>14</v>
      </c>
      <c r="C719" s="238" t="s">
        <v>34</v>
      </c>
      <c r="D719" s="60" t="s">
        <v>305</v>
      </c>
      <c r="E719" s="60" t="s">
        <v>281</v>
      </c>
      <c r="F719" s="60" t="s">
        <v>1608</v>
      </c>
      <c r="G719" s="61" t="s">
        <v>281</v>
      </c>
      <c r="H719" s="211" t="s">
        <v>533</v>
      </c>
      <c r="I719" s="60" t="s">
        <v>544</v>
      </c>
      <c r="J719" s="212">
        <v>9.4015717829999996</v>
      </c>
      <c r="K719" s="212">
        <v>0.49810605957000004</v>
      </c>
      <c r="L719" s="213">
        <v>5.9</v>
      </c>
      <c r="M719" s="214"/>
      <c r="N719" s="214"/>
      <c r="O719" s="214"/>
      <c r="P719" s="214"/>
      <c r="Q719" s="214"/>
      <c r="R719" s="214"/>
      <c r="S719" s="214"/>
      <c r="T719" s="214"/>
      <c r="U719" s="214"/>
      <c r="V719" s="214"/>
      <c r="W719" s="214"/>
      <c r="X719" s="214"/>
      <c r="Y719" s="214"/>
      <c r="Z719" s="214"/>
      <c r="AA719" s="214"/>
      <c r="AB719" s="214"/>
      <c r="AC719" s="214"/>
      <c r="AD719" s="214"/>
      <c r="AE719" s="214"/>
      <c r="AF719" s="214"/>
      <c r="AG719" s="215"/>
      <c r="AH719" s="214"/>
      <c r="AI719" s="214">
        <f t="shared" si="36"/>
        <v>0</v>
      </c>
      <c r="AJ719" s="214">
        <f t="shared" si="36"/>
        <v>0</v>
      </c>
      <c r="AK719" s="214"/>
      <c r="AL719" s="214"/>
      <c r="AM719" s="214"/>
      <c r="AN719" s="214"/>
      <c r="AO719" s="214"/>
      <c r="AP719" s="214"/>
      <c r="AQ719" s="214"/>
      <c r="AR719" s="214"/>
      <c r="AS719" s="214"/>
      <c r="AT719" s="214"/>
      <c r="AU719" s="214"/>
      <c r="AV719" s="214"/>
      <c r="AW719" s="214"/>
      <c r="AX719" s="214"/>
      <c r="AY719" s="214"/>
      <c r="AZ719" s="214"/>
      <c r="BA719" s="214"/>
      <c r="BB719" s="214"/>
      <c r="BC719" s="214"/>
      <c r="BD719" s="214"/>
      <c r="BE719" s="214"/>
      <c r="BF719" s="214"/>
      <c r="BG719" s="216">
        <f t="shared" si="37"/>
        <v>0</v>
      </c>
      <c r="BH719" s="72">
        <f t="shared" si="37"/>
        <v>0</v>
      </c>
      <c r="BI719" s="217">
        <f t="shared" si="35"/>
        <v>0</v>
      </c>
      <c r="BJ719" s="218">
        <v>0</v>
      </c>
      <c r="BK719" s="218">
        <v>0</v>
      </c>
      <c r="BL719" s="218">
        <v>0</v>
      </c>
      <c r="BM719" s="218">
        <v>0</v>
      </c>
      <c r="BN719" s="218">
        <v>0</v>
      </c>
      <c r="BO719" s="218">
        <v>0</v>
      </c>
      <c r="BP719" s="218">
        <v>0</v>
      </c>
      <c r="BQ719" s="218">
        <v>0</v>
      </c>
      <c r="BR719" s="218">
        <v>0</v>
      </c>
      <c r="BS719" s="218">
        <v>0</v>
      </c>
      <c r="BT719" s="218">
        <v>0</v>
      </c>
      <c r="BU719" s="218">
        <v>0</v>
      </c>
      <c r="BV719" s="218">
        <v>0</v>
      </c>
      <c r="BW719" s="218">
        <v>0</v>
      </c>
      <c r="BX719" s="218">
        <v>0</v>
      </c>
      <c r="BY719" s="218">
        <v>0</v>
      </c>
      <c r="BZ719" s="218">
        <v>0</v>
      </c>
      <c r="CA719" s="218">
        <v>0</v>
      </c>
      <c r="CB719" s="218">
        <v>0</v>
      </c>
      <c r="CC719" s="218">
        <v>0</v>
      </c>
      <c r="CD719" s="218">
        <v>0</v>
      </c>
      <c r="CE719" s="218">
        <v>0</v>
      </c>
      <c r="CF719" s="218">
        <v>0</v>
      </c>
      <c r="CG719" s="219">
        <v>0</v>
      </c>
      <c r="CH719" s="220">
        <v>7673760</v>
      </c>
      <c r="CI719" s="220">
        <v>7673760</v>
      </c>
      <c r="CJ719" s="220">
        <v>6902880</v>
      </c>
      <c r="CK719" s="221" t="s">
        <v>530</v>
      </c>
      <c r="CL719" s="222">
        <v>2.19</v>
      </c>
      <c r="CM719" s="223">
        <v>2.19</v>
      </c>
      <c r="CN719" s="224">
        <v>1.97</v>
      </c>
      <c r="CO719" s="253"/>
      <c r="CP719" s="253"/>
      <c r="CQ719" s="253"/>
      <c r="CR719" s="225"/>
      <c r="CS719" s="254">
        <v>0</v>
      </c>
      <c r="CT719" s="255">
        <v>0</v>
      </c>
      <c r="CU719" s="256">
        <v>0</v>
      </c>
      <c r="CV719" s="257">
        <v>0</v>
      </c>
      <c r="CW719" s="245" t="s">
        <v>564</v>
      </c>
      <c r="CX719" s="258"/>
      <c r="CY719" s="253"/>
      <c r="CZ719" s="253"/>
      <c r="DA719" s="259"/>
      <c r="DB719" s="260"/>
      <c r="DC719" s="261">
        <v>0</v>
      </c>
      <c r="DD719" s="262">
        <v>0</v>
      </c>
      <c r="DE719" s="263">
        <v>0</v>
      </c>
      <c r="DF719" s="111">
        <v>0</v>
      </c>
    </row>
    <row r="720" spans="1:110" ht="35.25" customHeight="1" x14ac:dyDescent="0.25">
      <c r="A720" s="237" t="s">
        <v>541</v>
      </c>
      <c r="B720" s="238" t="s">
        <v>14</v>
      </c>
      <c r="C720" s="238" t="s">
        <v>34</v>
      </c>
      <c r="D720" s="60" t="s">
        <v>367</v>
      </c>
      <c r="E720" s="60" t="s">
        <v>1609</v>
      </c>
      <c r="F720" s="60" t="s">
        <v>1610</v>
      </c>
      <c r="G720" s="61" t="s">
        <v>1465</v>
      </c>
      <c r="H720" s="211" t="s">
        <v>533</v>
      </c>
      <c r="I720" s="60" t="s">
        <v>544</v>
      </c>
      <c r="J720" s="212">
        <v>9.3218974459999995</v>
      </c>
      <c r="K720" s="212">
        <v>3.8399621132249999</v>
      </c>
      <c r="L720" s="213">
        <v>9</v>
      </c>
      <c r="M720" s="214"/>
      <c r="N720" s="214"/>
      <c r="O720" s="214"/>
      <c r="P720" s="214"/>
      <c r="Q720" s="214"/>
      <c r="R720" s="214"/>
      <c r="S720" s="214"/>
      <c r="T720" s="214"/>
      <c r="U720" s="214"/>
      <c r="V720" s="214"/>
      <c r="W720" s="214"/>
      <c r="X720" s="214"/>
      <c r="Y720" s="214"/>
      <c r="Z720" s="214"/>
      <c r="AA720" s="214"/>
      <c r="AB720" s="214"/>
      <c r="AC720" s="214">
        <v>1</v>
      </c>
      <c r="AD720" s="214">
        <v>1</v>
      </c>
      <c r="AE720" s="214"/>
      <c r="AF720" s="214"/>
      <c r="AG720" s="215"/>
      <c r="AH720" s="214"/>
      <c r="AI720" s="214">
        <f t="shared" si="36"/>
        <v>1</v>
      </c>
      <c r="AJ720" s="214">
        <f t="shared" si="36"/>
        <v>1</v>
      </c>
      <c r="AK720" s="214"/>
      <c r="AL720" s="214"/>
      <c r="AM720" s="214"/>
      <c r="AN720" s="214"/>
      <c r="AO720" s="214"/>
      <c r="AP720" s="214"/>
      <c r="AQ720" s="214"/>
      <c r="AR720" s="214"/>
      <c r="AS720" s="214"/>
      <c r="AT720" s="214"/>
      <c r="AU720" s="214"/>
      <c r="AV720" s="214"/>
      <c r="AW720" s="214"/>
      <c r="AX720" s="214"/>
      <c r="AY720" s="214"/>
      <c r="AZ720" s="214"/>
      <c r="BA720" s="214">
        <v>82.8</v>
      </c>
      <c r="BB720" s="214">
        <v>82.8</v>
      </c>
      <c r="BC720" s="214"/>
      <c r="BD720" s="214"/>
      <c r="BE720" s="214"/>
      <c r="BF720" s="214"/>
      <c r="BG720" s="216">
        <f t="shared" si="37"/>
        <v>82.8</v>
      </c>
      <c r="BH720" s="72">
        <f t="shared" si="37"/>
        <v>82.8</v>
      </c>
      <c r="BI720" s="217">
        <f t="shared" si="35"/>
        <v>1.0209617755856968E-2</v>
      </c>
      <c r="BJ720" s="218">
        <v>0</v>
      </c>
      <c r="BK720" s="218">
        <v>0</v>
      </c>
      <c r="BL720" s="218">
        <v>0</v>
      </c>
      <c r="BM720" s="218">
        <v>0</v>
      </c>
      <c r="BN720" s="218">
        <v>0</v>
      </c>
      <c r="BO720" s="218">
        <v>0</v>
      </c>
      <c r="BP720" s="218">
        <v>0</v>
      </c>
      <c r="BQ720" s="218">
        <v>0</v>
      </c>
      <c r="BR720" s="218">
        <v>0</v>
      </c>
      <c r="BS720" s="218">
        <v>0</v>
      </c>
      <c r="BT720" s="218">
        <v>0</v>
      </c>
      <c r="BU720" s="218">
        <v>0</v>
      </c>
      <c r="BV720" s="218">
        <v>0</v>
      </c>
      <c r="BW720" s="218">
        <v>0</v>
      </c>
      <c r="BX720" s="218">
        <v>0</v>
      </c>
      <c r="BY720" s="218">
        <v>0</v>
      </c>
      <c r="BZ720" s="218">
        <v>97193.952000000005</v>
      </c>
      <c r="CA720" s="218">
        <v>97193.952000000005</v>
      </c>
      <c r="CB720" s="218">
        <v>0</v>
      </c>
      <c r="CC720" s="218">
        <v>0</v>
      </c>
      <c r="CD720" s="218">
        <v>0</v>
      </c>
      <c r="CE720" s="218">
        <v>0</v>
      </c>
      <c r="CF720" s="218">
        <v>97193.952000000005</v>
      </c>
      <c r="CG720" s="219">
        <v>97193.952000000005</v>
      </c>
      <c r="CH720" s="220">
        <v>22881120.000000004</v>
      </c>
      <c r="CI720" s="220">
        <v>22881120.000000004</v>
      </c>
      <c r="CJ720" s="220">
        <v>28417440</v>
      </c>
      <c r="CK720" s="221" t="s">
        <v>530</v>
      </c>
      <c r="CL720" s="222">
        <v>6.53</v>
      </c>
      <c r="CM720" s="223">
        <v>6.53</v>
      </c>
      <c r="CN720" s="224">
        <v>8.11</v>
      </c>
      <c r="CO720" s="253"/>
      <c r="CP720" s="253"/>
      <c r="CQ720" s="253"/>
      <c r="CR720" s="225"/>
      <c r="CS720" s="254">
        <v>29.040498442367596</v>
      </c>
      <c r="CT720" s="255">
        <v>29.040498442367596</v>
      </c>
      <c r="CU720" s="256">
        <v>0.63239875389408085</v>
      </c>
      <c r="CV720" s="257">
        <v>0.63239875389408085</v>
      </c>
      <c r="CW720" s="245" t="s">
        <v>1461</v>
      </c>
      <c r="CX720" s="258"/>
      <c r="CY720" s="253"/>
      <c r="CZ720" s="253"/>
      <c r="DA720" s="259"/>
      <c r="DB720" s="260"/>
      <c r="DC720" s="261">
        <v>0</v>
      </c>
      <c r="DD720" s="262">
        <v>0</v>
      </c>
      <c r="DE720" s="263">
        <v>0</v>
      </c>
      <c r="DF720" s="111">
        <v>0</v>
      </c>
    </row>
    <row r="721" spans="1:110" ht="35.25" customHeight="1" x14ac:dyDescent="0.25">
      <c r="A721" s="237" t="s">
        <v>541</v>
      </c>
      <c r="B721" s="238" t="s">
        <v>14</v>
      </c>
      <c r="C721" s="238" t="s">
        <v>34</v>
      </c>
      <c r="D721" s="60" t="s">
        <v>289</v>
      </c>
      <c r="E721" s="60" t="s">
        <v>290</v>
      </c>
      <c r="F721" s="60" t="s">
        <v>1611</v>
      </c>
      <c r="G721" s="61" t="s">
        <v>1577</v>
      </c>
      <c r="H721" s="211" t="s">
        <v>543</v>
      </c>
      <c r="I721" s="60" t="s">
        <v>544</v>
      </c>
      <c r="J721" s="212">
        <v>7.9674337150000003</v>
      </c>
      <c r="K721" s="212">
        <v>2.626136358174</v>
      </c>
      <c r="L721" s="213">
        <v>2</v>
      </c>
      <c r="M721" s="214"/>
      <c r="N721" s="214"/>
      <c r="O721" s="214"/>
      <c r="P721" s="214"/>
      <c r="Q721" s="214"/>
      <c r="R721" s="214"/>
      <c r="S721" s="214"/>
      <c r="T721" s="214"/>
      <c r="U721" s="214"/>
      <c r="V721" s="214"/>
      <c r="W721" s="214"/>
      <c r="X721" s="214"/>
      <c r="Y721" s="214"/>
      <c r="Z721" s="214"/>
      <c r="AA721" s="214"/>
      <c r="AB721" s="214"/>
      <c r="AC721" s="214">
        <v>1</v>
      </c>
      <c r="AD721" s="214">
        <v>1</v>
      </c>
      <c r="AE721" s="214"/>
      <c r="AF721" s="214"/>
      <c r="AG721" s="215"/>
      <c r="AH721" s="214"/>
      <c r="AI721" s="214">
        <f t="shared" si="36"/>
        <v>1</v>
      </c>
      <c r="AJ721" s="214">
        <f t="shared" si="36"/>
        <v>1</v>
      </c>
      <c r="AK721" s="214"/>
      <c r="AL721" s="214"/>
      <c r="AM721" s="214"/>
      <c r="AN721" s="214"/>
      <c r="AO721" s="214"/>
      <c r="AP721" s="214"/>
      <c r="AQ721" s="214"/>
      <c r="AR721" s="214"/>
      <c r="AS721" s="214"/>
      <c r="AT721" s="214"/>
      <c r="AU721" s="214"/>
      <c r="AV721" s="214"/>
      <c r="AW721" s="214"/>
      <c r="AX721" s="214"/>
      <c r="AY721" s="214"/>
      <c r="AZ721" s="214"/>
      <c r="BA721" s="214">
        <v>39</v>
      </c>
      <c r="BB721" s="214">
        <v>39</v>
      </c>
      <c r="BC721" s="214"/>
      <c r="BD721" s="214"/>
      <c r="BE721" s="214"/>
      <c r="BF721" s="214"/>
      <c r="BG721" s="216">
        <f t="shared" si="37"/>
        <v>39</v>
      </c>
      <c r="BH721" s="72">
        <f t="shared" si="37"/>
        <v>39</v>
      </c>
      <c r="BI721" s="217">
        <f t="shared" si="35"/>
        <v>5.9451219512195123E-3</v>
      </c>
      <c r="BJ721" s="218">
        <v>0</v>
      </c>
      <c r="BK721" s="218">
        <v>0</v>
      </c>
      <c r="BL721" s="218">
        <v>0</v>
      </c>
      <c r="BM721" s="218">
        <v>0</v>
      </c>
      <c r="BN721" s="218">
        <v>0</v>
      </c>
      <c r="BO721" s="218">
        <v>0</v>
      </c>
      <c r="BP721" s="218">
        <v>0</v>
      </c>
      <c r="BQ721" s="218">
        <v>0</v>
      </c>
      <c r="BR721" s="218">
        <v>0</v>
      </c>
      <c r="BS721" s="218">
        <v>0</v>
      </c>
      <c r="BT721" s="218">
        <v>0</v>
      </c>
      <c r="BU721" s="218">
        <v>0</v>
      </c>
      <c r="BV721" s="218">
        <v>0</v>
      </c>
      <c r="BW721" s="218">
        <v>0</v>
      </c>
      <c r="BX721" s="218">
        <v>0</v>
      </c>
      <c r="BY721" s="218">
        <v>0</v>
      </c>
      <c r="BZ721" s="218">
        <v>45779.76</v>
      </c>
      <c r="CA721" s="218">
        <v>45779.76</v>
      </c>
      <c r="CB721" s="218">
        <v>0</v>
      </c>
      <c r="CC721" s="218">
        <v>0</v>
      </c>
      <c r="CD721" s="218">
        <v>0</v>
      </c>
      <c r="CE721" s="218">
        <v>0</v>
      </c>
      <c r="CF721" s="218">
        <v>45779.76</v>
      </c>
      <c r="CG721" s="219">
        <v>45779.76</v>
      </c>
      <c r="CH721" s="220">
        <v>25684320.000000004</v>
      </c>
      <c r="CI721" s="220">
        <v>25684320.000000004</v>
      </c>
      <c r="CJ721" s="220">
        <v>22986240</v>
      </c>
      <c r="CK721" s="221" t="s">
        <v>530</v>
      </c>
      <c r="CL721" s="222">
        <v>7.33</v>
      </c>
      <c r="CM721" s="223">
        <v>7.33</v>
      </c>
      <c r="CN721" s="224">
        <v>6.56</v>
      </c>
      <c r="CO721" s="253"/>
      <c r="CP721" s="253"/>
      <c r="CQ721" s="253"/>
      <c r="CR721" s="225"/>
      <c r="CS721" s="254">
        <v>42</v>
      </c>
      <c r="CT721" s="255">
        <v>42</v>
      </c>
      <c r="CU721" s="256">
        <v>0.66666666666666663</v>
      </c>
      <c r="CV721" s="257">
        <v>0.66666666666666663</v>
      </c>
      <c r="CW721" s="245" t="s">
        <v>556</v>
      </c>
      <c r="CX721" s="258"/>
      <c r="CY721" s="253"/>
      <c r="CZ721" s="253"/>
      <c r="DA721" s="259"/>
      <c r="DB721" s="260"/>
      <c r="DC721" s="261">
        <v>0</v>
      </c>
      <c r="DD721" s="262">
        <v>0</v>
      </c>
      <c r="DE721" s="263">
        <v>0</v>
      </c>
      <c r="DF721" s="111">
        <v>0</v>
      </c>
    </row>
    <row r="722" spans="1:110" ht="35.25" customHeight="1" x14ac:dyDescent="0.25">
      <c r="A722" s="237" t="s">
        <v>541</v>
      </c>
      <c r="B722" s="238" t="s">
        <v>14</v>
      </c>
      <c r="C722" s="238" t="s">
        <v>34</v>
      </c>
      <c r="D722" s="60" t="s">
        <v>214</v>
      </c>
      <c r="E722" s="60" t="s">
        <v>211</v>
      </c>
      <c r="F722" s="60" t="s">
        <v>1612</v>
      </c>
      <c r="G722" s="61" t="s">
        <v>1514</v>
      </c>
      <c r="H722" s="211" t="s">
        <v>543</v>
      </c>
      <c r="I722" s="60" t="s">
        <v>544</v>
      </c>
      <c r="J722" s="212">
        <v>11.23408154</v>
      </c>
      <c r="K722" s="212">
        <v>2.9967802967970001</v>
      </c>
      <c r="L722" s="213">
        <v>2</v>
      </c>
      <c r="M722" s="214"/>
      <c r="N722" s="214"/>
      <c r="O722" s="214"/>
      <c r="P722" s="214"/>
      <c r="Q722" s="214"/>
      <c r="R722" s="214"/>
      <c r="S722" s="214"/>
      <c r="T722" s="214"/>
      <c r="U722" s="214"/>
      <c r="V722" s="214"/>
      <c r="W722" s="214"/>
      <c r="X722" s="214"/>
      <c r="Y722" s="214"/>
      <c r="Z722" s="214"/>
      <c r="AA722" s="214"/>
      <c r="AB722" s="214"/>
      <c r="AC722" s="214"/>
      <c r="AD722" s="214"/>
      <c r="AE722" s="214"/>
      <c r="AF722" s="214"/>
      <c r="AG722" s="215"/>
      <c r="AH722" s="214"/>
      <c r="AI722" s="214">
        <f t="shared" si="36"/>
        <v>0</v>
      </c>
      <c r="AJ722" s="214">
        <f t="shared" si="36"/>
        <v>0</v>
      </c>
      <c r="AK722" s="214"/>
      <c r="AL722" s="214"/>
      <c r="AM722" s="214"/>
      <c r="AN722" s="214"/>
      <c r="AO722" s="214"/>
      <c r="AP722" s="214"/>
      <c r="AQ722" s="214"/>
      <c r="AR722" s="214"/>
      <c r="AS722" s="214"/>
      <c r="AT722" s="214"/>
      <c r="AU722" s="214"/>
      <c r="AV722" s="214"/>
      <c r="AW722" s="214"/>
      <c r="AX722" s="214"/>
      <c r="AY722" s="214"/>
      <c r="AZ722" s="214"/>
      <c r="BA722" s="214"/>
      <c r="BB722" s="214"/>
      <c r="BC722" s="214"/>
      <c r="BD722" s="214"/>
      <c r="BE722" s="214"/>
      <c r="BF722" s="214"/>
      <c r="BG722" s="216">
        <f t="shared" si="37"/>
        <v>0</v>
      </c>
      <c r="BH722" s="72">
        <f t="shared" si="37"/>
        <v>0</v>
      </c>
      <c r="BI722" s="217">
        <f t="shared" si="35"/>
        <v>0</v>
      </c>
      <c r="BJ722" s="218">
        <v>0</v>
      </c>
      <c r="BK722" s="218">
        <v>0</v>
      </c>
      <c r="BL722" s="218">
        <v>0</v>
      </c>
      <c r="BM722" s="218">
        <v>0</v>
      </c>
      <c r="BN722" s="218">
        <v>0</v>
      </c>
      <c r="BO722" s="218">
        <v>0</v>
      </c>
      <c r="BP722" s="218">
        <v>0</v>
      </c>
      <c r="BQ722" s="218">
        <v>0</v>
      </c>
      <c r="BR722" s="218">
        <v>0</v>
      </c>
      <c r="BS722" s="218">
        <v>0</v>
      </c>
      <c r="BT722" s="218">
        <v>0</v>
      </c>
      <c r="BU722" s="218">
        <v>0</v>
      </c>
      <c r="BV722" s="218">
        <v>0</v>
      </c>
      <c r="BW722" s="218">
        <v>0</v>
      </c>
      <c r="BX722" s="218">
        <v>0</v>
      </c>
      <c r="BY722" s="218">
        <v>0</v>
      </c>
      <c r="BZ722" s="218">
        <v>0</v>
      </c>
      <c r="CA722" s="218">
        <v>0</v>
      </c>
      <c r="CB722" s="218">
        <v>0</v>
      </c>
      <c r="CC722" s="218">
        <v>0</v>
      </c>
      <c r="CD722" s="218">
        <v>0</v>
      </c>
      <c r="CE722" s="218">
        <v>0</v>
      </c>
      <c r="CF722" s="218">
        <v>0</v>
      </c>
      <c r="CG722" s="219">
        <v>0</v>
      </c>
      <c r="CH722" s="220">
        <v>20953920.000000004</v>
      </c>
      <c r="CI722" s="220">
        <v>20953920.000000004</v>
      </c>
      <c r="CJ722" s="220">
        <v>23161440.000000004</v>
      </c>
      <c r="CK722" s="221" t="s">
        <v>530</v>
      </c>
      <c r="CL722" s="222">
        <v>5.98</v>
      </c>
      <c r="CM722" s="223">
        <v>5.98</v>
      </c>
      <c r="CN722" s="224">
        <v>6.61</v>
      </c>
      <c r="CO722" s="253"/>
      <c r="CP722" s="253"/>
      <c r="CQ722" s="253"/>
      <c r="CR722" s="225"/>
      <c r="CS722" s="254">
        <v>19.166666666666668</v>
      </c>
      <c r="CT722" s="255">
        <v>19.166666666666668</v>
      </c>
      <c r="CU722" s="256">
        <v>0.5</v>
      </c>
      <c r="CV722" s="257">
        <v>0.5</v>
      </c>
      <c r="CW722" s="245" t="s">
        <v>710</v>
      </c>
      <c r="CX722" s="258"/>
      <c r="CY722" s="253"/>
      <c r="CZ722" s="253"/>
      <c r="DA722" s="259"/>
      <c r="DB722" s="260"/>
      <c r="DC722" s="261">
        <v>42</v>
      </c>
      <c r="DD722" s="262">
        <v>73</v>
      </c>
      <c r="DE722" s="263">
        <v>0</v>
      </c>
      <c r="DF722" s="111">
        <v>38.333333333333336</v>
      </c>
    </row>
    <row r="723" spans="1:110" ht="35.25" customHeight="1" x14ac:dyDescent="0.25">
      <c r="A723" s="237" t="s">
        <v>541</v>
      </c>
      <c r="B723" s="238" t="s">
        <v>14</v>
      </c>
      <c r="C723" s="238" t="s">
        <v>34</v>
      </c>
      <c r="D723" s="60" t="s">
        <v>156</v>
      </c>
      <c r="E723" s="60" t="s">
        <v>157</v>
      </c>
      <c r="F723" s="60" t="s">
        <v>1613</v>
      </c>
      <c r="G723" s="61" t="s">
        <v>1614</v>
      </c>
      <c r="H723" s="211" t="s">
        <v>533</v>
      </c>
      <c r="I723" s="60" t="s">
        <v>544</v>
      </c>
      <c r="J723" s="212">
        <v>15.69584442</v>
      </c>
      <c r="K723" s="212">
        <v>9.9935605852740004</v>
      </c>
      <c r="L723" s="213">
        <v>87.9</v>
      </c>
      <c r="M723" s="214"/>
      <c r="N723" s="214"/>
      <c r="O723" s="214"/>
      <c r="P723" s="214"/>
      <c r="Q723" s="214"/>
      <c r="R723" s="214"/>
      <c r="S723" s="214"/>
      <c r="T723" s="214"/>
      <c r="U723" s="214"/>
      <c r="V723" s="214"/>
      <c r="W723" s="214"/>
      <c r="X723" s="214"/>
      <c r="Y723" s="214"/>
      <c r="Z723" s="214"/>
      <c r="AA723" s="214"/>
      <c r="AB723" s="214"/>
      <c r="AC723" s="214"/>
      <c r="AD723" s="214"/>
      <c r="AE723" s="214"/>
      <c r="AF723" s="214"/>
      <c r="AG723" s="215">
        <v>3</v>
      </c>
      <c r="AH723" s="214">
        <v>3</v>
      </c>
      <c r="AI723" s="214">
        <f t="shared" si="36"/>
        <v>3</v>
      </c>
      <c r="AJ723" s="214">
        <f t="shared" si="36"/>
        <v>3</v>
      </c>
      <c r="AK723" s="214"/>
      <c r="AL723" s="214"/>
      <c r="AM723" s="214"/>
      <c r="AN723" s="214"/>
      <c r="AO723" s="214"/>
      <c r="AP723" s="214"/>
      <c r="AQ723" s="214"/>
      <c r="AR723" s="214"/>
      <c r="AS723" s="214"/>
      <c r="AT723" s="214"/>
      <c r="AU723" s="214"/>
      <c r="AV723" s="214"/>
      <c r="AW723" s="214"/>
      <c r="AX723" s="214"/>
      <c r="AY723" s="214"/>
      <c r="AZ723" s="214"/>
      <c r="BA723" s="214"/>
      <c r="BB723" s="214"/>
      <c r="BC723" s="214"/>
      <c r="BD723" s="214"/>
      <c r="BE723" s="214">
        <v>6500</v>
      </c>
      <c r="BF723" s="214">
        <v>6500</v>
      </c>
      <c r="BG723" s="216">
        <f t="shared" si="37"/>
        <v>6500</v>
      </c>
      <c r="BH723" s="72">
        <f t="shared" si="37"/>
        <v>6500</v>
      </c>
      <c r="BI723" s="217">
        <f t="shared" si="35"/>
        <v>0.52888527257933282</v>
      </c>
      <c r="BJ723" s="218">
        <v>0</v>
      </c>
      <c r="BK723" s="218">
        <v>0</v>
      </c>
      <c r="BL723" s="218">
        <v>0</v>
      </c>
      <c r="BM723" s="218">
        <v>0</v>
      </c>
      <c r="BN723" s="218">
        <v>0</v>
      </c>
      <c r="BO723" s="218">
        <v>0</v>
      </c>
      <c r="BP723" s="218">
        <v>0</v>
      </c>
      <c r="BQ723" s="218">
        <v>0</v>
      </c>
      <c r="BR723" s="218">
        <v>0</v>
      </c>
      <c r="BS723" s="218">
        <v>0</v>
      </c>
      <c r="BT723" s="218">
        <v>0</v>
      </c>
      <c r="BU723" s="218">
        <v>0</v>
      </c>
      <c r="BV723" s="218">
        <v>0</v>
      </c>
      <c r="BW723" s="218">
        <v>0</v>
      </c>
      <c r="BX723" s="218">
        <v>0</v>
      </c>
      <c r="BY723" s="218">
        <v>0</v>
      </c>
      <c r="BZ723" s="218">
        <v>0</v>
      </c>
      <c r="CA723" s="218">
        <v>0</v>
      </c>
      <c r="CB723" s="218">
        <v>0</v>
      </c>
      <c r="CC723" s="218">
        <v>0</v>
      </c>
      <c r="CD723" s="218">
        <v>21295560</v>
      </c>
      <c r="CE723" s="218">
        <v>21295560</v>
      </c>
      <c r="CF723" s="218">
        <v>21295560</v>
      </c>
      <c r="CG723" s="219">
        <v>21295560</v>
      </c>
      <c r="CH723" s="220">
        <v>2452799.9999999995</v>
      </c>
      <c r="CI723" s="220">
        <v>2452799.9999999995</v>
      </c>
      <c r="CJ723" s="220">
        <v>43064160</v>
      </c>
      <c r="CK723" s="221" t="s">
        <v>530</v>
      </c>
      <c r="CL723" s="222">
        <v>0.7</v>
      </c>
      <c r="CM723" s="223">
        <v>0.7</v>
      </c>
      <c r="CN723" s="224">
        <v>12.29</v>
      </c>
      <c r="CO723" s="253"/>
      <c r="CP723" s="253"/>
      <c r="CQ723" s="253"/>
      <c r="CR723" s="225"/>
      <c r="CS723" s="254">
        <v>615.89070081274349</v>
      </c>
      <c r="CT723" s="255">
        <v>188.43288090753046</v>
      </c>
      <c r="CU723" s="256">
        <v>2.0789107077814268</v>
      </c>
      <c r="CV723" s="257">
        <v>2.075119238587114</v>
      </c>
      <c r="CW723" s="245" t="s">
        <v>710</v>
      </c>
      <c r="CX723" s="258"/>
      <c r="CY723" s="253"/>
      <c r="CZ723" s="253"/>
      <c r="DA723" s="259"/>
      <c r="DB723" s="260"/>
      <c r="DC723" s="261">
        <v>0</v>
      </c>
      <c r="DD723" s="262">
        <v>0</v>
      </c>
      <c r="DE723" s="263">
        <v>0</v>
      </c>
      <c r="DF723" s="111">
        <v>0</v>
      </c>
    </row>
    <row r="724" spans="1:110" ht="35.25" customHeight="1" x14ac:dyDescent="0.25">
      <c r="A724" s="237" t="s">
        <v>541</v>
      </c>
      <c r="B724" s="238" t="s">
        <v>14</v>
      </c>
      <c r="C724" s="238" t="s">
        <v>34</v>
      </c>
      <c r="D724" s="60" t="s">
        <v>280</v>
      </c>
      <c r="E724" s="60" t="s">
        <v>281</v>
      </c>
      <c r="F724" s="60" t="s">
        <v>1615</v>
      </c>
      <c r="G724" s="61" t="s">
        <v>1616</v>
      </c>
      <c r="H724" s="211" t="s">
        <v>543</v>
      </c>
      <c r="I724" s="60" t="s">
        <v>544</v>
      </c>
      <c r="J724" s="212">
        <v>23.26</v>
      </c>
      <c r="K724" s="212">
        <v>3.809848476924</v>
      </c>
      <c r="L724" s="213">
        <v>22</v>
      </c>
      <c r="M724" s="214"/>
      <c r="N724" s="214"/>
      <c r="O724" s="214"/>
      <c r="P724" s="214"/>
      <c r="Q724" s="214"/>
      <c r="R724" s="214"/>
      <c r="S724" s="214"/>
      <c r="T724" s="214"/>
      <c r="U724" s="214"/>
      <c r="V724" s="214"/>
      <c r="W724" s="214"/>
      <c r="X724" s="214"/>
      <c r="Y724" s="214"/>
      <c r="Z724" s="214"/>
      <c r="AA724" s="214"/>
      <c r="AB724" s="214"/>
      <c r="AC724" s="214">
        <v>1</v>
      </c>
      <c r="AD724" s="214">
        <v>1</v>
      </c>
      <c r="AE724" s="214"/>
      <c r="AF724" s="214"/>
      <c r="AG724" s="215"/>
      <c r="AH724" s="214"/>
      <c r="AI724" s="214">
        <f t="shared" si="36"/>
        <v>1</v>
      </c>
      <c r="AJ724" s="214">
        <f t="shared" si="36"/>
        <v>1</v>
      </c>
      <c r="AK724" s="214"/>
      <c r="AL724" s="214"/>
      <c r="AM724" s="214"/>
      <c r="AN724" s="214"/>
      <c r="AO724" s="214"/>
      <c r="AP724" s="214"/>
      <c r="AQ724" s="214"/>
      <c r="AR724" s="214"/>
      <c r="AS724" s="214"/>
      <c r="AT724" s="214"/>
      <c r="AU724" s="214"/>
      <c r="AV724" s="214"/>
      <c r="AW724" s="214"/>
      <c r="AX724" s="214"/>
      <c r="AY724" s="214"/>
      <c r="AZ724" s="214"/>
      <c r="BA724" s="214">
        <v>68.040000000000006</v>
      </c>
      <c r="BB724" s="214">
        <v>68.040000000000006</v>
      </c>
      <c r="BC724" s="214"/>
      <c r="BD724" s="214"/>
      <c r="BE724" s="214"/>
      <c r="BF724" s="214"/>
      <c r="BG724" s="216">
        <f t="shared" si="37"/>
        <v>68.040000000000006</v>
      </c>
      <c r="BH724" s="72">
        <f t="shared" si="37"/>
        <v>68.040000000000006</v>
      </c>
      <c r="BI724" s="217">
        <f t="shared" si="35"/>
        <v>4.9090909090909098E-3</v>
      </c>
      <c r="BJ724" s="218">
        <v>0</v>
      </c>
      <c r="BK724" s="218">
        <v>0</v>
      </c>
      <c r="BL724" s="218">
        <v>0</v>
      </c>
      <c r="BM724" s="218">
        <v>0</v>
      </c>
      <c r="BN724" s="218">
        <v>0</v>
      </c>
      <c r="BO724" s="218">
        <v>0</v>
      </c>
      <c r="BP724" s="218">
        <v>0</v>
      </c>
      <c r="BQ724" s="218">
        <v>0</v>
      </c>
      <c r="BR724" s="218">
        <v>0</v>
      </c>
      <c r="BS724" s="218">
        <v>0</v>
      </c>
      <c r="BT724" s="218">
        <v>0</v>
      </c>
      <c r="BU724" s="218">
        <v>0</v>
      </c>
      <c r="BV724" s="218">
        <v>0</v>
      </c>
      <c r="BW724" s="218">
        <v>0</v>
      </c>
      <c r="BX724" s="218">
        <v>0</v>
      </c>
      <c r="BY724" s="218">
        <v>0</v>
      </c>
      <c r="BZ724" s="218">
        <v>79868.073600000003</v>
      </c>
      <c r="CA724" s="218">
        <v>79868.073600000003</v>
      </c>
      <c r="CB724" s="218">
        <v>0</v>
      </c>
      <c r="CC724" s="218">
        <v>0</v>
      </c>
      <c r="CD724" s="218">
        <v>0</v>
      </c>
      <c r="CE724" s="218">
        <v>0</v>
      </c>
      <c r="CF724" s="218">
        <v>79868.073600000003</v>
      </c>
      <c r="CG724" s="219">
        <v>79868.073600000003</v>
      </c>
      <c r="CH724" s="220">
        <v>0</v>
      </c>
      <c r="CI724" s="220">
        <v>0</v>
      </c>
      <c r="CJ724" s="220">
        <v>48565440</v>
      </c>
      <c r="CK724" s="221" t="s">
        <v>530</v>
      </c>
      <c r="CL724" s="222">
        <v>0</v>
      </c>
      <c r="CM724" s="223">
        <v>0</v>
      </c>
      <c r="CN724" s="224">
        <v>13.86</v>
      </c>
      <c r="CO724" s="253"/>
      <c r="CP724" s="253"/>
      <c r="CQ724" s="253"/>
      <c r="CR724" s="225"/>
      <c r="CS724" s="254">
        <v>0</v>
      </c>
      <c r="CT724" s="255">
        <v>0</v>
      </c>
      <c r="CU724" s="256">
        <v>0</v>
      </c>
      <c r="CV724" s="257">
        <v>0</v>
      </c>
      <c r="CW724" s="245" t="s">
        <v>564</v>
      </c>
      <c r="CX724" s="258"/>
      <c r="CY724" s="253"/>
      <c r="CZ724" s="253"/>
      <c r="DA724" s="259"/>
      <c r="DB724" s="260"/>
      <c r="DC724" s="261">
        <v>0</v>
      </c>
      <c r="DD724" s="262">
        <v>0</v>
      </c>
      <c r="DE724" s="263">
        <v>0</v>
      </c>
      <c r="DF724" s="111">
        <v>0</v>
      </c>
    </row>
    <row r="725" spans="1:110" ht="35.25" customHeight="1" x14ac:dyDescent="0.25">
      <c r="A725" s="237" t="s">
        <v>541</v>
      </c>
      <c r="B725" s="238" t="s">
        <v>14</v>
      </c>
      <c r="C725" s="238" t="s">
        <v>34</v>
      </c>
      <c r="D725" s="60" t="s">
        <v>138</v>
      </c>
      <c r="E725" s="60" t="s">
        <v>139</v>
      </c>
      <c r="F725" s="60" t="s">
        <v>1617</v>
      </c>
      <c r="G725" s="61" t="s">
        <v>1618</v>
      </c>
      <c r="H725" s="211" t="s">
        <v>594</v>
      </c>
      <c r="I725" s="60" t="s">
        <v>544</v>
      </c>
      <c r="J725" s="212" t="s">
        <v>834</v>
      </c>
      <c r="K725" s="212">
        <v>5.0164772622929998</v>
      </c>
      <c r="L725" s="213">
        <v>497.2</v>
      </c>
      <c r="M725" s="214"/>
      <c r="N725" s="214"/>
      <c r="O725" s="214"/>
      <c r="P725" s="214"/>
      <c r="Q725" s="214"/>
      <c r="R725" s="214"/>
      <c r="S725" s="214"/>
      <c r="T725" s="214"/>
      <c r="U725" s="214"/>
      <c r="V725" s="214"/>
      <c r="W725" s="214"/>
      <c r="X725" s="214"/>
      <c r="Y725" s="214"/>
      <c r="Z725" s="214"/>
      <c r="AA725" s="214"/>
      <c r="AB725" s="214"/>
      <c r="AC725" s="214"/>
      <c r="AD725" s="214"/>
      <c r="AE725" s="214"/>
      <c r="AF725" s="214"/>
      <c r="AG725" s="215"/>
      <c r="AH725" s="214"/>
      <c r="AI725" s="214">
        <f t="shared" si="36"/>
        <v>0</v>
      </c>
      <c r="AJ725" s="214">
        <f t="shared" si="36"/>
        <v>0</v>
      </c>
      <c r="AK725" s="214"/>
      <c r="AL725" s="214"/>
      <c r="AM725" s="214"/>
      <c r="AN725" s="214"/>
      <c r="AO725" s="214"/>
      <c r="AP725" s="214"/>
      <c r="AQ725" s="214"/>
      <c r="AR725" s="214"/>
      <c r="AS725" s="214"/>
      <c r="AT725" s="214"/>
      <c r="AU725" s="214"/>
      <c r="AV725" s="214"/>
      <c r="AW725" s="214"/>
      <c r="AX725" s="214"/>
      <c r="AY725" s="214"/>
      <c r="AZ725" s="214"/>
      <c r="BA725" s="214"/>
      <c r="BB725" s="214"/>
      <c r="BC725" s="214"/>
      <c r="BD725" s="214"/>
      <c r="BE725" s="214"/>
      <c r="BF725" s="214"/>
      <c r="BG725" s="216">
        <f t="shared" si="37"/>
        <v>0</v>
      </c>
      <c r="BH725" s="72">
        <f t="shared" si="37"/>
        <v>0</v>
      </c>
      <c r="BI725" s="217">
        <f t="shared" si="35"/>
        <v>0</v>
      </c>
      <c r="BJ725" s="218">
        <v>0</v>
      </c>
      <c r="BK725" s="218">
        <v>0</v>
      </c>
      <c r="BL725" s="218">
        <v>0</v>
      </c>
      <c r="BM725" s="218">
        <v>0</v>
      </c>
      <c r="BN725" s="218">
        <v>0</v>
      </c>
      <c r="BO725" s="218">
        <v>0</v>
      </c>
      <c r="BP725" s="218">
        <v>0</v>
      </c>
      <c r="BQ725" s="218">
        <v>0</v>
      </c>
      <c r="BR725" s="218">
        <v>0</v>
      </c>
      <c r="BS725" s="218">
        <v>0</v>
      </c>
      <c r="BT725" s="218">
        <v>0</v>
      </c>
      <c r="BU725" s="218">
        <v>0</v>
      </c>
      <c r="BV725" s="218">
        <v>0</v>
      </c>
      <c r="BW725" s="218">
        <v>0</v>
      </c>
      <c r="BX725" s="218">
        <v>0</v>
      </c>
      <c r="BY725" s="218">
        <v>0</v>
      </c>
      <c r="BZ725" s="218">
        <v>0</v>
      </c>
      <c r="CA725" s="218">
        <v>0</v>
      </c>
      <c r="CB725" s="218">
        <v>0</v>
      </c>
      <c r="CC725" s="218">
        <v>0</v>
      </c>
      <c r="CD725" s="218">
        <v>0</v>
      </c>
      <c r="CE725" s="218">
        <v>0</v>
      </c>
      <c r="CF725" s="218">
        <v>0</v>
      </c>
      <c r="CG725" s="219">
        <v>0</v>
      </c>
      <c r="CH725" s="220">
        <v>0</v>
      </c>
      <c r="CI725" s="220">
        <v>0</v>
      </c>
      <c r="CJ725" s="220">
        <v>0</v>
      </c>
      <c r="CK725" s="221" t="s">
        <v>530</v>
      </c>
      <c r="CL725" s="222">
        <v>0</v>
      </c>
      <c r="CM725" s="223">
        <v>0</v>
      </c>
      <c r="CN725" s="224">
        <v>0</v>
      </c>
      <c r="CO725" s="253"/>
      <c r="CP725" s="253"/>
      <c r="CQ725" s="253"/>
      <c r="CR725" s="225"/>
      <c r="CS725" s="254">
        <v>33.082579845648986</v>
      </c>
      <c r="CT725" s="255">
        <v>33.082579845648986</v>
      </c>
      <c r="CU725" s="256">
        <v>0.66772826588251222</v>
      </c>
      <c r="CV725" s="257">
        <v>0.66772826588251222</v>
      </c>
      <c r="CW725" s="245" t="s">
        <v>1461</v>
      </c>
      <c r="CX725" s="258"/>
      <c r="CY725" s="253"/>
      <c r="CZ725" s="253"/>
      <c r="DA725" s="259"/>
      <c r="DB725" s="260"/>
      <c r="DC725" s="261">
        <v>0</v>
      </c>
      <c r="DD725" s="262">
        <v>0</v>
      </c>
      <c r="DE725" s="263">
        <v>0</v>
      </c>
      <c r="DF725" s="111">
        <v>0</v>
      </c>
    </row>
    <row r="726" spans="1:110" ht="35.25" customHeight="1" x14ac:dyDescent="0.25">
      <c r="A726" s="237" t="s">
        <v>541</v>
      </c>
      <c r="B726" s="238" t="s">
        <v>14</v>
      </c>
      <c r="C726" s="238" t="s">
        <v>34</v>
      </c>
      <c r="D726" s="60" t="s">
        <v>200</v>
      </c>
      <c r="E726" s="60" t="s">
        <v>201</v>
      </c>
      <c r="F726" s="60" t="s">
        <v>1619</v>
      </c>
      <c r="G726" s="61" t="s">
        <v>201</v>
      </c>
      <c r="H726" s="211" t="s">
        <v>543</v>
      </c>
      <c r="I726" s="60" t="s">
        <v>1620</v>
      </c>
      <c r="J726" s="212">
        <v>1.1015843136138057</v>
      </c>
      <c r="K726" s="212">
        <v>1.9589015110770001</v>
      </c>
      <c r="L726" s="213">
        <v>287.89999999999998</v>
      </c>
      <c r="M726" s="214"/>
      <c r="N726" s="214"/>
      <c r="O726" s="214"/>
      <c r="P726" s="214"/>
      <c r="Q726" s="214"/>
      <c r="R726" s="214"/>
      <c r="S726" s="214"/>
      <c r="T726" s="214"/>
      <c r="U726" s="214"/>
      <c r="V726" s="214"/>
      <c r="W726" s="214"/>
      <c r="X726" s="214"/>
      <c r="Y726" s="214"/>
      <c r="Z726" s="214"/>
      <c r="AA726" s="214"/>
      <c r="AB726" s="214"/>
      <c r="AC726" s="214">
        <v>3</v>
      </c>
      <c r="AD726" s="214">
        <v>3</v>
      </c>
      <c r="AE726" s="214"/>
      <c r="AF726" s="214"/>
      <c r="AG726" s="215"/>
      <c r="AH726" s="214"/>
      <c r="AI726" s="214">
        <f t="shared" si="36"/>
        <v>3</v>
      </c>
      <c r="AJ726" s="214">
        <f t="shared" si="36"/>
        <v>3</v>
      </c>
      <c r="AK726" s="214"/>
      <c r="AL726" s="214"/>
      <c r="AM726" s="214"/>
      <c r="AN726" s="214"/>
      <c r="AO726" s="214"/>
      <c r="AP726" s="214"/>
      <c r="AQ726" s="214"/>
      <c r="AR726" s="214"/>
      <c r="AS726" s="214"/>
      <c r="AT726" s="214"/>
      <c r="AU726" s="214"/>
      <c r="AV726" s="214"/>
      <c r="AW726" s="214"/>
      <c r="AX726" s="214"/>
      <c r="AY726" s="214"/>
      <c r="AZ726" s="214"/>
      <c r="BA726" s="214">
        <v>23.16</v>
      </c>
      <c r="BB726" s="214">
        <v>23.16</v>
      </c>
      <c r="BC726" s="214"/>
      <c r="BD726" s="214"/>
      <c r="BE726" s="214"/>
      <c r="BF726" s="214"/>
      <c r="BG726" s="216">
        <f t="shared" si="37"/>
        <v>23.16</v>
      </c>
      <c r="BH726" s="72">
        <f t="shared" si="37"/>
        <v>23.16</v>
      </c>
      <c r="BI726" s="217">
        <f t="shared" si="35"/>
        <v>3.0473684210526316E-2</v>
      </c>
      <c r="BJ726" s="218">
        <v>0</v>
      </c>
      <c r="BK726" s="218">
        <v>0</v>
      </c>
      <c r="BL726" s="218">
        <v>0</v>
      </c>
      <c r="BM726" s="218">
        <v>0</v>
      </c>
      <c r="BN726" s="218">
        <v>0</v>
      </c>
      <c r="BO726" s="218">
        <v>0</v>
      </c>
      <c r="BP726" s="218">
        <v>0</v>
      </c>
      <c r="BQ726" s="218">
        <v>0</v>
      </c>
      <c r="BR726" s="218">
        <v>0</v>
      </c>
      <c r="BS726" s="218">
        <v>0</v>
      </c>
      <c r="BT726" s="218">
        <v>0</v>
      </c>
      <c r="BU726" s="218">
        <v>0</v>
      </c>
      <c r="BV726" s="218">
        <v>0</v>
      </c>
      <c r="BW726" s="218">
        <v>0</v>
      </c>
      <c r="BX726" s="218">
        <v>0</v>
      </c>
      <c r="BY726" s="218">
        <v>0</v>
      </c>
      <c r="BZ726" s="218">
        <v>27186.134400000003</v>
      </c>
      <c r="CA726" s="218">
        <v>27186.134400000003</v>
      </c>
      <c r="CB726" s="218">
        <v>0</v>
      </c>
      <c r="CC726" s="218">
        <v>0</v>
      </c>
      <c r="CD726" s="218">
        <v>0</v>
      </c>
      <c r="CE726" s="218">
        <v>0</v>
      </c>
      <c r="CF726" s="218">
        <v>27186.134400000003</v>
      </c>
      <c r="CG726" s="219">
        <v>27186.134400000003</v>
      </c>
      <c r="CH726" s="220">
        <v>3177799.2074160003</v>
      </c>
      <c r="CI726" s="220">
        <v>3177799.2074160003</v>
      </c>
      <c r="CJ726" s="220">
        <v>3177799.2074160003</v>
      </c>
      <c r="CK726" s="221" t="s">
        <v>530</v>
      </c>
      <c r="CL726" s="222">
        <v>0.76</v>
      </c>
      <c r="CM726" s="223">
        <v>0.76</v>
      </c>
      <c r="CN726" s="224">
        <v>0.76</v>
      </c>
      <c r="CO726" s="253"/>
      <c r="CP726" s="253"/>
      <c r="CQ726" s="253"/>
      <c r="CR726" s="225"/>
      <c r="CS726" s="254">
        <v>105.82220215823467</v>
      </c>
      <c r="CT726" s="255">
        <v>105.82220215823467</v>
      </c>
      <c r="CU726" s="256">
        <v>0.43044113786524746</v>
      </c>
      <c r="CV726" s="257">
        <v>0.43044113786524746</v>
      </c>
      <c r="CW726" s="245" t="s">
        <v>832</v>
      </c>
      <c r="CX726" s="258"/>
      <c r="CY726" s="253"/>
      <c r="CZ726" s="253"/>
      <c r="DA726" s="259"/>
      <c r="DB726" s="260"/>
      <c r="DC726" s="261">
        <v>85531</v>
      </c>
      <c r="DD726" s="262">
        <v>0</v>
      </c>
      <c r="DE726" s="263">
        <v>0</v>
      </c>
      <c r="DF726" s="111">
        <v>28510.333333333332</v>
      </c>
    </row>
    <row r="727" spans="1:110" ht="35.25" customHeight="1" x14ac:dyDescent="0.25">
      <c r="A727" s="237" t="s">
        <v>541</v>
      </c>
      <c r="B727" s="238" t="s">
        <v>14</v>
      </c>
      <c r="C727" s="238" t="s">
        <v>34</v>
      </c>
      <c r="D727" s="60" t="s">
        <v>200</v>
      </c>
      <c r="E727" s="60" t="s">
        <v>201</v>
      </c>
      <c r="F727" s="60" t="s">
        <v>1621</v>
      </c>
      <c r="G727" s="61" t="s">
        <v>201</v>
      </c>
      <c r="H727" s="211" t="s">
        <v>533</v>
      </c>
      <c r="I727" s="60" t="s">
        <v>1620</v>
      </c>
      <c r="J727" s="212">
        <v>1.0807997039229795</v>
      </c>
      <c r="K727" s="212">
        <v>7.8164772564690006</v>
      </c>
      <c r="L727" s="213">
        <v>338.9</v>
      </c>
      <c r="M727" s="214"/>
      <c r="N727" s="214"/>
      <c r="O727" s="214"/>
      <c r="P727" s="214"/>
      <c r="Q727" s="214"/>
      <c r="R727" s="214"/>
      <c r="S727" s="214"/>
      <c r="T727" s="214"/>
      <c r="U727" s="214"/>
      <c r="V727" s="214"/>
      <c r="W727" s="214"/>
      <c r="X727" s="214"/>
      <c r="Y727" s="214"/>
      <c r="Z727" s="214"/>
      <c r="AA727" s="214"/>
      <c r="AB727" s="214"/>
      <c r="AC727" s="214">
        <v>8</v>
      </c>
      <c r="AD727" s="214">
        <v>8</v>
      </c>
      <c r="AE727" s="214"/>
      <c r="AF727" s="214"/>
      <c r="AG727" s="215"/>
      <c r="AH727" s="214"/>
      <c r="AI727" s="214">
        <f t="shared" si="36"/>
        <v>8</v>
      </c>
      <c r="AJ727" s="214">
        <f t="shared" si="36"/>
        <v>8</v>
      </c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>
        <v>73.2</v>
      </c>
      <c r="BB727" s="214">
        <v>73.2</v>
      </c>
      <c r="BC727" s="214"/>
      <c r="BD727" s="214"/>
      <c r="BE727" s="214"/>
      <c r="BF727" s="214"/>
      <c r="BG727" s="216">
        <f t="shared" si="37"/>
        <v>73.2</v>
      </c>
      <c r="BH727" s="72">
        <f t="shared" si="37"/>
        <v>73.2</v>
      </c>
      <c r="BI727" s="217">
        <f t="shared" si="35"/>
        <v>7.8709677419354834E-2</v>
      </c>
      <c r="BJ727" s="218">
        <v>0</v>
      </c>
      <c r="BK727" s="218">
        <v>0</v>
      </c>
      <c r="BL727" s="218">
        <v>0</v>
      </c>
      <c r="BM727" s="218">
        <v>0</v>
      </c>
      <c r="BN727" s="218">
        <v>0</v>
      </c>
      <c r="BO727" s="218">
        <v>0</v>
      </c>
      <c r="BP727" s="218">
        <v>0</v>
      </c>
      <c r="BQ727" s="218">
        <v>0</v>
      </c>
      <c r="BR727" s="218">
        <v>0</v>
      </c>
      <c r="BS727" s="218">
        <v>0</v>
      </c>
      <c r="BT727" s="218">
        <v>0</v>
      </c>
      <c r="BU727" s="218">
        <v>0</v>
      </c>
      <c r="BV727" s="218">
        <v>0</v>
      </c>
      <c r="BW727" s="218">
        <v>0</v>
      </c>
      <c r="BX727" s="218">
        <v>0</v>
      </c>
      <c r="BY727" s="218">
        <v>0</v>
      </c>
      <c r="BZ727" s="218">
        <v>85925.088000000003</v>
      </c>
      <c r="CA727" s="218">
        <v>85925.088000000003</v>
      </c>
      <c r="CB727" s="218">
        <v>0</v>
      </c>
      <c r="CC727" s="218">
        <v>0</v>
      </c>
      <c r="CD727" s="218">
        <v>0</v>
      </c>
      <c r="CE727" s="218">
        <v>0</v>
      </c>
      <c r="CF727" s="218">
        <v>85925.088000000003</v>
      </c>
      <c r="CG727" s="219">
        <v>85925.088000000003</v>
      </c>
      <c r="CH727" s="220">
        <v>3418093.3044960001</v>
      </c>
      <c r="CI727" s="220">
        <v>3418093.3044960001</v>
      </c>
      <c r="CJ727" s="220">
        <v>4075418.9399760002</v>
      </c>
      <c r="CK727" s="221" t="s">
        <v>530</v>
      </c>
      <c r="CL727" s="222">
        <v>0.78</v>
      </c>
      <c r="CM727" s="223">
        <v>0.78</v>
      </c>
      <c r="CN727" s="224">
        <v>0.93</v>
      </c>
      <c r="CO727" s="253"/>
      <c r="CP727" s="253"/>
      <c r="CQ727" s="253"/>
      <c r="CR727" s="225"/>
      <c r="CS727" s="254">
        <v>183.59077180929128</v>
      </c>
      <c r="CT727" s="255">
        <v>50.865495111306501</v>
      </c>
      <c r="CU727" s="256">
        <v>0.36847141785571241</v>
      </c>
      <c r="CV727" s="257">
        <v>0.33303045715277785</v>
      </c>
      <c r="CW727" s="245" t="s">
        <v>806</v>
      </c>
      <c r="CX727" s="258"/>
      <c r="CY727" s="253"/>
      <c r="CZ727" s="253"/>
      <c r="DA727" s="259"/>
      <c r="DB727" s="260"/>
      <c r="DC727" s="261">
        <v>0</v>
      </c>
      <c r="DD727" s="262">
        <v>0</v>
      </c>
      <c r="DE727" s="263">
        <v>0</v>
      </c>
      <c r="DF727" s="111">
        <v>0</v>
      </c>
    </row>
    <row r="728" spans="1:110" ht="35.25" customHeight="1" x14ac:dyDescent="0.25">
      <c r="A728" s="237" t="s">
        <v>541</v>
      </c>
      <c r="B728" s="238" t="s">
        <v>14</v>
      </c>
      <c r="C728" s="238" t="s">
        <v>34</v>
      </c>
      <c r="D728" s="60" t="s">
        <v>200</v>
      </c>
      <c r="E728" s="60" t="s">
        <v>201</v>
      </c>
      <c r="F728" s="60" t="s">
        <v>1622</v>
      </c>
      <c r="G728" s="61" t="s">
        <v>201</v>
      </c>
      <c r="H728" s="211" t="s">
        <v>543</v>
      </c>
      <c r="I728" s="60" t="s">
        <v>1620</v>
      </c>
      <c r="J728" s="212">
        <v>1.5588457268119895</v>
      </c>
      <c r="K728" s="212">
        <v>8.5032196792829993</v>
      </c>
      <c r="L728" s="213">
        <v>271.60000000000002</v>
      </c>
      <c r="M728" s="214"/>
      <c r="N728" s="214"/>
      <c r="O728" s="214"/>
      <c r="P728" s="214"/>
      <c r="Q728" s="214"/>
      <c r="R728" s="214"/>
      <c r="S728" s="214"/>
      <c r="T728" s="214"/>
      <c r="U728" s="214"/>
      <c r="V728" s="214"/>
      <c r="W728" s="214"/>
      <c r="X728" s="214"/>
      <c r="Y728" s="214"/>
      <c r="Z728" s="214"/>
      <c r="AA728" s="214"/>
      <c r="AB728" s="214"/>
      <c r="AC728" s="214">
        <v>6</v>
      </c>
      <c r="AD728" s="214">
        <v>6</v>
      </c>
      <c r="AE728" s="214"/>
      <c r="AF728" s="214"/>
      <c r="AG728" s="215"/>
      <c r="AH728" s="214"/>
      <c r="AI728" s="214">
        <f t="shared" si="36"/>
        <v>6</v>
      </c>
      <c r="AJ728" s="214">
        <f t="shared" si="36"/>
        <v>6</v>
      </c>
      <c r="AK728" s="214"/>
      <c r="AL728" s="214"/>
      <c r="AM728" s="214"/>
      <c r="AN728" s="214"/>
      <c r="AO728" s="214"/>
      <c r="AP728" s="214"/>
      <c r="AQ728" s="214"/>
      <c r="AR728" s="214"/>
      <c r="AS728" s="214"/>
      <c r="AT728" s="214"/>
      <c r="AU728" s="214"/>
      <c r="AV728" s="214"/>
      <c r="AW728" s="214"/>
      <c r="AX728" s="214"/>
      <c r="AY728" s="214"/>
      <c r="AZ728" s="214"/>
      <c r="BA728" s="214">
        <v>43.2</v>
      </c>
      <c r="BB728" s="214">
        <v>43.2</v>
      </c>
      <c r="BC728" s="214"/>
      <c r="BD728" s="214"/>
      <c r="BE728" s="214"/>
      <c r="BF728" s="214"/>
      <c r="BG728" s="216">
        <f t="shared" si="37"/>
        <v>43.2</v>
      </c>
      <c r="BH728" s="72">
        <f t="shared" si="37"/>
        <v>43.2</v>
      </c>
      <c r="BI728" s="217">
        <f t="shared" si="35"/>
        <v>3.323076923076923E-2</v>
      </c>
      <c r="BJ728" s="218">
        <v>0</v>
      </c>
      <c r="BK728" s="218">
        <v>0</v>
      </c>
      <c r="BL728" s="218">
        <v>0</v>
      </c>
      <c r="BM728" s="218">
        <v>0</v>
      </c>
      <c r="BN728" s="218">
        <v>0</v>
      </c>
      <c r="BO728" s="218">
        <v>0</v>
      </c>
      <c r="BP728" s="218">
        <v>0</v>
      </c>
      <c r="BQ728" s="218">
        <v>0</v>
      </c>
      <c r="BR728" s="218">
        <v>0</v>
      </c>
      <c r="BS728" s="218">
        <v>0</v>
      </c>
      <c r="BT728" s="218">
        <v>0</v>
      </c>
      <c r="BU728" s="218">
        <v>0</v>
      </c>
      <c r="BV728" s="218">
        <v>0</v>
      </c>
      <c r="BW728" s="218">
        <v>0</v>
      </c>
      <c r="BX728" s="218">
        <v>0</v>
      </c>
      <c r="BY728" s="218">
        <v>0</v>
      </c>
      <c r="BZ728" s="218">
        <v>50709.888000000006</v>
      </c>
      <c r="CA728" s="218">
        <v>50709.888000000006</v>
      </c>
      <c r="CB728" s="218">
        <v>0</v>
      </c>
      <c r="CC728" s="218">
        <v>0</v>
      </c>
      <c r="CD728" s="218">
        <v>0</v>
      </c>
      <c r="CE728" s="218">
        <v>0</v>
      </c>
      <c r="CF728" s="218">
        <v>50709.888000000006</v>
      </c>
      <c r="CG728" s="219">
        <v>50709.888000000006</v>
      </c>
      <c r="CH728" s="220">
        <v>5239698.6799872005</v>
      </c>
      <c r="CI728" s="220">
        <v>5239698.6799872005</v>
      </c>
      <c r="CJ728" s="220">
        <v>5160309.3060479993</v>
      </c>
      <c r="CK728" s="221" t="s">
        <v>530</v>
      </c>
      <c r="CL728" s="222">
        <v>1.32</v>
      </c>
      <c r="CM728" s="223">
        <v>1.32</v>
      </c>
      <c r="CN728" s="224">
        <v>1.3</v>
      </c>
      <c r="CO728" s="253"/>
      <c r="CP728" s="253"/>
      <c r="CQ728" s="253"/>
      <c r="CR728" s="225"/>
      <c r="CS728" s="254">
        <v>287.43857813775588</v>
      </c>
      <c r="CT728" s="255">
        <v>287.43857813775588</v>
      </c>
      <c r="CU728" s="256">
        <v>1.5527400023681723</v>
      </c>
      <c r="CV728" s="257">
        <v>1.5527400023681723</v>
      </c>
      <c r="CW728" s="245" t="s">
        <v>1623</v>
      </c>
      <c r="CX728" s="258"/>
      <c r="CY728" s="253"/>
      <c r="CZ728" s="253"/>
      <c r="DA728" s="259"/>
      <c r="DB728" s="260"/>
      <c r="DC728" s="261">
        <v>0</v>
      </c>
      <c r="DD728" s="262">
        <v>11610</v>
      </c>
      <c r="DE728" s="263">
        <v>0</v>
      </c>
      <c r="DF728" s="111">
        <v>3870</v>
      </c>
    </row>
    <row r="729" spans="1:110" ht="35.25" customHeight="1" x14ac:dyDescent="0.25">
      <c r="A729" s="237" t="s">
        <v>541</v>
      </c>
      <c r="B729" s="238" t="s">
        <v>14</v>
      </c>
      <c r="C729" s="238" t="s">
        <v>34</v>
      </c>
      <c r="D729" s="60" t="s">
        <v>200</v>
      </c>
      <c r="E729" s="60" t="s">
        <v>201</v>
      </c>
      <c r="F729" s="60" t="s">
        <v>1624</v>
      </c>
      <c r="G729" s="61" t="s">
        <v>201</v>
      </c>
      <c r="H729" s="211" t="s">
        <v>543</v>
      </c>
      <c r="I729" s="60" t="s">
        <v>1620</v>
      </c>
      <c r="J729" s="212">
        <v>1.0891135477993101</v>
      </c>
      <c r="K729" s="212">
        <v>0.72481060455299995</v>
      </c>
      <c r="L729" s="213">
        <v>40.299999999999997</v>
      </c>
      <c r="M729" s="214"/>
      <c r="N729" s="214"/>
      <c r="O729" s="214"/>
      <c r="P729" s="214"/>
      <c r="Q729" s="214"/>
      <c r="R729" s="214"/>
      <c r="S729" s="214"/>
      <c r="T729" s="214"/>
      <c r="U729" s="214"/>
      <c r="V729" s="214"/>
      <c r="W729" s="214"/>
      <c r="X729" s="214"/>
      <c r="Y729" s="214"/>
      <c r="Z729" s="214"/>
      <c r="AA729" s="214"/>
      <c r="AB729" s="214"/>
      <c r="AC729" s="214"/>
      <c r="AD729" s="214"/>
      <c r="AE729" s="214"/>
      <c r="AF729" s="214"/>
      <c r="AG729" s="215"/>
      <c r="AH729" s="214"/>
      <c r="AI729" s="214">
        <f t="shared" si="36"/>
        <v>0</v>
      </c>
      <c r="AJ729" s="214">
        <f t="shared" si="36"/>
        <v>0</v>
      </c>
      <c r="AK729" s="214"/>
      <c r="AL729" s="214"/>
      <c r="AM729" s="214"/>
      <c r="AN729" s="214"/>
      <c r="AO729" s="214"/>
      <c r="AP729" s="214"/>
      <c r="AQ729" s="214"/>
      <c r="AR729" s="214"/>
      <c r="AS729" s="214"/>
      <c r="AT729" s="214"/>
      <c r="AU729" s="214"/>
      <c r="AV729" s="214"/>
      <c r="AW729" s="214"/>
      <c r="AX729" s="214"/>
      <c r="AY729" s="214"/>
      <c r="AZ729" s="214"/>
      <c r="BA729" s="214"/>
      <c r="BB729" s="214"/>
      <c r="BC729" s="214"/>
      <c r="BD729" s="214"/>
      <c r="BE729" s="214"/>
      <c r="BF729" s="214"/>
      <c r="BG729" s="216">
        <f t="shared" si="37"/>
        <v>0</v>
      </c>
      <c r="BH729" s="72">
        <f t="shared" si="37"/>
        <v>0</v>
      </c>
      <c r="BI729" s="217">
        <f t="shared" si="35"/>
        <v>0</v>
      </c>
      <c r="BJ729" s="218">
        <v>0</v>
      </c>
      <c r="BK729" s="218">
        <v>0</v>
      </c>
      <c r="BL729" s="218">
        <v>0</v>
      </c>
      <c r="BM729" s="218">
        <v>0</v>
      </c>
      <c r="BN729" s="218">
        <v>0</v>
      </c>
      <c r="BO729" s="218">
        <v>0</v>
      </c>
      <c r="BP729" s="218">
        <v>0</v>
      </c>
      <c r="BQ729" s="218">
        <v>0</v>
      </c>
      <c r="BR729" s="218">
        <v>0</v>
      </c>
      <c r="BS729" s="218">
        <v>0</v>
      </c>
      <c r="BT729" s="218">
        <v>0</v>
      </c>
      <c r="BU729" s="218">
        <v>0</v>
      </c>
      <c r="BV729" s="218">
        <v>0</v>
      </c>
      <c r="BW729" s="218">
        <v>0</v>
      </c>
      <c r="BX729" s="218">
        <v>0</v>
      </c>
      <c r="BY729" s="218">
        <v>0</v>
      </c>
      <c r="BZ729" s="218">
        <v>0</v>
      </c>
      <c r="CA729" s="218">
        <v>0</v>
      </c>
      <c r="CB729" s="218">
        <v>0</v>
      </c>
      <c r="CC729" s="218">
        <v>0</v>
      </c>
      <c r="CD729" s="218">
        <v>0</v>
      </c>
      <c r="CE729" s="218">
        <v>0</v>
      </c>
      <c r="CF729" s="218">
        <v>0</v>
      </c>
      <c r="CG729" s="219">
        <v>0</v>
      </c>
      <c r="CH729" s="220">
        <v>2108103.0291072</v>
      </c>
      <c r="CI729" s="220">
        <v>2108103.0291072</v>
      </c>
      <c r="CJ729" s="220">
        <v>2283778.2815328003</v>
      </c>
      <c r="CK729" s="221" t="s">
        <v>530</v>
      </c>
      <c r="CL729" s="222">
        <v>0.48</v>
      </c>
      <c r="CM729" s="223">
        <v>0.48</v>
      </c>
      <c r="CN729" s="224">
        <v>0.52</v>
      </c>
      <c r="CO729" s="253"/>
      <c r="CP729" s="253"/>
      <c r="CQ729" s="253"/>
      <c r="CR729" s="225"/>
      <c r="CS729" s="254">
        <v>2.1608247422680393</v>
      </c>
      <c r="CT729" s="255">
        <v>2.1608247422680393</v>
      </c>
      <c r="CU729" s="256">
        <v>8.2474226804123644E-3</v>
      </c>
      <c r="CV729" s="257">
        <v>8.2474226804123644E-3</v>
      </c>
      <c r="CW729" s="245" t="s">
        <v>556</v>
      </c>
      <c r="CX729" s="258"/>
      <c r="CY729" s="253"/>
      <c r="CZ729" s="253"/>
      <c r="DA729" s="259"/>
      <c r="DB729" s="260"/>
      <c r="DC729" s="261">
        <v>262</v>
      </c>
      <c r="DD729" s="262">
        <v>0</v>
      </c>
      <c r="DE729" s="263">
        <v>0</v>
      </c>
      <c r="DF729" s="111">
        <v>87.333333333333329</v>
      </c>
    </row>
    <row r="730" spans="1:110" ht="35.25" customHeight="1" x14ac:dyDescent="0.25">
      <c r="A730" s="237" t="s">
        <v>541</v>
      </c>
      <c r="B730" s="238" t="s">
        <v>14</v>
      </c>
      <c r="C730" s="238" t="s">
        <v>34</v>
      </c>
      <c r="D730" s="60" t="s">
        <v>310</v>
      </c>
      <c r="E730" s="60" t="s">
        <v>172</v>
      </c>
      <c r="F730" s="60" t="s">
        <v>1625</v>
      </c>
      <c r="G730" s="61" t="s">
        <v>172</v>
      </c>
      <c r="H730" s="211" t="s">
        <v>533</v>
      </c>
      <c r="I730" s="60" t="s">
        <v>608</v>
      </c>
      <c r="J730" s="212">
        <v>9.7521388669358053</v>
      </c>
      <c r="K730" s="212">
        <v>8.1225378618930009</v>
      </c>
      <c r="L730" s="213">
        <v>1189.0999999999999</v>
      </c>
      <c r="M730" s="214"/>
      <c r="N730" s="214"/>
      <c r="O730" s="214"/>
      <c r="P730" s="214"/>
      <c r="Q730" s="214"/>
      <c r="R730" s="214"/>
      <c r="S730" s="214"/>
      <c r="T730" s="214"/>
      <c r="U730" s="214"/>
      <c r="V730" s="214"/>
      <c r="W730" s="214"/>
      <c r="X730" s="214"/>
      <c r="Y730" s="214"/>
      <c r="Z730" s="214"/>
      <c r="AA730" s="214"/>
      <c r="AB730" s="214"/>
      <c r="AC730" s="214">
        <v>37</v>
      </c>
      <c r="AD730" s="214">
        <v>37</v>
      </c>
      <c r="AE730" s="214"/>
      <c r="AF730" s="214"/>
      <c r="AG730" s="215"/>
      <c r="AH730" s="214"/>
      <c r="AI730" s="214">
        <f t="shared" si="36"/>
        <v>37</v>
      </c>
      <c r="AJ730" s="214">
        <f t="shared" si="36"/>
        <v>37</v>
      </c>
      <c r="AK730" s="214"/>
      <c r="AL730" s="214"/>
      <c r="AM730" s="214"/>
      <c r="AN730" s="214"/>
      <c r="AO730" s="214"/>
      <c r="AP730" s="214"/>
      <c r="AQ730" s="214"/>
      <c r="AR730" s="214"/>
      <c r="AS730" s="214"/>
      <c r="AT730" s="214"/>
      <c r="AU730" s="214"/>
      <c r="AV730" s="214"/>
      <c r="AW730" s="214"/>
      <c r="AX730" s="214"/>
      <c r="AY730" s="214"/>
      <c r="AZ730" s="214"/>
      <c r="BA730" s="214">
        <v>476.74</v>
      </c>
      <c r="BB730" s="214">
        <v>476.74</v>
      </c>
      <c r="BC730" s="214"/>
      <c r="BD730" s="214"/>
      <c r="BE730" s="214"/>
      <c r="BF730" s="214"/>
      <c r="BG730" s="216">
        <f t="shared" si="37"/>
        <v>476.74</v>
      </c>
      <c r="BH730" s="72">
        <f t="shared" si="37"/>
        <v>476.74</v>
      </c>
      <c r="BI730" s="217">
        <f t="shared" si="35"/>
        <v>8.3200698080279231E-2</v>
      </c>
      <c r="BJ730" s="218">
        <v>0</v>
      </c>
      <c r="BK730" s="218">
        <v>0</v>
      </c>
      <c r="BL730" s="218">
        <v>0</v>
      </c>
      <c r="BM730" s="218">
        <v>0</v>
      </c>
      <c r="BN730" s="218">
        <v>0</v>
      </c>
      <c r="BO730" s="218">
        <v>0</v>
      </c>
      <c r="BP730" s="218">
        <v>0</v>
      </c>
      <c r="BQ730" s="218">
        <v>0</v>
      </c>
      <c r="BR730" s="218">
        <v>0</v>
      </c>
      <c r="BS730" s="218">
        <v>0</v>
      </c>
      <c r="BT730" s="218">
        <v>0</v>
      </c>
      <c r="BU730" s="218">
        <v>0</v>
      </c>
      <c r="BV730" s="218">
        <v>0</v>
      </c>
      <c r="BW730" s="218">
        <v>0</v>
      </c>
      <c r="BX730" s="218">
        <v>0</v>
      </c>
      <c r="BY730" s="218">
        <v>0</v>
      </c>
      <c r="BZ730" s="218">
        <v>559616.48160000006</v>
      </c>
      <c r="CA730" s="218">
        <v>559616.48160000006</v>
      </c>
      <c r="CB730" s="218">
        <v>0</v>
      </c>
      <c r="CC730" s="218">
        <v>0</v>
      </c>
      <c r="CD730" s="218">
        <v>0</v>
      </c>
      <c r="CE730" s="218">
        <v>0</v>
      </c>
      <c r="CF730" s="218">
        <v>559616.48160000006</v>
      </c>
      <c r="CG730" s="219">
        <v>559616.48160000006</v>
      </c>
      <c r="CH730" s="220">
        <v>19761069.145323601</v>
      </c>
      <c r="CI730" s="220">
        <v>19761069.145323601</v>
      </c>
      <c r="CJ730" s="220">
        <v>25331303.401052404</v>
      </c>
      <c r="CK730" s="221" t="s">
        <v>530</v>
      </c>
      <c r="CL730" s="222">
        <v>4.47</v>
      </c>
      <c r="CM730" s="223">
        <v>4.47</v>
      </c>
      <c r="CN730" s="224">
        <v>5.73</v>
      </c>
      <c r="CO730" s="253"/>
      <c r="CP730" s="253"/>
      <c r="CQ730" s="253"/>
      <c r="CR730" s="225"/>
      <c r="CS730" s="254">
        <v>165.20631695437169</v>
      </c>
      <c r="CT730" s="255">
        <v>165.20631695437169</v>
      </c>
      <c r="CU730" s="256">
        <v>1.4424557916510026</v>
      </c>
      <c r="CV730" s="257">
        <v>1.4424557916510026</v>
      </c>
      <c r="CW730" s="245" t="s">
        <v>628</v>
      </c>
      <c r="CX730" s="258"/>
      <c r="CY730" s="253"/>
      <c r="CZ730" s="253"/>
      <c r="DA730" s="259"/>
      <c r="DB730" s="260"/>
      <c r="DC730" s="261">
        <v>49912</v>
      </c>
      <c r="DD730" s="262">
        <v>24774</v>
      </c>
      <c r="DE730" s="263">
        <v>300384</v>
      </c>
      <c r="DF730" s="111">
        <v>125023.33333333333</v>
      </c>
    </row>
    <row r="731" spans="1:110" ht="35.25" customHeight="1" x14ac:dyDescent="0.25">
      <c r="A731" s="237" t="s">
        <v>541</v>
      </c>
      <c r="B731" s="238" t="s">
        <v>14</v>
      </c>
      <c r="C731" s="238" t="s">
        <v>34</v>
      </c>
      <c r="D731" s="60" t="s">
        <v>310</v>
      </c>
      <c r="E731" s="60" t="s">
        <v>172</v>
      </c>
      <c r="F731" s="60" t="s">
        <v>1626</v>
      </c>
      <c r="G731" s="61" t="s">
        <v>172</v>
      </c>
      <c r="H731" s="211" t="s">
        <v>543</v>
      </c>
      <c r="I731" s="60" t="s">
        <v>608</v>
      </c>
      <c r="J731" s="212">
        <v>11.783834464214101</v>
      </c>
      <c r="K731" s="212">
        <v>22.343939347464001</v>
      </c>
      <c r="L731" s="213">
        <v>3113.9</v>
      </c>
      <c r="M731" s="214"/>
      <c r="N731" s="214"/>
      <c r="O731" s="214"/>
      <c r="P731" s="214"/>
      <c r="Q731" s="214"/>
      <c r="R731" s="214"/>
      <c r="S731" s="214"/>
      <c r="T731" s="214"/>
      <c r="U731" s="214"/>
      <c r="V731" s="214"/>
      <c r="W731" s="214"/>
      <c r="X731" s="214"/>
      <c r="Y731" s="214"/>
      <c r="Z731" s="214"/>
      <c r="AA731" s="214"/>
      <c r="AB731" s="214"/>
      <c r="AC731" s="214">
        <v>173</v>
      </c>
      <c r="AD731" s="214">
        <v>173</v>
      </c>
      <c r="AE731" s="214"/>
      <c r="AF731" s="214"/>
      <c r="AG731" s="215"/>
      <c r="AH731" s="214"/>
      <c r="AI731" s="214">
        <f t="shared" si="36"/>
        <v>173</v>
      </c>
      <c r="AJ731" s="214">
        <f t="shared" si="36"/>
        <v>173</v>
      </c>
      <c r="AK731" s="214"/>
      <c r="AL731" s="214"/>
      <c r="AM731" s="214"/>
      <c r="AN731" s="214"/>
      <c r="AO731" s="214"/>
      <c r="AP731" s="214"/>
      <c r="AQ731" s="214"/>
      <c r="AR731" s="214"/>
      <c r="AS731" s="214"/>
      <c r="AT731" s="214"/>
      <c r="AU731" s="214"/>
      <c r="AV731" s="214"/>
      <c r="AW731" s="214"/>
      <c r="AX731" s="214"/>
      <c r="AY731" s="214"/>
      <c r="AZ731" s="214"/>
      <c r="BA731" s="214">
        <v>963.59</v>
      </c>
      <c r="BB731" s="214">
        <v>963.59</v>
      </c>
      <c r="BC731" s="214"/>
      <c r="BD731" s="214"/>
      <c r="BE731" s="214"/>
      <c r="BF731" s="214"/>
      <c r="BG731" s="216">
        <f t="shared" si="37"/>
        <v>963.59</v>
      </c>
      <c r="BH731" s="72">
        <f t="shared" si="37"/>
        <v>963.59</v>
      </c>
      <c r="BI731" s="217">
        <f t="shared" si="35"/>
        <v>0.13745934379457919</v>
      </c>
      <c r="BJ731" s="218">
        <v>0</v>
      </c>
      <c r="BK731" s="218">
        <v>0</v>
      </c>
      <c r="BL731" s="218">
        <v>0</v>
      </c>
      <c r="BM731" s="218">
        <v>0</v>
      </c>
      <c r="BN731" s="218">
        <v>0</v>
      </c>
      <c r="BO731" s="218">
        <v>0</v>
      </c>
      <c r="BP731" s="218">
        <v>0</v>
      </c>
      <c r="BQ731" s="218">
        <v>0</v>
      </c>
      <c r="BR731" s="218">
        <v>0</v>
      </c>
      <c r="BS731" s="218">
        <v>0</v>
      </c>
      <c r="BT731" s="218">
        <v>0</v>
      </c>
      <c r="BU731" s="218">
        <v>0</v>
      </c>
      <c r="BV731" s="218">
        <v>0</v>
      </c>
      <c r="BW731" s="218">
        <v>0</v>
      </c>
      <c r="BX731" s="218">
        <v>0</v>
      </c>
      <c r="BY731" s="218">
        <v>0</v>
      </c>
      <c r="BZ731" s="218">
        <v>1131100.4856</v>
      </c>
      <c r="CA731" s="218">
        <v>1131100.4856</v>
      </c>
      <c r="CB731" s="218">
        <v>0</v>
      </c>
      <c r="CC731" s="218">
        <v>0</v>
      </c>
      <c r="CD731" s="218">
        <v>0</v>
      </c>
      <c r="CE731" s="218">
        <v>0</v>
      </c>
      <c r="CF731" s="218">
        <v>1131100.4856</v>
      </c>
      <c r="CG731" s="219">
        <v>1131100.4856</v>
      </c>
      <c r="CH731" s="220">
        <v>2724187.4411399998</v>
      </c>
      <c r="CI731" s="220">
        <v>2724187.4411399998</v>
      </c>
      <c r="CJ731" s="220">
        <v>2519334.2958300002</v>
      </c>
      <c r="CK731" s="221" t="s">
        <v>530</v>
      </c>
      <c r="CL731" s="222">
        <v>7.58</v>
      </c>
      <c r="CM731" s="223">
        <v>7.58</v>
      </c>
      <c r="CN731" s="224">
        <v>7.01</v>
      </c>
      <c r="CO731" s="253"/>
      <c r="CP731" s="253"/>
      <c r="CQ731" s="253"/>
      <c r="CR731" s="225"/>
      <c r="CS731" s="254">
        <v>189.84870299503083</v>
      </c>
      <c r="CT731" s="255">
        <v>165.82172732130803</v>
      </c>
      <c r="CU731" s="256">
        <v>0.7975158626344353</v>
      </c>
      <c r="CV731" s="257">
        <v>0.76893449404717928</v>
      </c>
      <c r="CW731" s="245" t="s">
        <v>628</v>
      </c>
      <c r="CX731" s="258"/>
      <c r="CY731" s="253"/>
      <c r="CZ731" s="253"/>
      <c r="DA731" s="259"/>
      <c r="DB731" s="260"/>
      <c r="DC731" s="261">
        <v>0</v>
      </c>
      <c r="DD731" s="262">
        <v>0</v>
      </c>
      <c r="DE731" s="263">
        <v>0</v>
      </c>
      <c r="DF731" s="111">
        <v>0</v>
      </c>
    </row>
    <row r="732" spans="1:110" ht="35.25" customHeight="1" x14ac:dyDescent="0.25">
      <c r="A732" s="237" t="s">
        <v>541</v>
      </c>
      <c r="B732" s="238" t="s">
        <v>14</v>
      </c>
      <c r="C732" s="238" t="s">
        <v>34</v>
      </c>
      <c r="D732" s="60" t="s">
        <v>310</v>
      </c>
      <c r="E732" s="60" t="s">
        <v>172</v>
      </c>
      <c r="F732" s="60" t="s">
        <v>1627</v>
      </c>
      <c r="G732" s="61" t="s">
        <v>172</v>
      </c>
      <c r="H732" s="211" t="s">
        <v>543</v>
      </c>
      <c r="I732" s="60" t="s">
        <v>608</v>
      </c>
      <c r="J732" s="212">
        <v>8.0028518225810696</v>
      </c>
      <c r="K732" s="212">
        <v>3.7096590831929999</v>
      </c>
      <c r="L732" s="213">
        <v>487.1</v>
      </c>
      <c r="M732" s="214"/>
      <c r="N732" s="214"/>
      <c r="O732" s="214"/>
      <c r="P732" s="214"/>
      <c r="Q732" s="214"/>
      <c r="R732" s="214"/>
      <c r="S732" s="214"/>
      <c r="T732" s="214"/>
      <c r="U732" s="214"/>
      <c r="V732" s="214"/>
      <c r="W732" s="214"/>
      <c r="X732" s="214"/>
      <c r="Y732" s="214"/>
      <c r="Z732" s="214"/>
      <c r="AA732" s="214"/>
      <c r="AB732" s="214"/>
      <c r="AC732" s="214">
        <v>23</v>
      </c>
      <c r="AD732" s="214">
        <v>23</v>
      </c>
      <c r="AE732" s="214"/>
      <c r="AF732" s="214"/>
      <c r="AG732" s="215"/>
      <c r="AH732" s="214"/>
      <c r="AI732" s="214">
        <f t="shared" si="36"/>
        <v>23</v>
      </c>
      <c r="AJ732" s="214">
        <f t="shared" si="36"/>
        <v>23</v>
      </c>
      <c r="AK732" s="214"/>
      <c r="AL732" s="214"/>
      <c r="AM732" s="214"/>
      <c r="AN732" s="214"/>
      <c r="AO732" s="214"/>
      <c r="AP732" s="214"/>
      <c r="AQ732" s="214"/>
      <c r="AR732" s="214"/>
      <c r="AS732" s="214"/>
      <c r="AT732" s="214"/>
      <c r="AU732" s="214"/>
      <c r="AV732" s="214"/>
      <c r="AW732" s="214"/>
      <c r="AX732" s="214"/>
      <c r="AY732" s="214"/>
      <c r="AZ732" s="214"/>
      <c r="BA732" s="214">
        <v>127.075</v>
      </c>
      <c r="BB732" s="214">
        <v>127.075</v>
      </c>
      <c r="BC732" s="214"/>
      <c r="BD732" s="214"/>
      <c r="BE732" s="214"/>
      <c r="BF732" s="214"/>
      <c r="BG732" s="216">
        <f t="shared" si="37"/>
        <v>127.075</v>
      </c>
      <c r="BH732" s="72">
        <f t="shared" si="37"/>
        <v>127.075</v>
      </c>
      <c r="BI732" s="217">
        <f t="shared" si="35"/>
        <v>1.6720394736842104E-2</v>
      </c>
      <c r="BJ732" s="218">
        <v>0</v>
      </c>
      <c r="BK732" s="218">
        <v>0</v>
      </c>
      <c r="BL732" s="218">
        <v>0</v>
      </c>
      <c r="BM732" s="218">
        <v>0</v>
      </c>
      <c r="BN732" s="218">
        <v>0</v>
      </c>
      <c r="BO732" s="218">
        <v>0</v>
      </c>
      <c r="BP732" s="218">
        <v>0</v>
      </c>
      <c r="BQ732" s="218">
        <v>0</v>
      </c>
      <c r="BR732" s="218">
        <v>0</v>
      </c>
      <c r="BS732" s="218">
        <v>0</v>
      </c>
      <c r="BT732" s="218">
        <v>0</v>
      </c>
      <c r="BU732" s="218">
        <v>0</v>
      </c>
      <c r="BV732" s="218">
        <v>0</v>
      </c>
      <c r="BW732" s="218">
        <v>0</v>
      </c>
      <c r="BX732" s="218">
        <v>0</v>
      </c>
      <c r="BY732" s="218">
        <v>0</v>
      </c>
      <c r="BZ732" s="218">
        <v>149165.71800000002</v>
      </c>
      <c r="CA732" s="218">
        <v>149165.71800000002</v>
      </c>
      <c r="CB732" s="218">
        <v>0</v>
      </c>
      <c r="CC732" s="218">
        <v>0</v>
      </c>
      <c r="CD732" s="218">
        <v>0</v>
      </c>
      <c r="CE732" s="218">
        <v>0</v>
      </c>
      <c r="CF732" s="218">
        <v>149165.71800000002</v>
      </c>
      <c r="CG732" s="219">
        <v>149165.71800000002</v>
      </c>
      <c r="CH732" s="220">
        <v>11633280</v>
      </c>
      <c r="CI732" s="220">
        <v>11633280</v>
      </c>
      <c r="CJ732" s="220">
        <v>26630400</v>
      </c>
      <c r="CK732" s="221" t="s">
        <v>530</v>
      </c>
      <c r="CL732" s="222">
        <v>3.32</v>
      </c>
      <c r="CM732" s="223">
        <v>3.32</v>
      </c>
      <c r="CN732" s="224">
        <v>7.6</v>
      </c>
      <c r="CO732" s="253"/>
      <c r="CP732" s="253"/>
      <c r="CQ732" s="253"/>
      <c r="CR732" s="225"/>
      <c r="CS732" s="254">
        <v>152.79522725438471</v>
      </c>
      <c r="CT732" s="255">
        <v>152.79522725438471</v>
      </c>
      <c r="CU732" s="256">
        <v>0.99835011618518044</v>
      </c>
      <c r="CV732" s="257">
        <v>0.99835011618518044</v>
      </c>
      <c r="CW732" s="245" t="s">
        <v>590</v>
      </c>
      <c r="CX732" s="258"/>
      <c r="CY732" s="253"/>
      <c r="CZ732" s="253"/>
      <c r="DA732" s="259"/>
      <c r="DB732" s="260"/>
      <c r="DC732" s="261">
        <v>40255</v>
      </c>
      <c r="DD732" s="262">
        <v>0</v>
      </c>
      <c r="DE732" s="263">
        <v>14911</v>
      </c>
      <c r="DF732" s="111">
        <v>18388.666666666668</v>
      </c>
    </row>
    <row r="733" spans="1:110" ht="35.25" customHeight="1" x14ac:dyDescent="0.25">
      <c r="A733" s="237" t="s">
        <v>541</v>
      </c>
      <c r="B733" s="238" t="s">
        <v>14</v>
      </c>
      <c r="C733" s="238" t="s">
        <v>34</v>
      </c>
      <c r="D733" s="60" t="s">
        <v>138</v>
      </c>
      <c r="E733" s="60" t="s">
        <v>139</v>
      </c>
      <c r="F733" s="60" t="s">
        <v>1628</v>
      </c>
      <c r="G733" s="61" t="s">
        <v>1629</v>
      </c>
      <c r="H733" s="211" t="s">
        <v>594</v>
      </c>
      <c r="I733" s="60" t="s">
        <v>544</v>
      </c>
      <c r="J733" s="212" t="s">
        <v>834</v>
      </c>
      <c r="K733" s="212">
        <v>5.4037878675480009</v>
      </c>
      <c r="L733" s="213">
        <v>128.30000000000001</v>
      </c>
      <c r="M733" s="214"/>
      <c r="N733" s="214"/>
      <c r="O733" s="214"/>
      <c r="P733" s="214"/>
      <c r="Q733" s="214"/>
      <c r="R733" s="214"/>
      <c r="S733" s="214"/>
      <c r="T733" s="214"/>
      <c r="U733" s="214"/>
      <c r="V733" s="214"/>
      <c r="W733" s="214"/>
      <c r="X733" s="214"/>
      <c r="Y733" s="214"/>
      <c r="Z733" s="214"/>
      <c r="AA733" s="214"/>
      <c r="AB733" s="214"/>
      <c r="AC733" s="214"/>
      <c r="AD733" s="214"/>
      <c r="AE733" s="214"/>
      <c r="AF733" s="214"/>
      <c r="AG733" s="215"/>
      <c r="AH733" s="214"/>
      <c r="AI733" s="214">
        <f t="shared" si="36"/>
        <v>0</v>
      </c>
      <c r="AJ733" s="214">
        <f t="shared" si="36"/>
        <v>0</v>
      </c>
      <c r="AK733" s="214"/>
      <c r="AL733" s="214"/>
      <c r="AM733" s="214"/>
      <c r="AN733" s="214"/>
      <c r="AO733" s="214"/>
      <c r="AP733" s="214"/>
      <c r="AQ733" s="214"/>
      <c r="AR733" s="214"/>
      <c r="AS733" s="214"/>
      <c r="AT733" s="214"/>
      <c r="AU733" s="214"/>
      <c r="AV733" s="214"/>
      <c r="AW733" s="214"/>
      <c r="AX733" s="214"/>
      <c r="AY733" s="214"/>
      <c r="AZ733" s="214"/>
      <c r="BA733" s="214"/>
      <c r="BB733" s="214"/>
      <c r="BC733" s="214"/>
      <c r="BD733" s="214"/>
      <c r="BE733" s="214"/>
      <c r="BF733" s="214"/>
      <c r="BG733" s="216">
        <f t="shared" si="37"/>
        <v>0</v>
      </c>
      <c r="BH733" s="72">
        <f t="shared" si="37"/>
        <v>0</v>
      </c>
      <c r="BI733" s="217">
        <f t="shared" si="35"/>
        <v>0</v>
      </c>
      <c r="BJ733" s="218">
        <v>0</v>
      </c>
      <c r="BK733" s="218">
        <v>0</v>
      </c>
      <c r="BL733" s="218">
        <v>0</v>
      </c>
      <c r="BM733" s="218">
        <v>0</v>
      </c>
      <c r="BN733" s="218">
        <v>0</v>
      </c>
      <c r="BO733" s="218">
        <v>0</v>
      </c>
      <c r="BP733" s="218">
        <v>0</v>
      </c>
      <c r="BQ733" s="218">
        <v>0</v>
      </c>
      <c r="BR733" s="218">
        <v>0</v>
      </c>
      <c r="BS733" s="218">
        <v>0</v>
      </c>
      <c r="BT733" s="218">
        <v>0</v>
      </c>
      <c r="BU733" s="218">
        <v>0</v>
      </c>
      <c r="BV733" s="218">
        <v>0</v>
      </c>
      <c r="BW733" s="218">
        <v>0</v>
      </c>
      <c r="BX733" s="218">
        <v>0</v>
      </c>
      <c r="BY733" s="218">
        <v>0</v>
      </c>
      <c r="BZ733" s="218">
        <v>0</v>
      </c>
      <c r="CA733" s="218">
        <v>0</v>
      </c>
      <c r="CB733" s="218">
        <v>0</v>
      </c>
      <c r="CC733" s="218">
        <v>0</v>
      </c>
      <c r="CD733" s="218">
        <v>0</v>
      </c>
      <c r="CE733" s="218">
        <v>0</v>
      </c>
      <c r="CF733" s="218">
        <v>0</v>
      </c>
      <c r="CG733" s="219">
        <v>0</v>
      </c>
      <c r="CH733" s="220">
        <v>0</v>
      </c>
      <c r="CI733" s="220">
        <v>0</v>
      </c>
      <c r="CJ733" s="220">
        <v>0</v>
      </c>
      <c r="CK733" s="221" t="s">
        <v>530</v>
      </c>
      <c r="CL733" s="222">
        <v>0</v>
      </c>
      <c r="CM733" s="223">
        <v>0</v>
      </c>
      <c r="CN733" s="224">
        <v>0</v>
      </c>
      <c r="CO733" s="253"/>
      <c r="CP733" s="253"/>
      <c r="CQ733" s="253"/>
      <c r="CR733" s="225"/>
      <c r="CS733" s="254">
        <v>27.542706964520438</v>
      </c>
      <c r="CT733" s="255">
        <v>27.542706964520438</v>
      </c>
      <c r="CU733" s="256">
        <v>0.35216819973718883</v>
      </c>
      <c r="CV733" s="257">
        <v>0.35216819973718883</v>
      </c>
      <c r="CW733" s="245" t="s">
        <v>710</v>
      </c>
      <c r="CX733" s="258"/>
      <c r="CY733" s="253"/>
      <c r="CZ733" s="253"/>
      <c r="DA733" s="259"/>
      <c r="DB733" s="260"/>
      <c r="DC733" s="261">
        <v>6924</v>
      </c>
      <c r="DD733" s="262">
        <v>0</v>
      </c>
      <c r="DE733" s="263">
        <v>0</v>
      </c>
      <c r="DF733" s="111">
        <v>2308</v>
      </c>
    </row>
    <row r="734" spans="1:110" ht="35.25" customHeight="1" x14ac:dyDescent="0.25">
      <c r="A734" s="237" t="s">
        <v>541</v>
      </c>
      <c r="B734" s="238" t="s">
        <v>14</v>
      </c>
      <c r="C734" s="238" t="s">
        <v>34</v>
      </c>
      <c r="D734" s="60" t="s">
        <v>346</v>
      </c>
      <c r="E734" s="60" t="s">
        <v>139</v>
      </c>
      <c r="F734" s="60" t="s">
        <v>1630</v>
      </c>
      <c r="G734" s="61" t="s">
        <v>139</v>
      </c>
      <c r="H734" s="211" t="s">
        <v>533</v>
      </c>
      <c r="I734" s="60" t="s">
        <v>544</v>
      </c>
      <c r="J734" s="212">
        <v>14.062520510000001</v>
      </c>
      <c r="K734" s="212">
        <v>1.5570075725190002</v>
      </c>
      <c r="L734" s="213">
        <v>7.8</v>
      </c>
      <c r="M734" s="214"/>
      <c r="N734" s="214"/>
      <c r="O734" s="214">
        <v>1</v>
      </c>
      <c r="P734" s="214">
        <v>1</v>
      </c>
      <c r="Q734" s="214"/>
      <c r="R734" s="214"/>
      <c r="S734" s="214"/>
      <c r="T734" s="214"/>
      <c r="U734" s="214"/>
      <c r="V734" s="214"/>
      <c r="W734" s="214"/>
      <c r="X734" s="214"/>
      <c r="Y734" s="214"/>
      <c r="Z734" s="214"/>
      <c r="AA734" s="214"/>
      <c r="AB734" s="214"/>
      <c r="AC734" s="214">
        <v>1</v>
      </c>
      <c r="AD734" s="214">
        <v>1</v>
      </c>
      <c r="AE734" s="214"/>
      <c r="AF734" s="214"/>
      <c r="AG734" s="215"/>
      <c r="AH734" s="214"/>
      <c r="AI734" s="214">
        <f t="shared" si="36"/>
        <v>2</v>
      </c>
      <c r="AJ734" s="214">
        <f t="shared" si="36"/>
        <v>2</v>
      </c>
      <c r="AK734" s="214"/>
      <c r="AL734" s="214"/>
      <c r="AM734" s="214">
        <v>500</v>
      </c>
      <c r="AN734" s="214">
        <v>500</v>
      </c>
      <c r="AO734" s="214"/>
      <c r="AP734" s="214"/>
      <c r="AQ734" s="214"/>
      <c r="AR734" s="214"/>
      <c r="AS734" s="214"/>
      <c r="AT734" s="214"/>
      <c r="AU734" s="214"/>
      <c r="AV734" s="214"/>
      <c r="AW734" s="214"/>
      <c r="AX734" s="214"/>
      <c r="AY734" s="214"/>
      <c r="AZ734" s="214"/>
      <c r="BA734" s="214">
        <v>1332</v>
      </c>
      <c r="BB734" s="214">
        <v>1332</v>
      </c>
      <c r="BC734" s="214"/>
      <c r="BD734" s="214"/>
      <c r="BE734" s="214"/>
      <c r="BF734" s="214"/>
      <c r="BG734" s="216">
        <f t="shared" si="37"/>
        <v>1832</v>
      </c>
      <c r="BH734" s="72">
        <f t="shared" si="37"/>
        <v>1832</v>
      </c>
      <c r="BI734" s="217">
        <f t="shared" si="35"/>
        <v>0.69657794676806084</v>
      </c>
      <c r="BJ734" s="218">
        <v>0</v>
      </c>
      <c r="BK734" s="218">
        <v>0</v>
      </c>
      <c r="BL734" s="218">
        <v>1752000</v>
      </c>
      <c r="BM734" s="218">
        <v>1752000</v>
      </c>
      <c r="BN734" s="218">
        <v>0</v>
      </c>
      <c r="BO734" s="218">
        <v>0</v>
      </c>
      <c r="BP734" s="218">
        <v>0</v>
      </c>
      <c r="BQ734" s="218">
        <v>0</v>
      </c>
      <c r="BR734" s="218">
        <v>0</v>
      </c>
      <c r="BS734" s="218">
        <v>0</v>
      </c>
      <c r="BT734" s="218">
        <v>0</v>
      </c>
      <c r="BU734" s="218">
        <v>0</v>
      </c>
      <c r="BV734" s="218">
        <v>0</v>
      </c>
      <c r="BW734" s="218">
        <v>0</v>
      </c>
      <c r="BX734" s="218">
        <v>0</v>
      </c>
      <c r="BY734" s="218">
        <v>0</v>
      </c>
      <c r="BZ734" s="218">
        <v>1563554.8800000001</v>
      </c>
      <c r="CA734" s="218">
        <v>1563554.8800000001</v>
      </c>
      <c r="CB734" s="218">
        <v>0</v>
      </c>
      <c r="CC734" s="218">
        <v>0</v>
      </c>
      <c r="CD734" s="218">
        <v>0</v>
      </c>
      <c r="CE734" s="218">
        <v>0</v>
      </c>
      <c r="CF734" s="218">
        <v>3315554.88</v>
      </c>
      <c r="CG734" s="219">
        <v>3315554.88</v>
      </c>
      <c r="CH734" s="220">
        <v>18431040</v>
      </c>
      <c r="CI734" s="220">
        <v>18431040</v>
      </c>
      <c r="CJ734" s="220">
        <v>9215520</v>
      </c>
      <c r="CK734" s="221" t="s">
        <v>530</v>
      </c>
      <c r="CL734" s="222">
        <v>5.26</v>
      </c>
      <c r="CM734" s="223">
        <v>5.26</v>
      </c>
      <c r="CN734" s="224">
        <v>2.63</v>
      </c>
      <c r="CO734" s="253"/>
      <c r="CP734" s="253"/>
      <c r="CQ734" s="253"/>
      <c r="CR734" s="225"/>
      <c r="CS734" s="254">
        <v>487.37184875265422</v>
      </c>
      <c r="CT734" s="255">
        <v>487.37184875265422</v>
      </c>
      <c r="CU734" s="256">
        <v>1.1480968814786516</v>
      </c>
      <c r="CV734" s="257">
        <v>1.1480968814786516</v>
      </c>
      <c r="CW734" s="245" t="s">
        <v>710</v>
      </c>
      <c r="CX734" s="258"/>
      <c r="CY734" s="253"/>
      <c r="CZ734" s="253"/>
      <c r="DA734" s="259"/>
      <c r="DB734" s="260"/>
      <c r="DC734" s="261">
        <v>0</v>
      </c>
      <c r="DD734" s="262">
        <v>1344</v>
      </c>
      <c r="DE734" s="263">
        <v>9751</v>
      </c>
      <c r="DF734" s="111">
        <v>3698.3333333333335</v>
      </c>
    </row>
    <row r="735" spans="1:110" ht="35.25" customHeight="1" x14ac:dyDescent="0.25">
      <c r="A735" s="237" t="s">
        <v>541</v>
      </c>
      <c r="B735" s="238" t="s">
        <v>14</v>
      </c>
      <c r="C735" s="238" t="s">
        <v>34</v>
      </c>
      <c r="D735" s="60" t="s">
        <v>289</v>
      </c>
      <c r="E735" s="60" t="s">
        <v>290</v>
      </c>
      <c r="F735" s="60" t="s">
        <v>1631</v>
      </c>
      <c r="G735" s="61" t="s">
        <v>1577</v>
      </c>
      <c r="H735" s="211" t="s">
        <v>533</v>
      </c>
      <c r="I735" s="60" t="s">
        <v>544</v>
      </c>
      <c r="J735" s="212">
        <v>19.918584289999998</v>
      </c>
      <c r="K735" s="212">
        <v>2.2952651467409999</v>
      </c>
      <c r="L735" s="213">
        <v>9</v>
      </c>
      <c r="M735" s="214"/>
      <c r="N735" s="214"/>
      <c r="O735" s="214"/>
      <c r="P735" s="214"/>
      <c r="Q735" s="214"/>
      <c r="R735" s="214"/>
      <c r="S735" s="214"/>
      <c r="T735" s="214"/>
      <c r="U735" s="214"/>
      <c r="V735" s="214"/>
      <c r="W735" s="214"/>
      <c r="X735" s="214"/>
      <c r="Y735" s="214"/>
      <c r="Z735" s="214"/>
      <c r="AA735" s="214"/>
      <c r="AB735" s="214"/>
      <c r="AC735" s="214"/>
      <c r="AD735" s="214"/>
      <c r="AE735" s="214"/>
      <c r="AF735" s="214"/>
      <c r="AG735" s="215"/>
      <c r="AH735" s="214"/>
      <c r="AI735" s="214">
        <f t="shared" si="36"/>
        <v>0</v>
      </c>
      <c r="AJ735" s="214">
        <f t="shared" si="36"/>
        <v>0</v>
      </c>
      <c r="AK735" s="214"/>
      <c r="AL735" s="214"/>
      <c r="AM735" s="214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6">
        <f t="shared" si="37"/>
        <v>0</v>
      </c>
      <c r="BH735" s="72">
        <f t="shared" si="37"/>
        <v>0</v>
      </c>
      <c r="BI735" s="217">
        <f t="shared" si="35"/>
        <v>0</v>
      </c>
      <c r="BJ735" s="218">
        <v>0</v>
      </c>
      <c r="BK735" s="218">
        <v>0</v>
      </c>
      <c r="BL735" s="218">
        <v>0</v>
      </c>
      <c r="BM735" s="218">
        <v>0</v>
      </c>
      <c r="BN735" s="218">
        <v>0</v>
      </c>
      <c r="BO735" s="218">
        <v>0</v>
      </c>
      <c r="BP735" s="218">
        <v>0</v>
      </c>
      <c r="BQ735" s="218">
        <v>0</v>
      </c>
      <c r="BR735" s="218">
        <v>0</v>
      </c>
      <c r="BS735" s="218">
        <v>0</v>
      </c>
      <c r="BT735" s="218">
        <v>0</v>
      </c>
      <c r="BU735" s="218">
        <v>0</v>
      </c>
      <c r="BV735" s="218">
        <v>0</v>
      </c>
      <c r="BW735" s="218">
        <v>0</v>
      </c>
      <c r="BX735" s="218">
        <v>0</v>
      </c>
      <c r="BY735" s="218">
        <v>0</v>
      </c>
      <c r="BZ735" s="218">
        <v>0</v>
      </c>
      <c r="CA735" s="218">
        <v>0</v>
      </c>
      <c r="CB735" s="218">
        <v>0</v>
      </c>
      <c r="CC735" s="218">
        <v>0</v>
      </c>
      <c r="CD735" s="218">
        <v>0</v>
      </c>
      <c r="CE735" s="218">
        <v>0</v>
      </c>
      <c r="CF735" s="218">
        <v>0</v>
      </c>
      <c r="CG735" s="219">
        <v>0</v>
      </c>
      <c r="CH735" s="220">
        <v>38263680</v>
      </c>
      <c r="CI735" s="220">
        <v>38263680</v>
      </c>
      <c r="CJ735" s="220">
        <v>31536000</v>
      </c>
      <c r="CK735" s="221" t="s">
        <v>530</v>
      </c>
      <c r="CL735" s="222">
        <v>10.92</v>
      </c>
      <c r="CM735" s="223">
        <v>10.92</v>
      </c>
      <c r="CN735" s="224">
        <v>9</v>
      </c>
      <c r="CO735" s="253"/>
      <c r="CP735" s="253"/>
      <c r="CQ735" s="253"/>
      <c r="CR735" s="225"/>
      <c r="CS735" s="254">
        <v>0</v>
      </c>
      <c r="CT735" s="255">
        <v>0</v>
      </c>
      <c r="CU735" s="256">
        <v>0</v>
      </c>
      <c r="CV735" s="257">
        <v>0</v>
      </c>
      <c r="CW735" s="245" t="s">
        <v>564</v>
      </c>
      <c r="CX735" s="258"/>
      <c r="CY735" s="253"/>
      <c r="CZ735" s="253"/>
      <c r="DA735" s="259"/>
      <c r="DB735" s="260"/>
      <c r="DC735" s="261">
        <v>0</v>
      </c>
      <c r="DD735" s="262">
        <v>0</v>
      </c>
      <c r="DE735" s="263">
        <v>0</v>
      </c>
      <c r="DF735" s="111">
        <v>0</v>
      </c>
    </row>
    <row r="736" spans="1:110" ht="35.25" customHeight="1" x14ac:dyDescent="0.25">
      <c r="A736" s="237" t="s">
        <v>541</v>
      </c>
      <c r="B736" s="238" t="s">
        <v>14</v>
      </c>
      <c r="C736" s="238" t="s">
        <v>34</v>
      </c>
      <c r="D736" s="60" t="s">
        <v>156</v>
      </c>
      <c r="E736" s="60" t="s">
        <v>157</v>
      </c>
      <c r="F736" s="60" t="s">
        <v>1632</v>
      </c>
      <c r="G736" s="61" t="s">
        <v>157</v>
      </c>
      <c r="H736" s="211" t="s">
        <v>533</v>
      </c>
      <c r="I736" s="60" t="s">
        <v>547</v>
      </c>
      <c r="J736" s="212">
        <v>2.521865975820285</v>
      </c>
      <c r="K736" s="212">
        <v>2.5848484794719999</v>
      </c>
      <c r="L736" s="213">
        <v>892.6</v>
      </c>
      <c r="M736" s="214"/>
      <c r="N736" s="214"/>
      <c r="O736" s="214"/>
      <c r="P736" s="214"/>
      <c r="Q736" s="214"/>
      <c r="R736" s="214"/>
      <c r="S736" s="214"/>
      <c r="T736" s="214"/>
      <c r="U736" s="214"/>
      <c r="V736" s="214"/>
      <c r="W736" s="214"/>
      <c r="X736" s="214"/>
      <c r="Y736" s="214"/>
      <c r="Z736" s="214"/>
      <c r="AA736" s="214"/>
      <c r="AB736" s="214"/>
      <c r="AC736" s="214">
        <v>6</v>
      </c>
      <c r="AD736" s="214">
        <v>6</v>
      </c>
      <c r="AE736" s="214"/>
      <c r="AF736" s="214"/>
      <c r="AG736" s="215"/>
      <c r="AH736" s="214"/>
      <c r="AI736" s="214">
        <f t="shared" si="36"/>
        <v>6</v>
      </c>
      <c r="AJ736" s="214">
        <f t="shared" si="36"/>
        <v>6</v>
      </c>
      <c r="AK736" s="214"/>
      <c r="AL736" s="214"/>
      <c r="AM736" s="214"/>
      <c r="AN736" s="214"/>
      <c r="AO736" s="214"/>
      <c r="AP736" s="214"/>
      <c r="AQ736" s="214"/>
      <c r="AR736" s="214"/>
      <c r="AS736" s="214"/>
      <c r="AT736" s="214"/>
      <c r="AU736" s="214"/>
      <c r="AV736" s="214"/>
      <c r="AW736" s="214"/>
      <c r="AX736" s="214"/>
      <c r="AY736" s="214"/>
      <c r="AZ736" s="214"/>
      <c r="BA736" s="214">
        <v>28.88</v>
      </c>
      <c r="BB736" s="214">
        <v>28.88</v>
      </c>
      <c r="BC736" s="214"/>
      <c r="BD736" s="214"/>
      <c r="BE736" s="214"/>
      <c r="BF736" s="214"/>
      <c r="BG736" s="216">
        <f t="shared" si="37"/>
        <v>28.88</v>
      </c>
      <c r="BH736" s="72">
        <f t="shared" si="37"/>
        <v>28.88</v>
      </c>
      <c r="BI736" s="217">
        <f t="shared" si="35"/>
        <v>1.5041666666666667E-2</v>
      </c>
      <c r="BJ736" s="218">
        <v>0</v>
      </c>
      <c r="BK736" s="218">
        <v>0</v>
      </c>
      <c r="BL736" s="218">
        <v>0</v>
      </c>
      <c r="BM736" s="218">
        <v>0</v>
      </c>
      <c r="BN736" s="218">
        <v>0</v>
      </c>
      <c r="BO736" s="218">
        <v>0</v>
      </c>
      <c r="BP736" s="218">
        <v>0</v>
      </c>
      <c r="BQ736" s="218">
        <v>0</v>
      </c>
      <c r="BR736" s="218">
        <v>0</v>
      </c>
      <c r="BS736" s="218">
        <v>0</v>
      </c>
      <c r="BT736" s="218">
        <v>0</v>
      </c>
      <c r="BU736" s="218">
        <v>0</v>
      </c>
      <c r="BV736" s="218">
        <v>0</v>
      </c>
      <c r="BW736" s="218">
        <v>0</v>
      </c>
      <c r="BX736" s="218">
        <v>0</v>
      </c>
      <c r="BY736" s="218">
        <v>0</v>
      </c>
      <c r="BZ736" s="218">
        <v>33900.499199999998</v>
      </c>
      <c r="CA736" s="218">
        <v>33900.499199999998</v>
      </c>
      <c r="CB736" s="218">
        <v>0</v>
      </c>
      <c r="CC736" s="218">
        <v>0</v>
      </c>
      <c r="CD736" s="218">
        <v>0</v>
      </c>
      <c r="CE736" s="218">
        <v>0</v>
      </c>
      <c r="CF736" s="218">
        <v>33900.499199999998</v>
      </c>
      <c r="CG736" s="219">
        <v>33900.499199999998</v>
      </c>
      <c r="CH736" s="220">
        <v>5291040.0000000009</v>
      </c>
      <c r="CI736" s="220">
        <v>5291040.0000000009</v>
      </c>
      <c r="CJ736" s="220">
        <v>6727680</v>
      </c>
      <c r="CK736" s="221" t="s">
        <v>530</v>
      </c>
      <c r="CL736" s="222">
        <v>1.51</v>
      </c>
      <c r="CM736" s="223">
        <v>1.51</v>
      </c>
      <c r="CN736" s="224">
        <v>1.92</v>
      </c>
      <c r="CO736" s="253"/>
      <c r="CP736" s="253"/>
      <c r="CQ736" s="253"/>
      <c r="CR736" s="225"/>
      <c r="CS736" s="254">
        <v>169.59966794812613</v>
      </c>
      <c r="CT736" s="255">
        <v>6.8126265887758768</v>
      </c>
      <c r="CU736" s="256">
        <v>7.2033115118780452E-2</v>
      </c>
      <c r="CV736" s="257">
        <v>2.1991102234829359E-2</v>
      </c>
      <c r="CW736" s="245" t="s">
        <v>573</v>
      </c>
      <c r="CX736" s="258"/>
      <c r="CY736" s="253"/>
      <c r="CZ736" s="253"/>
      <c r="DA736" s="259"/>
      <c r="DB736" s="260"/>
      <c r="DC736" s="261">
        <v>0</v>
      </c>
      <c r="DD736" s="262">
        <v>0</v>
      </c>
      <c r="DE736" s="263">
        <v>0</v>
      </c>
      <c r="DF736" s="111">
        <v>0</v>
      </c>
    </row>
    <row r="737" spans="1:110" ht="35.25" customHeight="1" x14ac:dyDescent="0.25">
      <c r="A737" s="237" t="s">
        <v>541</v>
      </c>
      <c r="B737" s="238" t="s">
        <v>14</v>
      </c>
      <c r="C737" s="238" t="s">
        <v>34</v>
      </c>
      <c r="D737" s="60" t="s">
        <v>156</v>
      </c>
      <c r="E737" s="60" t="s">
        <v>157</v>
      </c>
      <c r="F737" s="60" t="s">
        <v>1633</v>
      </c>
      <c r="G737" s="61" t="s">
        <v>157</v>
      </c>
      <c r="H737" s="211" t="s">
        <v>533</v>
      </c>
      <c r="I737" s="60" t="s">
        <v>547</v>
      </c>
      <c r="J737" s="212">
        <v>2.3057060350356893</v>
      </c>
      <c r="K737" s="212">
        <v>13.654734820083</v>
      </c>
      <c r="L737" s="213">
        <v>826.5</v>
      </c>
      <c r="M737" s="214"/>
      <c r="N737" s="214"/>
      <c r="O737" s="214"/>
      <c r="P737" s="214"/>
      <c r="Q737" s="214"/>
      <c r="R737" s="214"/>
      <c r="S737" s="214"/>
      <c r="T737" s="214"/>
      <c r="U737" s="214"/>
      <c r="V737" s="214"/>
      <c r="W737" s="214"/>
      <c r="X737" s="214"/>
      <c r="Y737" s="214"/>
      <c r="Z737" s="214"/>
      <c r="AA737" s="214"/>
      <c r="AB737" s="214"/>
      <c r="AC737" s="214">
        <v>43</v>
      </c>
      <c r="AD737" s="214">
        <v>43</v>
      </c>
      <c r="AE737" s="214"/>
      <c r="AF737" s="214"/>
      <c r="AG737" s="215"/>
      <c r="AH737" s="214"/>
      <c r="AI737" s="214">
        <f t="shared" si="36"/>
        <v>43</v>
      </c>
      <c r="AJ737" s="214">
        <f t="shared" si="36"/>
        <v>43</v>
      </c>
      <c r="AK737" s="214"/>
      <c r="AL737" s="214"/>
      <c r="AM737" s="214"/>
      <c r="AN737" s="214"/>
      <c r="AO737" s="214"/>
      <c r="AP737" s="214"/>
      <c r="AQ737" s="214"/>
      <c r="AR737" s="214"/>
      <c r="AS737" s="214"/>
      <c r="AT737" s="214"/>
      <c r="AU737" s="214"/>
      <c r="AV737" s="214"/>
      <c r="AW737" s="214"/>
      <c r="AX737" s="214"/>
      <c r="AY737" s="214"/>
      <c r="AZ737" s="214"/>
      <c r="BA737" s="214">
        <v>285.94</v>
      </c>
      <c r="BB737" s="214">
        <v>285.94</v>
      </c>
      <c r="BC737" s="214"/>
      <c r="BD737" s="214"/>
      <c r="BE737" s="214"/>
      <c r="BF737" s="214"/>
      <c r="BG737" s="216">
        <f t="shared" si="37"/>
        <v>285.94</v>
      </c>
      <c r="BH737" s="72">
        <f t="shared" si="37"/>
        <v>285.94</v>
      </c>
      <c r="BI737" s="217">
        <f t="shared" si="35"/>
        <v>0.19320270270270268</v>
      </c>
      <c r="BJ737" s="218">
        <v>0</v>
      </c>
      <c r="BK737" s="218">
        <v>0</v>
      </c>
      <c r="BL737" s="218">
        <v>0</v>
      </c>
      <c r="BM737" s="218">
        <v>0</v>
      </c>
      <c r="BN737" s="218">
        <v>0</v>
      </c>
      <c r="BO737" s="218">
        <v>0</v>
      </c>
      <c r="BP737" s="218">
        <v>0</v>
      </c>
      <c r="BQ737" s="218">
        <v>0</v>
      </c>
      <c r="BR737" s="218">
        <v>0</v>
      </c>
      <c r="BS737" s="218">
        <v>0</v>
      </c>
      <c r="BT737" s="218">
        <v>0</v>
      </c>
      <c r="BU737" s="218">
        <v>0</v>
      </c>
      <c r="BV737" s="218">
        <v>0</v>
      </c>
      <c r="BW737" s="218">
        <v>0</v>
      </c>
      <c r="BX737" s="218">
        <v>0</v>
      </c>
      <c r="BY737" s="218">
        <v>0</v>
      </c>
      <c r="BZ737" s="218">
        <v>335647.80959999998</v>
      </c>
      <c r="CA737" s="218">
        <v>335647.80959999998</v>
      </c>
      <c r="CB737" s="218">
        <v>0</v>
      </c>
      <c r="CC737" s="218">
        <v>0</v>
      </c>
      <c r="CD737" s="218">
        <v>0</v>
      </c>
      <c r="CE737" s="218">
        <v>0</v>
      </c>
      <c r="CF737" s="218">
        <v>335647.80959999998</v>
      </c>
      <c r="CG737" s="219">
        <v>335647.80959999998</v>
      </c>
      <c r="CH737" s="220">
        <v>5220960</v>
      </c>
      <c r="CI737" s="220">
        <v>5220960</v>
      </c>
      <c r="CJ737" s="220">
        <v>5185920</v>
      </c>
      <c r="CK737" s="221" t="s">
        <v>530</v>
      </c>
      <c r="CL737" s="222">
        <v>1.49</v>
      </c>
      <c r="CM737" s="223">
        <v>1.49</v>
      </c>
      <c r="CN737" s="224">
        <v>1.48</v>
      </c>
      <c r="CO737" s="253"/>
      <c r="CP737" s="253"/>
      <c r="CQ737" s="253"/>
      <c r="CR737" s="225"/>
      <c r="CS737" s="254">
        <v>519.07127419907999</v>
      </c>
      <c r="CT737" s="255">
        <v>171.29243654500431</v>
      </c>
      <c r="CU737" s="256">
        <v>1.7814711660328237</v>
      </c>
      <c r="CV737" s="257">
        <v>1.6507888782435967</v>
      </c>
      <c r="CW737" s="245" t="s">
        <v>554</v>
      </c>
      <c r="CX737" s="258"/>
      <c r="CY737" s="253"/>
      <c r="CZ737" s="253"/>
      <c r="DA737" s="259"/>
      <c r="DB737" s="260"/>
      <c r="DC737" s="261">
        <v>0</v>
      </c>
      <c r="DD737" s="262">
        <v>0</v>
      </c>
      <c r="DE737" s="263">
        <v>0</v>
      </c>
      <c r="DF737" s="111">
        <v>0</v>
      </c>
    </row>
    <row r="738" spans="1:110" ht="35.25" customHeight="1" x14ac:dyDescent="0.25">
      <c r="A738" s="237" t="s">
        <v>541</v>
      </c>
      <c r="B738" s="238" t="s">
        <v>14</v>
      </c>
      <c r="C738" s="238" t="s">
        <v>34</v>
      </c>
      <c r="D738" s="60" t="s">
        <v>156</v>
      </c>
      <c r="E738" s="60" t="s">
        <v>157</v>
      </c>
      <c r="F738" s="60" t="s">
        <v>1634</v>
      </c>
      <c r="G738" s="61" t="s">
        <v>157</v>
      </c>
      <c r="H738" s="211" t="s">
        <v>533</v>
      </c>
      <c r="I738" s="60" t="s">
        <v>547</v>
      </c>
      <c r="J738" s="212">
        <v>1.3906289523809001</v>
      </c>
      <c r="K738" s="212">
        <v>5.9253787755539999</v>
      </c>
      <c r="L738" s="213">
        <v>567.5</v>
      </c>
      <c r="M738" s="214"/>
      <c r="N738" s="214"/>
      <c r="O738" s="214"/>
      <c r="P738" s="214"/>
      <c r="Q738" s="214"/>
      <c r="R738" s="214"/>
      <c r="S738" s="214"/>
      <c r="T738" s="214"/>
      <c r="U738" s="214"/>
      <c r="V738" s="214"/>
      <c r="W738" s="214"/>
      <c r="X738" s="214"/>
      <c r="Y738" s="214"/>
      <c r="Z738" s="214"/>
      <c r="AA738" s="214"/>
      <c r="AB738" s="214"/>
      <c r="AC738" s="214">
        <v>19</v>
      </c>
      <c r="AD738" s="214">
        <v>19</v>
      </c>
      <c r="AE738" s="214"/>
      <c r="AF738" s="214"/>
      <c r="AG738" s="215"/>
      <c r="AH738" s="214"/>
      <c r="AI738" s="214">
        <f t="shared" si="36"/>
        <v>19</v>
      </c>
      <c r="AJ738" s="214">
        <f t="shared" si="36"/>
        <v>19</v>
      </c>
      <c r="AK738" s="214"/>
      <c r="AL738" s="214"/>
      <c r="AM738" s="214"/>
      <c r="AN738" s="214"/>
      <c r="AO738" s="214"/>
      <c r="AP738" s="214"/>
      <c r="AQ738" s="214"/>
      <c r="AR738" s="214"/>
      <c r="AS738" s="214"/>
      <c r="AT738" s="214"/>
      <c r="AU738" s="214"/>
      <c r="AV738" s="214"/>
      <c r="AW738" s="214"/>
      <c r="AX738" s="214"/>
      <c r="AY738" s="214"/>
      <c r="AZ738" s="214"/>
      <c r="BA738" s="214">
        <v>101.01</v>
      </c>
      <c r="BB738" s="214">
        <v>101.01</v>
      </c>
      <c r="BC738" s="214"/>
      <c r="BD738" s="214"/>
      <c r="BE738" s="214"/>
      <c r="BF738" s="214"/>
      <c r="BG738" s="216">
        <f t="shared" si="37"/>
        <v>101.01</v>
      </c>
      <c r="BH738" s="72">
        <f t="shared" si="37"/>
        <v>101.01</v>
      </c>
      <c r="BI738" s="217">
        <f t="shared" si="35"/>
        <v>0.10632631578947369</v>
      </c>
      <c r="BJ738" s="218">
        <v>0</v>
      </c>
      <c r="BK738" s="218">
        <v>0</v>
      </c>
      <c r="BL738" s="218">
        <v>0</v>
      </c>
      <c r="BM738" s="218">
        <v>0</v>
      </c>
      <c r="BN738" s="218">
        <v>0</v>
      </c>
      <c r="BO738" s="218">
        <v>0</v>
      </c>
      <c r="BP738" s="218">
        <v>0</v>
      </c>
      <c r="BQ738" s="218">
        <v>0</v>
      </c>
      <c r="BR738" s="218">
        <v>0</v>
      </c>
      <c r="BS738" s="218">
        <v>0</v>
      </c>
      <c r="BT738" s="218">
        <v>0</v>
      </c>
      <c r="BU738" s="218">
        <v>0</v>
      </c>
      <c r="BV738" s="218">
        <v>0</v>
      </c>
      <c r="BW738" s="218">
        <v>0</v>
      </c>
      <c r="BX738" s="218">
        <v>0</v>
      </c>
      <c r="BY738" s="218">
        <v>0</v>
      </c>
      <c r="BZ738" s="218">
        <v>118569.57840000001</v>
      </c>
      <c r="CA738" s="218">
        <v>118569.57840000001</v>
      </c>
      <c r="CB738" s="218">
        <v>0</v>
      </c>
      <c r="CC738" s="218">
        <v>0</v>
      </c>
      <c r="CD738" s="218">
        <v>0</v>
      </c>
      <c r="CE738" s="218">
        <v>0</v>
      </c>
      <c r="CF738" s="218">
        <v>118569.57840000001</v>
      </c>
      <c r="CG738" s="219">
        <v>118569.57840000001</v>
      </c>
      <c r="CH738" s="220">
        <v>3854400.0000000005</v>
      </c>
      <c r="CI738" s="220">
        <v>3854400.0000000005</v>
      </c>
      <c r="CJ738" s="220">
        <v>3328800</v>
      </c>
      <c r="CK738" s="221" t="s">
        <v>530</v>
      </c>
      <c r="CL738" s="222">
        <v>1.1000000000000001</v>
      </c>
      <c r="CM738" s="223">
        <v>1.1000000000000001</v>
      </c>
      <c r="CN738" s="224">
        <v>0.95</v>
      </c>
      <c r="CO738" s="253"/>
      <c r="CP738" s="253"/>
      <c r="CQ738" s="253"/>
      <c r="CR738" s="225"/>
      <c r="CS738" s="254">
        <v>136.77689281836189</v>
      </c>
      <c r="CT738" s="255">
        <v>136.77689281836189</v>
      </c>
      <c r="CU738" s="256">
        <v>2.0251234457809608</v>
      </c>
      <c r="CV738" s="257">
        <v>2.0251234457809608</v>
      </c>
      <c r="CW738" s="245" t="s">
        <v>710</v>
      </c>
      <c r="CX738" s="258"/>
      <c r="CY738" s="253"/>
      <c r="CZ738" s="253"/>
      <c r="DA738" s="259"/>
      <c r="DB738" s="260"/>
      <c r="DC738" s="261">
        <v>0</v>
      </c>
      <c r="DD738" s="262">
        <v>103362</v>
      </c>
      <c r="DE738" s="263">
        <v>0</v>
      </c>
      <c r="DF738" s="111">
        <v>34454</v>
      </c>
    </row>
    <row r="739" spans="1:110" ht="35.25" customHeight="1" x14ac:dyDescent="0.25">
      <c r="A739" s="237" t="s">
        <v>541</v>
      </c>
      <c r="B739" s="238" t="s">
        <v>14</v>
      </c>
      <c r="C739" s="238" t="s">
        <v>34</v>
      </c>
      <c r="D739" s="60" t="s">
        <v>156</v>
      </c>
      <c r="E739" s="60" t="s">
        <v>157</v>
      </c>
      <c r="F739" s="60" t="s">
        <v>1635</v>
      </c>
      <c r="G739" s="61" t="s">
        <v>157</v>
      </c>
      <c r="H739" s="211" t="s">
        <v>533</v>
      </c>
      <c r="I739" s="60" t="s">
        <v>547</v>
      </c>
      <c r="J739" s="212">
        <v>2.5362766385392583</v>
      </c>
      <c r="K739" s="212">
        <v>4.9373105957910006</v>
      </c>
      <c r="L739" s="213">
        <v>871.2</v>
      </c>
      <c r="M739" s="214"/>
      <c r="N739" s="214"/>
      <c r="O739" s="214"/>
      <c r="P739" s="214"/>
      <c r="Q739" s="214"/>
      <c r="R739" s="214"/>
      <c r="S739" s="214"/>
      <c r="T739" s="214"/>
      <c r="U739" s="214"/>
      <c r="V739" s="214"/>
      <c r="W739" s="214"/>
      <c r="X739" s="214"/>
      <c r="Y739" s="214">
        <v>1</v>
      </c>
      <c r="Z739" s="214">
        <v>1</v>
      </c>
      <c r="AA739" s="214"/>
      <c r="AB739" s="214"/>
      <c r="AC739" s="214">
        <v>20</v>
      </c>
      <c r="AD739" s="214">
        <v>20</v>
      </c>
      <c r="AE739" s="214"/>
      <c r="AF739" s="214"/>
      <c r="AG739" s="215"/>
      <c r="AH739" s="214"/>
      <c r="AI739" s="214">
        <f t="shared" si="36"/>
        <v>21</v>
      </c>
      <c r="AJ739" s="214">
        <f t="shared" si="36"/>
        <v>21</v>
      </c>
      <c r="AK739" s="214"/>
      <c r="AL739" s="214"/>
      <c r="AM739" s="214"/>
      <c r="AN739" s="214"/>
      <c r="AO739" s="214"/>
      <c r="AP739" s="214"/>
      <c r="AQ739" s="214"/>
      <c r="AR739" s="214"/>
      <c r="AS739" s="214"/>
      <c r="AT739" s="214"/>
      <c r="AU739" s="214"/>
      <c r="AV739" s="214"/>
      <c r="AW739" s="214">
        <v>1.2</v>
      </c>
      <c r="AX739" s="214">
        <v>1.2</v>
      </c>
      <c r="AY739" s="214"/>
      <c r="AZ739" s="214"/>
      <c r="BA739" s="214">
        <v>145.91999999999999</v>
      </c>
      <c r="BB739" s="214">
        <v>145.91999999999999</v>
      </c>
      <c r="BC739" s="214"/>
      <c r="BD739" s="214"/>
      <c r="BE739" s="214"/>
      <c r="BF739" s="214"/>
      <c r="BG739" s="216">
        <f t="shared" si="37"/>
        <v>147.11999999999998</v>
      </c>
      <c r="BH739" s="72">
        <f t="shared" si="37"/>
        <v>147.11999999999998</v>
      </c>
      <c r="BI739" s="217">
        <f t="shared" si="35"/>
        <v>8.7571428571428564E-2</v>
      </c>
      <c r="BJ739" s="218">
        <v>0</v>
      </c>
      <c r="BK739" s="218">
        <v>0</v>
      </c>
      <c r="BL739" s="218">
        <v>0</v>
      </c>
      <c r="BM739" s="218">
        <v>0</v>
      </c>
      <c r="BN739" s="218">
        <v>0</v>
      </c>
      <c r="BO739" s="218">
        <v>0</v>
      </c>
      <c r="BP739" s="218">
        <v>0</v>
      </c>
      <c r="BQ739" s="218">
        <v>0</v>
      </c>
      <c r="BR739" s="218">
        <v>0</v>
      </c>
      <c r="BS739" s="218">
        <v>0</v>
      </c>
      <c r="BT739" s="218">
        <v>0</v>
      </c>
      <c r="BU739" s="218">
        <v>0</v>
      </c>
      <c r="BV739" s="218">
        <v>6054.9119999999994</v>
      </c>
      <c r="BW739" s="218">
        <v>6054.9119999999994</v>
      </c>
      <c r="BX739" s="218">
        <v>0</v>
      </c>
      <c r="BY739" s="218">
        <v>0</v>
      </c>
      <c r="BZ739" s="218">
        <v>171286.7328</v>
      </c>
      <c r="CA739" s="218">
        <v>171286.7328</v>
      </c>
      <c r="CB739" s="218">
        <v>0</v>
      </c>
      <c r="CC739" s="218">
        <v>0</v>
      </c>
      <c r="CD739" s="218">
        <v>0</v>
      </c>
      <c r="CE739" s="218">
        <v>0</v>
      </c>
      <c r="CF739" s="218">
        <v>177341.64480000001</v>
      </c>
      <c r="CG739" s="219">
        <v>177341.64480000001</v>
      </c>
      <c r="CH739" s="220">
        <v>5886720</v>
      </c>
      <c r="CI739" s="220">
        <v>5886720</v>
      </c>
      <c r="CJ739" s="220">
        <v>5886720</v>
      </c>
      <c r="CK739" s="221" t="s">
        <v>530</v>
      </c>
      <c r="CL739" s="222">
        <v>1.68</v>
      </c>
      <c r="CM739" s="223">
        <v>1.68</v>
      </c>
      <c r="CN739" s="224">
        <v>1.68</v>
      </c>
      <c r="CO739" s="253"/>
      <c r="CP739" s="253"/>
      <c r="CQ739" s="253"/>
      <c r="CR739" s="225"/>
      <c r="CS739" s="254">
        <v>13.073263517190918</v>
      </c>
      <c r="CT739" s="255">
        <v>1.9781901664434658</v>
      </c>
      <c r="CU739" s="256">
        <v>0.34245228411139417</v>
      </c>
      <c r="CV739" s="257">
        <v>8.4178304955041094E-3</v>
      </c>
      <c r="CW739" s="245" t="s">
        <v>556</v>
      </c>
      <c r="CX739" s="258"/>
      <c r="CY739" s="253"/>
      <c r="CZ739" s="253"/>
      <c r="DA739" s="259"/>
      <c r="DB739" s="260"/>
      <c r="DC739" s="261">
        <v>0</v>
      </c>
      <c r="DD739" s="262">
        <v>0</v>
      </c>
      <c r="DE739" s="263">
        <v>0</v>
      </c>
      <c r="DF739" s="111">
        <v>0</v>
      </c>
    </row>
    <row r="740" spans="1:110" ht="35.25" customHeight="1" x14ac:dyDescent="0.25">
      <c r="A740" s="237" t="s">
        <v>541</v>
      </c>
      <c r="B740" s="238" t="s">
        <v>14</v>
      </c>
      <c r="C740" s="238" t="s">
        <v>34</v>
      </c>
      <c r="D740" s="60" t="s">
        <v>156</v>
      </c>
      <c r="E740" s="60" t="s">
        <v>157</v>
      </c>
      <c r="F740" s="60" t="s">
        <v>1636</v>
      </c>
      <c r="G740" s="61" t="s">
        <v>157</v>
      </c>
      <c r="H740" s="211" t="s">
        <v>533</v>
      </c>
      <c r="I740" s="60" t="s">
        <v>547</v>
      </c>
      <c r="J740" s="212">
        <v>1.9022074789044436</v>
      </c>
      <c r="K740" s="212">
        <v>1.7147727237060002</v>
      </c>
      <c r="L740" s="213">
        <v>406.3</v>
      </c>
      <c r="M740" s="214"/>
      <c r="N740" s="214"/>
      <c r="O740" s="214"/>
      <c r="P740" s="214"/>
      <c r="Q740" s="214"/>
      <c r="R740" s="214"/>
      <c r="S740" s="214"/>
      <c r="T740" s="214"/>
      <c r="U740" s="214"/>
      <c r="V740" s="214"/>
      <c r="W740" s="214"/>
      <c r="X740" s="214"/>
      <c r="Y740" s="214"/>
      <c r="Z740" s="214"/>
      <c r="AA740" s="214"/>
      <c r="AB740" s="214"/>
      <c r="AC740" s="214">
        <v>1</v>
      </c>
      <c r="AD740" s="214">
        <v>1</v>
      </c>
      <c r="AE740" s="214"/>
      <c r="AF740" s="214"/>
      <c r="AG740" s="215"/>
      <c r="AH740" s="214"/>
      <c r="AI740" s="214">
        <f t="shared" si="36"/>
        <v>1</v>
      </c>
      <c r="AJ740" s="214">
        <f t="shared" si="36"/>
        <v>1</v>
      </c>
      <c r="AK740" s="214"/>
      <c r="AL740" s="214"/>
      <c r="AM740" s="214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>
        <v>0.5</v>
      </c>
      <c r="BB740" s="214">
        <v>0.5</v>
      </c>
      <c r="BC740" s="214"/>
      <c r="BD740" s="214"/>
      <c r="BE740" s="214"/>
      <c r="BF740" s="214"/>
      <c r="BG740" s="216">
        <f t="shared" si="37"/>
        <v>0.5</v>
      </c>
      <c r="BH740" s="72">
        <f t="shared" si="37"/>
        <v>0.5</v>
      </c>
      <c r="BI740" s="217">
        <f t="shared" si="35"/>
        <v>3.048780487804878E-4</v>
      </c>
      <c r="BJ740" s="218">
        <v>0</v>
      </c>
      <c r="BK740" s="218">
        <v>0</v>
      </c>
      <c r="BL740" s="218">
        <v>0</v>
      </c>
      <c r="BM740" s="218">
        <v>0</v>
      </c>
      <c r="BN740" s="218">
        <v>0</v>
      </c>
      <c r="BO740" s="218">
        <v>0</v>
      </c>
      <c r="BP740" s="218">
        <v>0</v>
      </c>
      <c r="BQ740" s="218">
        <v>0</v>
      </c>
      <c r="BR740" s="218">
        <v>0</v>
      </c>
      <c r="BS740" s="218">
        <v>0</v>
      </c>
      <c r="BT740" s="218">
        <v>0</v>
      </c>
      <c r="BU740" s="218">
        <v>0</v>
      </c>
      <c r="BV740" s="218">
        <v>0</v>
      </c>
      <c r="BW740" s="218">
        <v>0</v>
      </c>
      <c r="BX740" s="218">
        <v>0</v>
      </c>
      <c r="BY740" s="218">
        <v>0</v>
      </c>
      <c r="BZ740" s="218">
        <v>586.92000000000007</v>
      </c>
      <c r="CA740" s="218">
        <v>586.92000000000007</v>
      </c>
      <c r="CB740" s="218">
        <v>0</v>
      </c>
      <c r="CC740" s="218">
        <v>0</v>
      </c>
      <c r="CD740" s="218">
        <v>0</v>
      </c>
      <c r="CE740" s="218">
        <v>0</v>
      </c>
      <c r="CF740" s="218">
        <v>586.92000000000007</v>
      </c>
      <c r="CG740" s="219">
        <v>586.92000000000007</v>
      </c>
      <c r="CH740" s="220">
        <v>4800480.0000000009</v>
      </c>
      <c r="CI740" s="220">
        <v>4800480.0000000009</v>
      </c>
      <c r="CJ740" s="220">
        <v>5746560</v>
      </c>
      <c r="CK740" s="221" t="s">
        <v>530</v>
      </c>
      <c r="CL740" s="222">
        <v>1.37</v>
      </c>
      <c r="CM740" s="223">
        <v>1.37</v>
      </c>
      <c r="CN740" s="224">
        <v>1.64</v>
      </c>
      <c r="CO740" s="253"/>
      <c r="CP740" s="253"/>
      <c r="CQ740" s="253"/>
      <c r="CR740" s="225"/>
      <c r="CS740" s="254">
        <v>130.12312258466724</v>
      </c>
      <c r="CT740" s="255">
        <v>127.61481489235955</v>
      </c>
      <c r="CU740" s="256">
        <v>1.6749246079414271</v>
      </c>
      <c r="CV740" s="257">
        <v>1.6741040951209143</v>
      </c>
      <c r="CW740" s="245" t="s">
        <v>1454</v>
      </c>
      <c r="CX740" s="258"/>
      <c r="CY740" s="253"/>
      <c r="CZ740" s="253"/>
      <c r="DA740" s="259"/>
      <c r="DB740" s="260"/>
      <c r="DC740" s="261">
        <v>0</v>
      </c>
      <c r="DD740" s="262">
        <v>0</v>
      </c>
      <c r="DE740" s="263">
        <v>324</v>
      </c>
      <c r="DF740" s="111">
        <v>108</v>
      </c>
    </row>
    <row r="741" spans="1:110" ht="35.25" customHeight="1" x14ac:dyDescent="0.25">
      <c r="A741" s="237" t="s">
        <v>541</v>
      </c>
      <c r="B741" s="238" t="s">
        <v>14</v>
      </c>
      <c r="C741" s="238" t="s">
        <v>34</v>
      </c>
      <c r="D741" s="60" t="s">
        <v>156</v>
      </c>
      <c r="E741" s="60" t="s">
        <v>157</v>
      </c>
      <c r="F741" s="60" t="s">
        <v>1637</v>
      </c>
      <c r="G741" s="61" t="s">
        <v>157</v>
      </c>
      <c r="H741" s="211" t="s">
        <v>543</v>
      </c>
      <c r="I741" s="60" t="s">
        <v>547</v>
      </c>
      <c r="J741" s="212">
        <v>2.7236152538859084</v>
      </c>
      <c r="K741" s="212">
        <v>3.6797348408309998</v>
      </c>
      <c r="L741" s="213">
        <v>320.3</v>
      </c>
      <c r="M741" s="214"/>
      <c r="N741" s="214"/>
      <c r="O741" s="214"/>
      <c r="P741" s="214"/>
      <c r="Q741" s="214"/>
      <c r="R741" s="214"/>
      <c r="S741" s="214"/>
      <c r="T741" s="214"/>
      <c r="U741" s="214"/>
      <c r="V741" s="214"/>
      <c r="W741" s="214"/>
      <c r="X741" s="214"/>
      <c r="Y741" s="214"/>
      <c r="Z741" s="214"/>
      <c r="AA741" s="214"/>
      <c r="AB741" s="214"/>
      <c r="AC741" s="214">
        <v>3</v>
      </c>
      <c r="AD741" s="214">
        <v>3</v>
      </c>
      <c r="AE741" s="214"/>
      <c r="AF741" s="214"/>
      <c r="AG741" s="215"/>
      <c r="AH741" s="214"/>
      <c r="AI741" s="214">
        <f t="shared" si="36"/>
        <v>3</v>
      </c>
      <c r="AJ741" s="214">
        <f t="shared" si="36"/>
        <v>3</v>
      </c>
      <c r="AK741" s="214"/>
      <c r="AL741" s="214"/>
      <c r="AM741" s="214"/>
      <c r="AN741" s="214"/>
      <c r="AO741" s="214"/>
      <c r="AP741" s="214"/>
      <c r="AQ741" s="214"/>
      <c r="AR741" s="214"/>
      <c r="AS741" s="214"/>
      <c r="AT741" s="214"/>
      <c r="AU741" s="214"/>
      <c r="AV741" s="214"/>
      <c r="AW741" s="214"/>
      <c r="AX741" s="214"/>
      <c r="AY741" s="214"/>
      <c r="AZ741" s="214"/>
      <c r="BA741" s="214">
        <v>22.3</v>
      </c>
      <c r="BB741" s="214">
        <v>22.3</v>
      </c>
      <c r="BC741" s="214"/>
      <c r="BD741" s="214"/>
      <c r="BE741" s="214"/>
      <c r="BF741" s="214"/>
      <c r="BG741" s="216">
        <f t="shared" si="37"/>
        <v>22.3</v>
      </c>
      <c r="BH741" s="72">
        <f t="shared" si="37"/>
        <v>22.3</v>
      </c>
      <c r="BI741" s="217">
        <f t="shared" si="35"/>
        <v>1.3433734939759037E-2</v>
      </c>
      <c r="BJ741" s="218">
        <v>0</v>
      </c>
      <c r="BK741" s="218">
        <v>0</v>
      </c>
      <c r="BL741" s="218">
        <v>0</v>
      </c>
      <c r="BM741" s="218">
        <v>0</v>
      </c>
      <c r="BN741" s="218">
        <v>0</v>
      </c>
      <c r="BO741" s="218">
        <v>0</v>
      </c>
      <c r="BP741" s="218">
        <v>0</v>
      </c>
      <c r="BQ741" s="218">
        <v>0</v>
      </c>
      <c r="BR741" s="218">
        <v>0</v>
      </c>
      <c r="BS741" s="218">
        <v>0</v>
      </c>
      <c r="BT741" s="218">
        <v>0</v>
      </c>
      <c r="BU741" s="218">
        <v>0</v>
      </c>
      <c r="BV741" s="218">
        <v>0</v>
      </c>
      <c r="BW741" s="218">
        <v>0</v>
      </c>
      <c r="BX741" s="218">
        <v>0</v>
      </c>
      <c r="BY741" s="218">
        <v>0</v>
      </c>
      <c r="BZ741" s="218">
        <v>26176.632000000001</v>
      </c>
      <c r="CA741" s="218">
        <v>26176.632000000001</v>
      </c>
      <c r="CB741" s="218">
        <v>0</v>
      </c>
      <c r="CC741" s="218">
        <v>0</v>
      </c>
      <c r="CD741" s="218">
        <v>0</v>
      </c>
      <c r="CE741" s="218">
        <v>0</v>
      </c>
      <c r="CF741" s="218">
        <v>26176.632000000001</v>
      </c>
      <c r="CG741" s="219">
        <v>26176.632000000001</v>
      </c>
      <c r="CH741" s="220">
        <v>5291040.0000000009</v>
      </c>
      <c r="CI741" s="220">
        <v>5291040.0000000009</v>
      </c>
      <c r="CJ741" s="220">
        <v>5816640</v>
      </c>
      <c r="CK741" s="221" t="s">
        <v>530</v>
      </c>
      <c r="CL741" s="222">
        <v>1.51</v>
      </c>
      <c r="CM741" s="223">
        <v>1.51</v>
      </c>
      <c r="CN741" s="224">
        <v>1.66</v>
      </c>
      <c r="CO741" s="253"/>
      <c r="CP741" s="253"/>
      <c r="CQ741" s="253"/>
      <c r="CR741" s="225"/>
      <c r="CS741" s="254">
        <v>147.0122680103029</v>
      </c>
      <c r="CT741" s="255">
        <v>147.0122680103029</v>
      </c>
      <c r="CU741" s="256">
        <v>2.1185409396284185</v>
      </c>
      <c r="CV741" s="257">
        <v>2.1185409396284185</v>
      </c>
      <c r="CW741" s="245" t="s">
        <v>1454</v>
      </c>
      <c r="CX741" s="258"/>
      <c r="CY741" s="253"/>
      <c r="CZ741" s="253"/>
      <c r="DA741" s="259"/>
      <c r="DB741" s="260"/>
      <c r="DC741" s="261">
        <v>0</v>
      </c>
      <c r="DD741" s="262">
        <v>14056</v>
      </c>
      <c r="DE741" s="263">
        <v>46926</v>
      </c>
      <c r="DF741" s="111">
        <v>20327.333333333332</v>
      </c>
    </row>
    <row r="742" spans="1:110" ht="35.25" customHeight="1" x14ac:dyDescent="0.25">
      <c r="A742" s="237" t="s">
        <v>541</v>
      </c>
      <c r="B742" s="238" t="s">
        <v>14</v>
      </c>
      <c r="C742" s="238" t="s">
        <v>34</v>
      </c>
      <c r="D742" s="60" t="s">
        <v>156</v>
      </c>
      <c r="E742" s="60" t="s">
        <v>157</v>
      </c>
      <c r="F742" s="60" t="s">
        <v>1638</v>
      </c>
      <c r="G742" s="61" t="s">
        <v>157</v>
      </c>
      <c r="H742" s="211" t="s">
        <v>543</v>
      </c>
      <c r="I742" s="60" t="s">
        <v>547</v>
      </c>
      <c r="J742" s="212">
        <v>2.7740525734023138</v>
      </c>
      <c r="K742" s="212">
        <v>1.0022727251879999</v>
      </c>
      <c r="L742" s="213">
        <v>159</v>
      </c>
      <c r="M742" s="214"/>
      <c r="N742" s="214"/>
      <c r="O742" s="214"/>
      <c r="P742" s="214"/>
      <c r="Q742" s="214"/>
      <c r="R742" s="214"/>
      <c r="S742" s="214"/>
      <c r="T742" s="214"/>
      <c r="U742" s="214"/>
      <c r="V742" s="214"/>
      <c r="W742" s="214"/>
      <c r="X742" s="214"/>
      <c r="Y742" s="214"/>
      <c r="Z742" s="214"/>
      <c r="AA742" s="214"/>
      <c r="AB742" s="214"/>
      <c r="AC742" s="214"/>
      <c r="AD742" s="214"/>
      <c r="AE742" s="214"/>
      <c r="AF742" s="214"/>
      <c r="AG742" s="215"/>
      <c r="AH742" s="214"/>
      <c r="AI742" s="214">
        <f t="shared" si="36"/>
        <v>0</v>
      </c>
      <c r="AJ742" s="214">
        <f t="shared" si="36"/>
        <v>0</v>
      </c>
      <c r="AK742" s="214"/>
      <c r="AL742" s="214"/>
      <c r="AM742" s="214"/>
      <c r="AN742" s="214"/>
      <c r="AO742" s="214"/>
      <c r="AP742" s="214"/>
      <c r="AQ742" s="214"/>
      <c r="AR742" s="214"/>
      <c r="AS742" s="214"/>
      <c r="AT742" s="214"/>
      <c r="AU742" s="214"/>
      <c r="AV742" s="214"/>
      <c r="AW742" s="214"/>
      <c r="AX742" s="214"/>
      <c r="AY742" s="214"/>
      <c r="AZ742" s="214"/>
      <c r="BA742" s="214"/>
      <c r="BB742" s="214"/>
      <c r="BC742" s="214"/>
      <c r="BD742" s="214"/>
      <c r="BE742" s="214"/>
      <c r="BF742" s="214"/>
      <c r="BG742" s="216">
        <f t="shared" si="37"/>
        <v>0</v>
      </c>
      <c r="BH742" s="72">
        <f t="shared" si="37"/>
        <v>0</v>
      </c>
      <c r="BI742" s="217">
        <f t="shared" si="35"/>
        <v>0</v>
      </c>
      <c r="BJ742" s="218">
        <v>0</v>
      </c>
      <c r="BK742" s="218">
        <v>0</v>
      </c>
      <c r="BL742" s="218">
        <v>0</v>
      </c>
      <c r="BM742" s="218">
        <v>0</v>
      </c>
      <c r="BN742" s="218">
        <v>0</v>
      </c>
      <c r="BO742" s="218">
        <v>0</v>
      </c>
      <c r="BP742" s="218">
        <v>0</v>
      </c>
      <c r="BQ742" s="218">
        <v>0</v>
      </c>
      <c r="BR742" s="218">
        <v>0</v>
      </c>
      <c r="BS742" s="218">
        <v>0</v>
      </c>
      <c r="BT742" s="218">
        <v>0</v>
      </c>
      <c r="BU742" s="218">
        <v>0</v>
      </c>
      <c r="BV742" s="218">
        <v>0</v>
      </c>
      <c r="BW742" s="218">
        <v>0</v>
      </c>
      <c r="BX742" s="218">
        <v>0</v>
      </c>
      <c r="BY742" s="218">
        <v>0</v>
      </c>
      <c r="BZ742" s="218">
        <v>0</v>
      </c>
      <c r="CA742" s="218">
        <v>0</v>
      </c>
      <c r="CB742" s="218">
        <v>0</v>
      </c>
      <c r="CC742" s="218">
        <v>0</v>
      </c>
      <c r="CD742" s="218">
        <v>0</v>
      </c>
      <c r="CE742" s="218">
        <v>0</v>
      </c>
      <c r="CF742" s="218">
        <v>0</v>
      </c>
      <c r="CG742" s="219">
        <v>0</v>
      </c>
      <c r="CH742" s="220">
        <v>1261439.9999999998</v>
      </c>
      <c r="CI742" s="220">
        <v>1261439.9999999998</v>
      </c>
      <c r="CJ742" s="220">
        <v>1121280</v>
      </c>
      <c r="CK742" s="221" t="s">
        <v>530</v>
      </c>
      <c r="CL742" s="222">
        <v>0.36</v>
      </c>
      <c r="CM742" s="223">
        <v>0.36</v>
      </c>
      <c r="CN742" s="224">
        <v>0.32</v>
      </c>
      <c r="CO742" s="253"/>
      <c r="CP742" s="253"/>
      <c r="CQ742" s="253"/>
      <c r="CR742" s="225"/>
      <c r="CS742" s="254">
        <v>69.087358697850235</v>
      </c>
      <c r="CT742" s="255">
        <v>67.433657317674573</v>
      </c>
      <c r="CU742" s="256">
        <v>1.1862119612070252</v>
      </c>
      <c r="CV742" s="257">
        <v>1.1837025509184429</v>
      </c>
      <c r="CW742" s="245" t="s">
        <v>710</v>
      </c>
      <c r="CX742" s="258"/>
      <c r="CY742" s="253"/>
      <c r="CZ742" s="253"/>
      <c r="DA742" s="259"/>
      <c r="DB742" s="260"/>
      <c r="DC742" s="261">
        <v>0</v>
      </c>
      <c r="DD742" s="262">
        <v>0</v>
      </c>
      <c r="DE742" s="263">
        <v>0</v>
      </c>
      <c r="DF742" s="111">
        <v>0</v>
      </c>
    </row>
    <row r="743" spans="1:110" ht="35.25" customHeight="1" x14ac:dyDescent="0.25">
      <c r="A743" s="237" t="s">
        <v>541</v>
      </c>
      <c r="B743" s="238" t="s">
        <v>14</v>
      </c>
      <c r="C743" s="238" t="s">
        <v>34</v>
      </c>
      <c r="D743" s="60" t="s">
        <v>156</v>
      </c>
      <c r="E743" s="60" t="s">
        <v>157</v>
      </c>
      <c r="F743" s="60" t="s">
        <v>1639</v>
      </c>
      <c r="G743" s="61" t="s">
        <v>157</v>
      </c>
      <c r="H743" s="211" t="s">
        <v>533</v>
      </c>
      <c r="I743" s="60" t="s">
        <v>547</v>
      </c>
      <c r="J743" s="212">
        <v>2.0246981120157148</v>
      </c>
      <c r="K743" s="212">
        <v>2.8676136303990001</v>
      </c>
      <c r="L743" s="213">
        <v>766.3</v>
      </c>
      <c r="M743" s="214"/>
      <c r="N743" s="214"/>
      <c r="O743" s="214"/>
      <c r="P743" s="214"/>
      <c r="Q743" s="214"/>
      <c r="R743" s="214"/>
      <c r="S743" s="214"/>
      <c r="T743" s="214"/>
      <c r="U743" s="214"/>
      <c r="V743" s="214"/>
      <c r="W743" s="214"/>
      <c r="X743" s="214"/>
      <c r="Y743" s="214"/>
      <c r="Z743" s="214"/>
      <c r="AA743" s="214"/>
      <c r="AB743" s="214"/>
      <c r="AC743" s="214">
        <v>12</v>
      </c>
      <c r="AD743" s="214">
        <v>12</v>
      </c>
      <c r="AE743" s="214"/>
      <c r="AF743" s="214"/>
      <c r="AG743" s="215"/>
      <c r="AH743" s="214"/>
      <c r="AI743" s="214">
        <f t="shared" si="36"/>
        <v>12</v>
      </c>
      <c r="AJ743" s="214">
        <f t="shared" si="36"/>
        <v>12</v>
      </c>
      <c r="AK743" s="214"/>
      <c r="AL743" s="214"/>
      <c r="AM743" s="214"/>
      <c r="AN743" s="214"/>
      <c r="AO743" s="214"/>
      <c r="AP743" s="214"/>
      <c r="AQ743" s="214"/>
      <c r="AR743" s="214"/>
      <c r="AS743" s="214"/>
      <c r="AT743" s="214"/>
      <c r="AU743" s="214"/>
      <c r="AV743" s="214"/>
      <c r="AW743" s="214"/>
      <c r="AX743" s="214"/>
      <c r="AY743" s="214"/>
      <c r="AZ743" s="214"/>
      <c r="BA743" s="214">
        <v>68.63</v>
      </c>
      <c r="BB743" s="214">
        <v>68.63</v>
      </c>
      <c r="BC743" s="214"/>
      <c r="BD743" s="214"/>
      <c r="BE743" s="214"/>
      <c r="BF743" s="214"/>
      <c r="BG743" s="216">
        <f t="shared" si="37"/>
        <v>68.63</v>
      </c>
      <c r="BH743" s="72">
        <f t="shared" si="37"/>
        <v>68.63</v>
      </c>
      <c r="BI743" s="217">
        <f t="shared" si="35"/>
        <v>4.3436708860759489E-2</v>
      </c>
      <c r="BJ743" s="218">
        <v>0</v>
      </c>
      <c r="BK743" s="218">
        <v>0</v>
      </c>
      <c r="BL743" s="218">
        <v>0</v>
      </c>
      <c r="BM743" s="218">
        <v>0</v>
      </c>
      <c r="BN743" s="218">
        <v>0</v>
      </c>
      <c r="BO743" s="218">
        <v>0</v>
      </c>
      <c r="BP743" s="218">
        <v>0</v>
      </c>
      <c r="BQ743" s="218">
        <v>0</v>
      </c>
      <c r="BR743" s="218">
        <v>0</v>
      </c>
      <c r="BS743" s="218">
        <v>0</v>
      </c>
      <c r="BT743" s="218">
        <v>0</v>
      </c>
      <c r="BU743" s="218">
        <v>0</v>
      </c>
      <c r="BV743" s="218">
        <v>0</v>
      </c>
      <c r="BW743" s="218">
        <v>0</v>
      </c>
      <c r="BX743" s="218">
        <v>0</v>
      </c>
      <c r="BY743" s="218">
        <v>0</v>
      </c>
      <c r="BZ743" s="218">
        <v>80560.639199999991</v>
      </c>
      <c r="CA743" s="218">
        <v>80560.639199999991</v>
      </c>
      <c r="CB743" s="218">
        <v>0</v>
      </c>
      <c r="CC743" s="218">
        <v>0</v>
      </c>
      <c r="CD743" s="218">
        <v>0</v>
      </c>
      <c r="CE743" s="218">
        <v>0</v>
      </c>
      <c r="CF743" s="218">
        <v>80560.639199999991</v>
      </c>
      <c r="CG743" s="219">
        <v>80560.639199999991</v>
      </c>
      <c r="CH743" s="220">
        <v>5045759.9999999991</v>
      </c>
      <c r="CI743" s="220">
        <v>5045759.9999999991</v>
      </c>
      <c r="CJ743" s="220">
        <v>5536320.0000000009</v>
      </c>
      <c r="CK743" s="221" t="s">
        <v>530</v>
      </c>
      <c r="CL743" s="222">
        <v>1.44</v>
      </c>
      <c r="CM743" s="223">
        <v>1.44</v>
      </c>
      <c r="CN743" s="224">
        <v>1.58</v>
      </c>
      <c r="CO743" s="253"/>
      <c r="CP743" s="253"/>
      <c r="CQ743" s="253"/>
      <c r="CR743" s="225"/>
      <c r="CS743" s="254">
        <v>614.00674242668163</v>
      </c>
      <c r="CT743" s="255">
        <v>288.45940836792192</v>
      </c>
      <c r="CU743" s="256">
        <v>2.4489414024596274</v>
      </c>
      <c r="CV743" s="257">
        <v>2.1016073437001062</v>
      </c>
      <c r="CW743" s="245" t="s">
        <v>836</v>
      </c>
      <c r="CX743" s="258"/>
      <c r="CY743" s="253"/>
      <c r="CZ743" s="253"/>
      <c r="DA743" s="259"/>
      <c r="DB743" s="260"/>
      <c r="DC743" s="261">
        <v>205701</v>
      </c>
      <c r="DD743" s="262">
        <v>112702</v>
      </c>
      <c r="DE743" s="263">
        <v>225306</v>
      </c>
      <c r="DF743" s="111">
        <v>181236.33333333334</v>
      </c>
    </row>
    <row r="744" spans="1:110" ht="35.25" customHeight="1" x14ac:dyDescent="0.25">
      <c r="A744" s="237" t="s">
        <v>541</v>
      </c>
      <c r="B744" s="238" t="s">
        <v>14</v>
      </c>
      <c r="C744" s="238" t="s">
        <v>34</v>
      </c>
      <c r="D744" s="60" t="s">
        <v>156</v>
      </c>
      <c r="E744" s="60" t="s">
        <v>157</v>
      </c>
      <c r="F744" s="60" t="s">
        <v>1640</v>
      </c>
      <c r="G744" s="61" t="s">
        <v>157</v>
      </c>
      <c r="H744" s="211" t="s">
        <v>533</v>
      </c>
      <c r="I744" s="60" t="s">
        <v>547</v>
      </c>
      <c r="J744" s="212">
        <v>2.7740525734023138</v>
      </c>
      <c r="K744" s="212">
        <v>2.7176136307109999</v>
      </c>
      <c r="L744" s="213">
        <v>385.2</v>
      </c>
      <c r="M744" s="214"/>
      <c r="N744" s="214"/>
      <c r="O744" s="214"/>
      <c r="P744" s="214"/>
      <c r="Q744" s="214"/>
      <c r="R744" s="214"/>
      <c r="S744" s="214"/>
      <c r="T744" s="214"/>
      <c r="U744" s="214"/>
      <c r="V744" s="214"/>
      <c r="W744" s="214"/>
      <c r="X744" s="214"/>
      <c r="Y744" s="214"/>
      <c r="Z744" s="214"/>
      <c r="AA744" s="214"/>
      <c r="AB744" s="214"/>
      <c r="AC744" s="214">
        <v>6</v>
      </c>
      <c r="AD744" s="214">
        <v>6</v>
      </c>
      <c r="AE744" s="214"/>
      <c r="AF744" s="214"/>
      <c r="AG744" s="215"/>
      <c r="AH744" s="214"/>
      <c r="AI744" s="214">
        <f t="shared" si="36"/>
        <v>6</v>
      </c>
      <c r="AJ744" s="214">
        <f t="shared" si="36"/>
        <v>6</v>
      </c>
      <c r="AK744" s="214"/>
      <c r="AL744" s="214"/>
      <c r="AM744" s="214"/>
      <c r="AN744" s="214"/>
      <c r="AO744" s="214"/>
      <c r="AP744" s="214"/>
      <c r="AQ744" s="214"/>
      <c r="AR744" s="214"/>
      <c r="AS744" s="214"/>
      <c r="AT744" s="214"/>
      <c r="AU744" s="214"/>
      <c r="AV744" s="214"/>
      <c r="AW744" s="214"/>
      <c r="AX744" s="214"/>
      <c r="AY744" s="214"/>
      <c r="AZ744" s="214"/>
      <c r="BA744" s="214">
        <v>25.08</v>
      </c>
      <c r="BB744" s="214">
        <v>25.08</v>
      </c>
      <c r="BC744" s="214"/>
      <c r="BD744" s="214"/>
      <c r="BE744" s="214"/>
      <c r="BF744" s="214"/>
      <c r="BG744" s="216">
        <f t="shared" si="37"/>
        <v>25.08</v>
      </c>
      <c r="BH744" s="72">
        <f t="shared" si="37"/>
        <v>25.08</v>
      </c>
      <c r="BI744" s="217">
        <f t="shared" si="35"/>
        <v>1.0582278481012657E-2</v>
      </c>
      <c r="BJ744" s="218">
        <v>0</v>
      </c>
      <c r="BK744" s="218">
        <v>0</v>
      </c>
      <c r="BL744" s="218">
        <v>0</v>
      </c>
      <c r="BM744" s="218">
        <v>0</v>
      </c>
      <c r="BN744" s="218">
        <v>0</v>
      </c>
      <c r="BO744" s="218">
        <v>0</v>
      </c>
      <c r="BP744" s="218">
        <v>0</v>
      </c>
      <c r="BQ744" s="218">
        <v>0</v>
      </c>
      <c r="BR744" s="218">
        <v>0</v>
      </c>
      <c r="BS744" s="218">
        <v>0</v>
      </c>
      <c r="BT744" s="218">
        <v>0</v>
      </c>
      <c r="BU744" s="218">
        <v>0</v>
      </c>
      <c r="BV744" s="218">
        <v>0</v>
      </c>
      <c r="BW744" s="218">
        <v>0</v>
      </c>
      <c r="BX744" s="218">
        <v>0</v>
      </c>
      <c r="BY744" s="218">
        <v>0</v>
      </c>
      <c r="BZ744" s="218">
        <v>29439.907200000001</v>
      </c>
      <c r="CA744" s="218">
        <v>29439.907200000001</v>
      </c>
      <c r="CB744" s="218">
        <v>0</v>
      </c>
      <c r="CC744" s="218">
        <v>0</v>
      </c>
      <c r="CD744" s="218">
        <v>0</v>
      </c>
      <c r="CE744" s="218">
        <v>0</v>
      </c>
      <c r="CF744" s="218">
        <v>29439.907200000001</v>
      </c>
      <c r="CG744" s="219">
        <v>29439.907200000001</v>
      </c>
      <c r="CH744" s="220">
        <v>8094240.0000000009</v>
      </c>
      <c r="CI744" s="220">
        <v>8094240.0000000009</v>
      </c>
      <c r="CJ744" s="220">
        <v>8304480.0000000009</v>
      </c>
      <c r="CK744" s="221" t="s">
        <v>530</v>
      </c>
      <c r="CL744" s="222">
        <v>2.31</v>
      </c>
      <c r="CM744" s="223">
        <v>2.31</v>
      </c>
      <c r="CN744" s="224">
        <v>2.37</v>
      </c>
      <c r="CO744" s="253"/>
      <c r="CP744" s="253"/>
      <c r="CQ744" s="253"/>
      <c r="CR744" s="225"/>
      <c r="CS744" s="254">
        <v>131.82155715213824</v>
      </c>
      <c r="CT744" s="255">
        <v>131.82155715213824</v>
      </c>
      <c r="CU744" s="256">
        <v>2.1209585968690425</v>
      </c>
      <c r="CV744" s="257">
        <v>2.1209585968690425</v>
      </c>
      <c r="CW744" s="245" t="s">
        <v>985</v>
      </c>
      <c r="CX744" s="258"/>
      <c r="CY744" s="253"/>
      <c r="CZ744" s="253"/>
      <c r="DA744" s="259"/>
      <c r="DB744" s="260"/>
      <c r="DC744" s="261">
        <v>17664</v>
      </c>
      <c r="DD744" s="262">
        <v>0</v>
      </c>
      <c r="DE744" s="263">
        <v>0</v>
      </c>
      <c r="DF744" s="111">
        <v>5888</v>
      </c>
    </row>
    <row r="745" spans="1:110" ht="35.25" customHeight="1" x14ac:dyDescent="0.25">
      <c r="A745" s="237" t="s">
        <v>541</v>
      </c>
      <c r="B745" s="238" t="s">
        <v>14</v>
      </c>
      <c r="C745" s="238" t="s">
        <v>34</v>
      </c>
      <c r="D745" s="60" t="s">
        <v>279</v>
      </c>
      <c r="E745" s="60" t="s">
        <v>62</v>
      </c>
      <c r="F745" s="60" t="s">
        <v>1641</v>
      </c>
      <c r="G745" s="61" t="s">
        <v>62</v>
      </c>
      <c r="H745" s="211" t="s">
        <v>543</v>
      </c>
      <c r="I745" s="60" t="s">
        <v>608</v>
      </c>
      <c r="J745" s="212">
        <v>8.819949122302237</v>
      </c>
      <c r="K745" s="212">
        <v>11.451704521635001</v>
      </c>
      <c r="L745" s="213">
        <v>1507</v>
      </c>
      <c r="M745" s="214"/>
      <c r="N745" s="214"/>
      <c r="O745" s="214"/>
      <c r="P745" s="214"/>
      <c r="Q745" s="214"/>
      <c r="R745" s="214"/>
      <c r="S745" s="214"/>
      <c r="T745" s="214"/>
      <c r="U745" s="214"/>
      <c r="V745" s="214"/>
      <c r="W745" s="214"/>
      <c r="X745" s="214"/>
      <c r="Y745" s="214"/>
      <c r="Z745" s="214"/>
      <c r="AA745" s="214"/>
      <c r="AB745" s="214"/>
      <c r="AC745" s="214">
        <v>113</v>
      </c>
      <c r="AD745" s="214">
        <v>113</v>
      </c>
      <c r="AE745" s="214"/>
      <c r="AF745" s="214"/>
      <c r="AG745" s="215"/>
      <c r="AH745" s="214"/>
      <c r="AI745" s="214">
        <f t="shared" si="36"/>
        <v>113</v>
      </c>
      <c r="AJ745" s="214">
        <f t="shared" si="36"/>
        <v>113</v>
      </c>
      <c r="AK745" s="214"/>
      <c r="AL745" s="214"/>
      <c r="AM745" s="214"/>
      <c r="AN745" s="214"/>
      <c r="AO745" s="214"/>
      <c r="AP745" s="214"/>
      <c r="AQ745" s="214"/>
      <c r="AR745" s="214"/>
      <c r="AS745" s="214"/>
      <c r="AT745" s="214"/>
      <c r="AU745" s="214"/>
      <c r="AV745" s="214"/>
      <c r="AW745" s="214"/>
      <c r="AX745" s="214"/>
      <c r="AY745" s="214"/>
      <c r="AZ745" s="214"/>
      <c r="BA745" s="214">
        <v>653.30999999999995</v>
      </c>
      <c r="BB745" s="214">
        <v>653.30999999999995</v>
      </c>
      <c r="BC745" s="214"/>
      <c r="BD745" s="214"/>
      <c r="BE745" s="214"/>
      <c r="BF745" s="214"/>
      <c r="BG745" s="216">
        <f t="shared" si="37"/>
        <v>653.30999999999995</v>
      </c>
      <c r="BH745" s="72">
        <f t="shared" si="37"/>
        <v>653.30999999999995</v>
      </c>
      <c r="BI745" s="217">
        <f t="shared" si="35"/>
        <v>0.12685631067961164</v>
      </c>
      <c r="BJ745" s="218">
        <v>0</v>
      </c>
      <c r="BK745" s="218">
        <v>0</v>
      </c>
      <c r="BL745" s="218">
        <v>0</v>
      </c>
      <c r="BM745" s="218">
        <v>0</v>
      </c>
      <c r="BN745" s="218">
        <v>0</v>
      </c>
      <c r="BO745" s="218">
        <v>0</v>
      </c>
      <c r="BP745" s="218">
        <v>0</v>
      </c>
      <c r="BQ745" s="218">
        <v>0</v>
      </c>
      <c r="BR745" s="218">
        <v>0</v>
      </c>
      <c r="BS745" s="218">
        <v>0</v>
      </c>
      <c r="BT745" s="218">
        <v>0</v>
      </c>
      <c r="BU745" s="218">
        <v>0</v>
      </c>
      <c r="BV745" s="218">
        <v>0</v>
      </c>
      <c r="BW745" s="218">
        <v>0</v>
      </c>
      <c r="BX745" s="218">
        <v>0</v>
      </c>
      <c r="BY745" s="218">
        <v>0</v>
      </c>
      <c r="BZ745" s="218">
        <v>766881.41040000005</v>
      </c>
      <c r="CA745" s="218">
        <v>766881.41040000005</v>
      </c>
      <c r="CB745" s="218">
        <v>0</v>
      </c>
      <c r="CC745" s="218">
        <v>0</v>
      </c>
      <c r="CD745" s="218">
        <v>0</v>
      </c>
      <c r="CE745" s="218">
        <v>0</v>
      </c>
      <c r="CF745" s="218">
        <v>766881.41040000005</v>
      </c>
      <c r="CG745" s="219">
        <v>766881.41040000005</v>
      </c>
      <c r="CH745" s="220">
        <v>16154750.397012001</v>
      </c>
      <c r="CI745" s="220">
        <v>16154750.397012001</v>
      </c>
      <c r="CJ745" s="220">
        <v>14197434.22263</v>
      </c>
      <c r="CK745" s="221" t="s">
        <v>530</v>
      </c>
      <c r="CL745" s="222">
        <v>5.86</v>
      </c>
      <c r="CM745" s="223">
        <v>5.86</v>
      </c>
      <c r="CN745" s="224">
        <v>5.15</v>
      </c>
      <c r="CO745" s="253"/>
      <c r="CP745" s="253"/>
      <c r="CQ745" s="253"/>
      <c r="CR745" s="225"/>
      <c r="CS745" s="254">
        <v>148.82013067730804</v>
      </c>
      <c r="CT745" s="255">
        <v>144.55063183894097</v>
      </c>
      <c r="CU745" s="256">
        <v>1.9746278101443757</v>
      </c>
      <c r="CV745" s="257">
        <v>1.971087595518864</v>
      </c>
      <c r="CW745" s="245" t="s">
        <v>813</v>
      </c>
      <c r="CX745" s="258"/>
      <c r="CY745" s="253"/>
      <c r="CZ745" s="253"/>
      <c r="DA745" s="259"/>
      <c r="DB745" s="260"/>
      <c r="DC745" s="261">
        <v>144170</v>
      </c>
      <c r="DD745" s="262">
        <v>194702</v>
      </c>
      <c r="DE745" s="263">
        <v>158631</v>
      </c>
      <c r="DF745" s="111">
        <v>165834.33333333334</v>
      </c>
    </row>
    <row r="746" spans="1:110" ht="35.25" customHeight="1" x14ac:dyDescent="0.25">
      <c r="A746" s="237" t="s">
        <v>541</v>
      </c>
      <c r="B746" s="238" t="s">
        <v>14</v>
      </c>
      <c r="C746" s="238" t="s">
        <v>34</v>
      </c>
      <c r="D746" s="60" t="s">
        <v>279</v>
      </c>
      <c r="E746" s="60" t="s">
        <v>62</v>
      </c>
      <c r="F746" s="60" t="s">
        <v>1642</v>
      </c>
      <c r="G746" s="61" t="s">
        <v>62</v>
      </c>
      <c r="H746" s="211" t="s">
        <v>543</v>
      </c>
      <c r="I746" s="60" t="s">
        <v>608</v>
      </c>
      <c r="J746" s="212">
        <v>9.8716503726580598</v>
      </c>
      <c r="K746" s="212">
        <v>11.180113613109</v>
      </c>
      <c r="L746" s="213">
        <v>1462.1</v>
      </c>
      <c r="M746" s="214"/>
      <c r="N746" s="214"/>
      <c r="O746" s="214"/>
      <c r="P746" s="214"/>
      <c r="Q746" s="214"/>
      <c r="R746" s="214"/>
      <c r="S746" s="214"/>
      <c r="T746" s="214"/>
      <c r="U746" s="214"/>
      <c r="V746" s="214"/>
      <c r="W746" s="214"/>
      <c r="X746" s="214"/>
      <c r="Y746" s="214"/>
      <c r="Z746" s="214"/>
      <c r="AA746" s="214"/>
      <c r="AB746" s="214"/>
      <c r="AC746" s="214">
        <v>126</v>
      </c>
      <c r="AD746" s="214">
        <v>126</v>
      </c>
      <c r="AE746" s="214"/>
      <c r="AF746" s="214"/>
      <c r="AG746" s="215"/>
      <c r="AH746" s="214"/>
      <c r="AI746" s="214">
        <f t="shared" si="36"/>
        <v>126</v>
      </c>
      <c r="AJ746" s="214">
        <f t="shared" si="36"/>
        <v>126</v>
      </c>
      <c r="AK746" s="214"/>
      <c r="AL746" s="214"/>
      <c r="AM746" s="214"/>
      <c r="AN746" s="214"/>
      <c r="AO746" s="214"/>
      <c r="AP746" s="214"/>
      <c r="AQ746" s="214"/>
      <c r="AR746" s="214"/>
      <c r="AS746" s="214"/>
      <c r="AT746" s="214"/>
      <c r="AU746" s="214"/>
      <c r="AV746" s="214"/>
      <c r="AW746" s="214"/>
      <c r="AX746" s="214"/>
      <c r="AY746" s="214"/>
      <c r="AZ746" s="214"/>
      <c r="BA746" s="214">
        <v>695.88499999999999</v>
      </c>
      <c r="BB746" s="214">
        <v>695.88499999999999</v>
      </c>
      <c r="BC746" s="214"/>
      <c r="BD746" s="214"/>
      <c r="BE746" s="214"/>
      <c r="BF746" s="214"/>
      <c r="BG746" s="216">
        <f t="shared" si="37"/>
        <v>695.88499999999999</v>
      </c>
      <c r="BH746" s="72">
        <f t="shared" si="37"/>
        <v>695.88499999999999</v>
      </c>
      <c r="BI746" s="217">
        <f t="shared" si="35"/>
        <v>7.9348346636259975E-2</v>
      </c>
      <c r="BJ746" s="218">
        <v>0</v>
      </c>
      <c r="BK746" s="218">
        <v>0</v>
      </c>
      <c r="BL746" s="218">
        <v>0</v>
      </c>
      <c r="BM746" s="218">
        <v>0</v>
      </c>
      <c r="BN746" s="218">
        <v>0</v>
      </c>
      <c r="BO746" s="218">
        <v>0</v>
      </c>
      <c r="BP746" s="218">
        <v>0</v>
      </c>
      <c r="BQ746" s="218">
        <v>0</v>
      </c>
      <c r="BR746" s="218">
        <v>0</v>
      </c>
      <c r="BS746" s="218">
        <v>0</v>
      </c>
      <c r="BT746" s="218">
        <v>0</v>
      </c>
      <c r="BU746" s="218">
        <v>0</v>
      </c>
      <c r="BV746" s="218">
        <v>0</v>
      </c>
      <c r="BW746" s="218">
        <v>0</v>
      </c>
      <c r="BX746" s="218">
        <v>0</v>
      </c>
      <c r="BY746" s="218">
        <v>0</v>
      </c>
      <c r="BZ746" s="218">
        <v>816857.64839999995</v>
      </c>
      <c r="CA746" s="218">
        <v>816857.64839999995</v>
      </c>
      <c r="CB746" s="218">
        <v>0</v>
      </c>
      <c r="CC746" s="218">
        <v>0</v>
      </c>
      <c r="CD746" s="218">
        <v>0</v>
      </c>
      <c r="CE746" s="218">
        <v>0</v>
      </c>
      <c r="CF746" s="218">
        <v>816857.64839999995</v>
      </c>
      <c r="CG746" s="219">
        <v>816857.64839999995</v>
      </c>
      <c r="CH746" s="220">
        <v>9303095.0156040005</v>
      </c>
      <c r="CI746" s="220">
        <v>9303095.0156040005</v>
      </c>
      <c r="CJ746" s="220">
        <v>20295558.031553999</v>
      </c>
      <c r="CK746" s="221" t="s">
        <v>530</v>
      </c>
      <c r="CL746" s="222">
        <v>4.0199999999999996</v>
      </c>
      <c r="CM746" s="223">
        <v>4.0199999999999996</v>
      </c>
      <c r="CN746" s="224">
        <v>8.77</v>
      </c>
      <c r="CO746" s="253"/>
      <c r="CP746" s="253"/>
      <c r="CQ746" s="253"/>
      <c r="CR746" s="225"/>
      <c r="CS746" s="254">
        <v>117.44743996649095</v>
      </c>
      <c r="CT746" s="255">
        <v>117.44743996649095</v>
      </c>
      <c r="CU746" s="256">
        <v>1.2800103855078233</v>
      </c>
      <c r="CV746" s="257">
        <v>1.2800103855078233</v>
      </c>
      <c r="CW746" s="245" t="s">
        <v>548</v>
      </c>
      <c r="CX746" s="258"/>
      <c r="CY746" s="253"/>
      <c r="CZ746" s="253"/>
      <c r="DA746" s="259"/>
      <c r="DB746" s="260"/>
      <c r="DC746" s="261">
        <v>0</v>
      </c>
      <c r="DD746" s="262">
        <v>0</v>
      </c>
      <c r="DE746" s="263">
        <v>374604</v>
      </c>
      <c r="DF746" s="111">
        <v>124868</v>
      </c>
    </row>
    <row r="747" spans="1:110" ht="35.25" customHeight="1" x14ac:dyDescent="0.25">
      <c r="A747" s="237" t="s">
        <v>541</v>
      </c>
      <c r="B747" s="238" t="s">
        <v>14</v>
      </c>
      <c r="C747" s="238" t="s">
        <v>34</v>
      </c>
      <c r="D747" s="60" t="s">
        <v>213</v>
      </c>
      <c r="E747" s="60" t="s">
        <v>211</v>
      </c>
      <c r="F747" s="60" t="s">
        <v>1643</v>
      </c>
      <c r="G747" s="61" t="s">
        <v>1644</v>
      </c>
      <c r="H747" s="211" t="s">
        <v>533</v>
      </c>
      <c r="I747" s="60" t="s">
        <v>608</v>
      </c>
      <c r="J747" s="212">
        <v>12.30968508939201</v>
      </c>
      <c r="K747" s="212">
        <v>17.751704508530999</v>
      </c>
      <c r="L747" s="213">
        <v>1318.4</v>
      </c>
      <c r="M747" s="214"/>
      <c r="N747" s="214"/>
      <c r="O747" s="214"/>
      <c r="P747" s="214"/>
      <c r="Q747" s="214"/>
      <c r="R747" s="214"/>
      <c r="S747" s="214"/>
      <c r="T747" s="214"/>
      <c r="U747" s="214"/>
      <c r="V747" s="214"/>
      <c r="W747" s="214"/>
      <c r="X747" s="214"/>
      <c r="Y747" s="214"/>
      <c r="Z747" s="214"/>
      <c r="AA747" s="214"/>
      <c r="AB747" s="214"/>
      <c r="AC747" s="214">
        <v>89</v>
      </c>
      <c r="AD747" s="214">
        <v>89</v>
      </c>
      <c r="AE747" s="214"/>
      <c r="AF747" s="214"/>
      <c r="AG747" s="215"/>
      <c r="AH747" s="214"/>
      <c r="AI747" s="214">
        <f t="shared" si="36"/>
        <v>89</v>
      </c>
      <c r="AJ747" s="214">
        <f t="shared" si="36"/>
        <v>89</v>
      </c>
      <c r="AK747" s="214"/>
      <c r="AL747" s="214"/>
      <c r="AM747" s="214"/>
      <c r="AN747" s="214"/>
      <c r="AO747" s="214"/>
      <c r="AP747" s="214"/>
      <c r="AQ747" s="214"/>
      <c r="AR747" s="214"/>
      <c r="AS747" s="214"/>
      <c r="AT747" s="214"/>
      <c r="AU747" s="214"/>
      <c r="AV747" s="214"/>
      <c r="AW747" s="214"/>
      <c r="AX747" s="214"/>
      <c r="AY747" s="214"/>
      <c r="AZ747" s="214"/>
      <c r="BA747" s="214">
        <v>1952.78</v>
      </c>
      <c r="BB747" s="214">
        <v>1952.78</v>
      </c>
      <c r="BC747" s="214"/>
      <c r="BD747" s="214"/>
      <c r="BE747" s="214"/>
      <c r="BF747" s="214"/>
      <c r="BG747" s="216">
        <f t="shared" si="37"/>
        <v>1952.78</v>
      </c>
      <c r="BH747" s="72">
        <f t="shared" si="37"/>
        <v>1952.78</v>
      </c>
      <c r="BI747" s="217">
        <f t="shared" si="35"/>
        <v>0.32819831932773108</v>
      </c>
      <c r="BJ747" s="218">
        <v>0</v>
      </c>
      <c r="BK747" s="218">
        <v>0</v>
      </c>
      <c r="BL747" s="218">
        <v>0</v>
      </c>
      <c r="BM747" s="218">
        <v>0</v>
      </c>
      <c r="BN747" s="218">
        <v>0</v>
      </c>
      <c r="BO747" s="218">
        <v>0</v>
      </c>
      <c r="BP747" s="218">
        <v>0</v>
      </c>
      <c r="BQ747" s="218">
        <v>0</v>
      </c>
      <c r="BR747" s="218">
        <v>0</v>
      </c>
      <c r="BS747" s="218">
        <v>0</v>
      </c>
      <c r="BT747" s="218">
        <v>0</v>
      </c>
      <c r="BU747" s="218">
        <v>0</v>
      </c>
      <c r="BV747" s="218">
        <v>0</v>
      </c>
      <c r="BW747" s="218">
        <v>0</v>
      </c>
      <c r="BX747" s="218">
        <v>0</v>
      </c>
      <c r="BY747" s="218">
        <v>0</v>
      </c>
      <c r="BZ747" s="218">
        <v>2292251.2752</v>
      </c>
      <c r="CA747" s="218">
        <v>2292251.2752</v>
      </c>
      <c r="CB747" s="218">
        <v>0</v>
      </c>
      <c r="CC747" s="218">
        <v>0</v>
      </c>
      <c r="CD747" s="218">
        <v>0</v>
      </c>
      <c r="CE747" s="218">
        <v>0</v>
      </c>
      <c r="CF747" s="218">
        <v>2292251.2752</v>
      </c>
      <c r="CG747" s="219">
        <v>2292251.2752</v>
      </c>
      <c r="CH747" s="220">
        <v>18851520</v>
      </c>
      <c r="CI747" s="220">
        <v>18851520</v>
      </c>
      <c r="CJ747" s="220">
        <v>20848800.000000004</v>
      </c>
      <c r="CK747" s="221" t="s">
        <v>530</v>
      </c>
      <c r="CL747" s="222">
        <v>5.38</v>
      </c>
      <c r="CM747" s="223">
        <v>5.38</v>
      </c>
      <c r="CN747" s="224">
        <v>5.95</v>
      </c>
      <c r="CO747" s="253"/>
      <c r="CP747" s="253"/>
      <c r="CQ747" s="253"/>
      <c r="CR747" s="225"/>
      <c r="CS747" s="254">
        <v>79.396927030908628</v>
      </c>
      <c r="CT747" s="255">
        <v>70.530230867581423</v>
      </c>
      <c r="CU747" s="256">
        <v>0.55785861178577789</v>
      </c>
      <c r="CV747" s="257">
        <v>0.5143721065079826</v>
      </c>
      <c r="CW747" s="245" t="s">
        <v>548</v>
      </c>
      <c r="CX747" s="258"/>
      <c r="CY747" s="253"/>
      <c r="CZ747" s="253"/>
      <c r="DA747" s="259"/>
      <c r="DB747" s="260"/>
      <c r="DC747" s="261">
        <v>70141</v>
      </c>
      <c r="DD747" s="262">
        <v>42081</v>
      </c>
      <c r="DE747" s="263">
        <v>2856</v>
      </c>
      <c r="DF747" s="111">
        <v>38359.333333333336</v>
      </c>
    </row>
    <row r="748" spans="1:110" ht="35.25" customHeight="1" x14ac:dyDescent="0.25">
      <c r="A748" s="237" t="s">
        <v>541</v>
      </c>
      <c r="B748" s="238" t="s">
        <v>14</v>
      </c>
      <c r="C748" s="238" t="s">
        <v>34</v>
      </c>
      <c r="D748" s="60" t="s">
        <v>213</v>
      </c>
      <c r="E748" s="60" t="s">
        <v>211</v>
      </c>
      <c r="F748" s="60" t="s">
        <v>1645</v>
      </c>
      <c r="G748" s="61" t="s">
        <v>1644</v>
      </c>
      <c r="H748" s="211" t="s">
        <v>533</v>
      </c>
      <c r="I748" s="60" t="s">
        <v>608</v>
      </c>
      <c r="J748" s="212">
        <v>12.668219606558768</v>
      </c>
      <c r="K748" s="212">
        <v>17.692234811685001</v>
      </c>
      <c r="L748" s="213">
        <v>1232.5999999999999</v>
      </c>
      <c r="M748" s="214"/>
      <c r="N748" s="214"/>
      <c r="O748" s="214"/>
      <c r="P748" s="214"/>
      <c r="Q748" s="214"/>
      <c r="R748" s="214"/>
      <c r="S748" s="214"/>
      <c r="T748" s="214"/>
      <c r="U748" s="214"/>
      <c r="V748" s="214"/>
      <c r="W748" s="214"/>
      <c r="X748" s="214"/>
      <c r="Y748" s="214"/>
      <c r="Z748" s="214"/>
      <c r="AA748" s="214"/>
      <c r="AB748" s="214"/>
      <c r="AC748" s="214">
        <v>42</v>
      </c>
      <c r="AD748" s="214">
        <v>42</v>
      </c>
      <c r="AE748" s="214"/>
      <c r="AF748" s="214"/>
      <c r="AG748" s="215"/>
      <c r="AH748" s="214"/>
      <c r="AI748" s="214">
        <f t="shared" si="36"/>
        <v>42</v>
      </c>
      <c r="AJ748" s="214">
        <f t="shared" si="36"/>
        <v>42</v>
      </c>
      <c r="AK748" s="214"/>
      <c r="AL748" s="214"/>
      <c r="AM748" s="214"/>
      <c r="AN748" s="214"/>
      <c r="AO748" s="214"/>
      <c r="AP748" s="214"/>
      <c r="AQ748" s="214"/>
      <c r="AR748" s="214"/>
      <c r="AS748" s="214"/>
      <c r="AT748" s="214"/>
      <c r="AU748" s="214"/>
      <c r="AV748" s="214"/>
      <c r="AW748" s="214"/>
      <c r="AX748" s="214"/>
      <c r="AY748" s="214"/>
      <c r="AZ748" s="214"/>
      <c r="BA748" s="214">
        <v>269.62</v>
      </c>
      <c r="BB748" s="214">
        <v>269.62</v>
      </c>
      <c r="BC748" s="214"/>
      <c r="BD748" s="214"/>
      <c r="BE748" s="214"/>
      <c r="BF748" s="214"/>
      <c r="BG748" s="216">
        <f t="shared" si="37"/>
        <v>269.62</v>
      </c>
      <c r="BH748" s="72">
        <f t="shared" si="37"/>
        <v>269.62</v>
      </c>
      <c r="BI748" s="217">
        <f t="shared" si="35"/>
        <v>3.7395284327323169E-2</v>
      </c>
      <c r="BJ748" s="218">
        <v>0</v>
      </c>
      <c r="BK748" s="218">
        <v>0</v>
      </c>
      <c r="BL748" s="218">
        <v>0</v>
      </c>
      <c r="BM748" s="218">
        <v>0</v>
      </c>
      <c r="BN748" s="218">
        <v>0</v>
      </c>
      <c r="BO748" s="218">
        <v>0</v>
      </c>
      <c r="BP748" s="218">
        <v>0</v>
      </c>
      <c r="BQ748" s="218">
        <v>0</v>
      </c>
      <c r="BR748" s="218">
        <v>0</v>
      </c>
      <c r="BS748" s="218">
        <v>0</v>
      </c>
      <c r="BT748" s="218">
        <v>0</v>
      </c>
      <c r="BU748" s="218">
        <v>0</v>
      </c>
      <c r="BV748" s="218">
        <v>0</v>
      </c>
      <c r="BW748" s="218">
        <v>0</v>
      </c>
      <c r="BX748" s="218">
        <v>0</v>
      </c>
      <c r="BY748" s="218">
        <v>0</v>
      </c>
      <c r="BZ748" s="218">
        <v>316490.74080000003</v>
      </c>
      <c r="CA748" s="218">
        <v>316490.74080000003</v>
      </c>
      <c r="CB748" s="218">
        <v>0</v>
      </c>
      <c r="CC748" s="218">
        <v>0</v>
      </c>
      <c r="CD748" s="218">
        <v>0</v>
      </c>
      <c r="CE748" s="218">
        <v>0</v>
      </c>
      <c r="CF748" s="218">
        <v>316490.74080000003</v>
      </c>
      <c r="CG748" s="219">
        <v>316490.74080000003</v>
      </c>
      <c r="CH748" s="220">
        <v>23546880</v>
      </c>
      <c r="CI748" s="220">
        <v>23546880</v>
      </c>
      <c r="CJ748" s="220">
        <v>25263840.000000004</v>
      </c>
      <c r="CK748" s="221" t="s">
        <v>530</v>
      </c>
      <c r="CL748" s="222">
        <v>6.72</v>
      </c>
      <c r="CM748" s="223">
        <v>6.72</v>
      </c>
      <c r="CN748" s="224">
        <v>7.21</v>
      </c>
      <c r="CO748" s="253"/>
      <c r="CP748" s="253"/>
      <c r="CQ748" s="253"/>
      <c r="CR748" s="225"/>
      <c r="CS748" s="254">
        <v>42.273350032597513</v>
      </c>
      <c r="CT748" s="255">
        <v>39.048415951061436</v>
      </c>
      <c r="CU748" s="256">
        <v>0.19559175600198395</v>
      </c>
      <c r="CV748" s="257">
        <v>0.19234653931616144</v>
      </c>
      <c r="CW748" s="245" t="s">
        <v>923</v>
      </c>
      <c r="CX748" s="258"/>
      <c r="CY748" s="253"/>
      <c r="CZ748" s="253"/>
      <c r="DA748" s="259"/>
      <c r="DB748" s="260"/>
      <c r="DC748" s="261">
        <v>0</v>
      </c>
      <c r="DD748" s="262">
        <v>0</v>
      </c>
      <c r="DE748" s="263">
        <v>0</v>
      </c>
      <c r="DF748" s="111">
        <v>0</v>
      </c>
    </row>
    <row r="749" spans="1:110" ht="35.25" customHeight="1" x14ac:dyDescent="0.25">
      <c r="A749" s="237" t="s">
        <v>541</v>
      </c>
      <c r="B749" s="238" t="s">
        <v>14</v>
      </c>
      <c r="C749" s="238" t="s">
        <v>34</v>
      </c>
      <c r="D749" s="60" t="s">
        <v>213</v>
      </c>
      <c r="E749" s="60" t="s">
        <v>211</v>
      </c>
      <c r="F749" s="60" t="s">
        <v>1646</v>
      </c>
      <c r="G749" s="61" t="s">
        <v>1644</v>
      </c>
      <c r="H749" s="211" t="s">
        <v>533</v>
      </c>
      <c r="I749" s="60" t="s">
        <v>608</v>
      </c>
      <c r="J749" s="212">
        <v>11.234081537891738</v>
      </c>
      <c r="K749" s="212">
        <v>8.6492424062520001</v>
      </c>
      <c r="L749" s="213">
        <v>744.2</v>
      </c>
      <c r="M749" s="214"/>
      <c r="N749" s="214"/>
      <c r="O749" s="214"/>
      <c r="P749" s="214"/>
      <c r="Q749" s="214"/>
      <c r="R749" s="214"/>
      <c r="S749" s="214"/>
      <c r="T749" s="214"/>
      <c r="U749" s="214"/>
      <c r="V749" s="214"/>
      <c r="W749" s="214"/>
      <c r="X749" s="214"/>
      <c r="Y749" s="214"/>
      <c r="Z749" s="214"/>
      <c r="AA749" s="214"/>
      <c r="AB749" s="214"/>
      <c r="AC749" s="214">
        <v>10</v>
      </c>
      <c r="AD749" s="214">
        <v>10</v>
      </c>
      <c r="AE749" s="214"/>
      <c r="AF749" s="214"/>
      <c r="AG749" s="215"/>
      <c r="AH749" s="214"/>
      <c r="AI749" s="214">
        <f t="shared" si="36"/>
        <v>10</v>
      </c>
      <c r="AJ749" s="214">
        <f t="shared" si="36"/>
        <v>10</v>
      </c>
      <c r="AK749" s="214"/>
      <c r="AL749" s="214"/>
      <c r="AM749" s="214"/>
      <c r="AN749" s="214"/>
      <c r="AO749" s="214"/>
      <c r="AP749" s="214"/>
      <c r="AQ749" s="214"/>
      <c r="AR749" s="214"/>
      <c r="AS749" s="214"/>
      <c r="AT749" s="214"/>
      <c r="AU749" s="214"/>
      <c r="AV749" s="214"/>
      <c r="AW749" s="214"/>
      <c r="AX749" s="214"/>
      <c r="AY749" s="214"/>
      <c r="AZ749" s="214"/>
      <c r="BA749" s="214">
        <v>223.095</v>
      </c>
      <c r="BB749" s="214">
        <v>223.095</v>
      </c>
      <c r="BC749" s="214"/>
      <c r="BD749" s="214"/>
      <c r="BE749" s="214"/>
      <c r="BF749" s="214"/>
      <c r="BG749" s="216">
        <f t="shared" si="37"/>
        <v>223.095</v>
      </c>
      <c r="BH749" s="72">
        <f t="shared" si="37"/>
        <v>223.095</v>
      </c>
      <c r="BI749" s="217">
        <f t="shared" si="35"/>
        <v>2.2764795918367345E-2</v>
      </c>
      <c r="BJ749" s="218">
        <v>0</v>
      </c>
      <c r="BK749" s="218">
        <v>0</v>
      </c>
      <c r="BL749" s="218">
        <v>0</v>
      </c>
      <c r="BM749" s="218">
        <v>0</v>
      </c>
      <c r="BN749" s="218">
        <v>0</v>
      </c>
      <c r="BO749" s="218">
        <v>0</v>
      </c>
      <c r="BP749" s="218">
        <v>0</v>
      </c>
      <c r="BQ749" s="218">
        <v>0</v>
      </c>
      <c r="BR749" s="218">
        <v>0</v>
      </c>
      <c r="BS749" s="218">
        <v>0</v>
      </c>
      <c r="BT749" s="218">
        <v>0</v>
      </c>
      <c r="BU749" s="218">
        <v>0</v>
      </c>
      <c r="BV749" s="218">
        <v>0</v>
      </c>
      <c r="BW749" s="218">
        <v>0</v>
      </c>
      <c r="BX749" s="218">
        <v>0</v>
      </c>
      <c r="BY749" s="218">
        <v>0</v>
      </c>
      <c r="BZ749" s="218">
        <v>261877.83480000001</v>
      </c>
      <c r="CA749" s="218">
        <v>261877.83480000001</v>
      </c>
      <c r="CB749" s="218">
        <v>0</v>
      </c>
      <c r="CC749" s="218">
        <v>0</v>
      </c>
      <c r="CD749" s="218">
        <v>0</v>
      </c>
      <c r="CE749" s="218">
        <v>0</v>
      </c>
      <c r="CF749" s="218">
        <v>261877.83480000001</v>
      </c>
      <c r="CG749" s="219">
        <v>261877.83480000001</v>
      </c>
      <c r="CH749" s="220">
        <v>23792160.000000004</v>
      </c>
      <c r="CI749" s="220">
        <v>23792160.000000004</v>
      </c>
      <c r="CJ749" s="220">
        <v>34339200.000000007</v>
      </c>
      <c r="CK749" s="221" t="s">
        <v>530</v>
      </c>
      <c r="CL749" s="222">
        <v>6.79</v>
      </c>
      <c r="CM749" s="223">
        <v>6.79</v>
      </c>
      <c r="CN749" s="224">
        <v>9.8000000000000007</v>
      </c>
      <c r="CO749" s="253"/>
      <c r="CP749" s="253"/>
      <c r="CQ749" s="253"/>
      <c r="CR749" s="225"/>
      <c r="CS749" s="254">
        <v>136.9771705369981</v>
      </c>
      <c r="CT749" s="255">
        <v>136.9771705369981</v>
      </c>
      <c r="CU749" s="256">
        <v>0.37760211513321779</v>
      </c>
      <c r="CV749" s="257">
        <v>0.37760211513321779</v>
      </c>
      <c r="CW749" s="245" t="s">
        <v>1647</v>
      </c>
      <c r="CX749" s="258"/>
      <c r="CY749" s="253"/>
      <c r="CZ749" s="253"/>
      <c r="DA749" s="259"/>
      <c r="DB749" s="260"/>
      <c r="DC749" s="261">
        <v>0</v>
      </c>
      <c r="DD749" s="262">
        <v>0</v>
      </c>
      <c r="DE749" s="263">
        <v>273060</v>
      </c>
      <c r="DF749" s="111">
        <v>91020</v>
      </c>
    </row>
    <row r="750" spans="1:110" ht="35.25" customHeight="1" x14ac:dyDescent="0.25">
      <c r="A750" s="237" t="s">
        <v>541</v>
      </c>
      <c r="B750" s="238" t="s">
        <v>14</v>
      </c>
      <c r="C750" s="238" t="s">
        <v>34</v>
      </c>
      <c r="D750" s="60" t="s">
        <v>213</v>
      </c>
      <c r="E750" s="60" t="s">
        <v>211</v>
      </c>
      <c r="F750" s="60" t="s">
        <v>1648</v>
      </c>
      <c r="G750" s="61" t="s">
        <v>1649</v>
      </c>
      <c r="H750" s="211" t="s">
        <v>543</v>
      </c>
      <c r="I750" s="60" t="s">
        <v>608</v>
      </c>
      <c r="J750" s="212">
        <v>12.30968508939201</v>
      </c>
      <c r="K750" s="212">
        <v>21.713068136655</v>
      </c>
      <c r="L750" s="213">
        <v>4526.5</v>
      </c>
      <c r="M750" s="214"/>
      <c r="N750" s="214"/>
      <c r="O750" s="214"/>
      <c r="P750" s="214"/>
      <c r="Q750" s="214"/>
      <c r="R750" s="214"/>
      <c r="S750" s="214"/>
      <c r="T750" s="214"/>
      <c r="U750" s="214"/>
      <c r="V750" s="214"/>
      <c r="W750" s="214"/>
      <c r="X750" s="214"/>
      <c r="Y750" s="214">
        <v>2</v>
      </c>
      <c r="Z750" s="214">
        <v>2</v>
      </c>
      <c r="AA750" s="214"/>
      <c r="AB750" s="214"/>
      <c r="AC750" s="214">
        <v>97</v>
      </c>
      <c r="AD750" s="214">
        <v>97</v>
      </c>
      <c r="AE750" s="214"/>
      <c r="AF750" s="214"/>
      <c r="AG750" s="215"/>
      <c r="AH750" s="214"/>
      <c r="AI750" s="214">
        <f t="shared" si="36"/>
        <v>99</v>
      </c>
      <c r="AJ750" s="214">
        <f t="shared" si="36"/>
        <v>99</v>
      </c>
      <c r="AK750" s="214"/>
      <c r="AL750" s="214"/>
      <c r="AM750" s="214"/>
      <c r="AN750" s="214"/>
      <c r="AO750" s="214"/>
      <c r="AP750" s="214"/>
      <c r="AQ750" s="214"/>
      <c r="AR750" s="214"/>
      <c r="AS750" s="214"/>
      <c r="AT750" s="214"/>
      <c r="AU750" s="214"/>
      <c r="AV750" s="214"/>
      <c r="AW750" s="214">
        <v>6.2</v>
      </c>
      <c r="AX750" s="214">
        <v>6.2</v>
      </c>
      <c r="AY750" s="214"/>
      <c r="AZ750" s="214"/>
      <c r="BA750" s="214">
        <v>494.15</v>
      </c>
      <c r="BB750" s="214">
        <v>494.15</v>
      </c>
      <c r="BC750" s="214"/>
      <c r="BD750" s="214"/>
      <c r="BE750" s="214"/>
      <c r="BF750" s="214"/>
      <c r="BG750" s="216">
        <f t="shared" si="37"/>
        <v>500.34999999999997</v>
      </c>
      <c r="BH750" s="72">
        <f t="shared" si="37"/>
        <v>500.34999999999997</v>
      </c>
      <c r="BI750" s="217">
        <f t="shared" si="35"/>
        <v>4.6718020541549943E-2</v>
      </c>
      <c r="BJ750" s="218">
        <v>0</v>
      </c>
      <c r="BK750" s="218">
        <v>0</v>
      </c>
      <c r="BL750" s="218">
        <v>0</v>
      </c>
      <c r="BM750" s="218">
        <v>0</v>
      </c>
      <c r="BN750" s="218">
        <v>0</v>
      </c>
      <c r="BO750" s="218">
        <v>0</v>
      </c>
      <c r="BP750" s="218">
        <v>0</v>
      </c>
      <c r="BQ750" s="218">
        <v>0</v>
      </c>
      <c r="BR750" s="218">
        <v>0</v>
      </c>
      <c r="BS750" s="218">
        <v>0</v>
      </c>
      <c r="BT750" s="218">
        <v>0</v>
      </c>
      <c r="BU750" s="218">
        <v>0</v>
      </c>
      <c r="BV750" s="218">
        <v>31283.711999999996</v>
      </c>
      <c r="BW750" s="218">
        <v>31283.711999999996</v>
      </c>
      <c r="BX750" s="218">
        <v>0</v>
      </c>
      <c r="BY750" s="218">
        <v>0</v>
      </c>
      <c r="BZ750" s="218">
        <v>580053.03600000008</v>
      </c>
      <c r="CA750" s="218">
        <v>580053.03600000008</v>
      </c>
      <c r="CB750" s="218">
        <v>0</v>
      </c>
      <c r="CC750" s="218">
        <v>0</v>
      </c>
      <c r="CD750" s="218">
        <v>0</v>
      </c>
      <c r="CE750" s="218">
        <v>0</v>
      </c>
      <c r="CF750" s="218">
        <v>611336.74800000002</v>
      </c>
      <c r="CG750" s="219">
        <v>611336.74800000002</v>
      </c>
      <c r="CH750" s="220">
        <v>34164000</v>
      </c>
      <c r="CI750" s="220">
        <v>34164000</v>
      </c>
      <c r="CJ750" s="220">
        <v>37527840.000000007</v>
      </c>
      <c r="CK750" s="221" t="s">
        <v>530</v>
      </c>
      <c r="CL750" s="222">
        <v>9.75</v>
      </c>
      <c r="CM750" s="223">
        <v>9.75</v>
      </c>
      <c r="CN750" s="224">
        <v>10.71</v>
      </c>
      <c r="CO750" s="253"/>
      <c r="CP750" s="253"/>
      <c r="CQ750" s="253"/>
      <c r="CR750" s="225"/>
      <c r="CS750" s="254">
        <v>54.418297761280286</v>
      </c>
      <c r="CT750" s="255">
        <v>48.714479505821693</v>
      </c>
      <c r="CU750" s="256">
        <v>0.62753449847733045</v>
      </c>
      <c r="CV750" s="257">
        <v>0.62311607364578281</v>
      </c>
      <c r="CW750" s="245" t="s">
        <v>616</v>
      </c>
      <c r="CX750" s="258"/>
      <c r="CY750" s="253"/>
      <c r="CZ750" s="253"/>
      <c r="DA750" s="259"/>
      <c r="DB750" s="260"/>
      <c r="DC750" s="261">
        <v>209609</v>
      </c>
      <c r="DD750" s="262">
        <v>248168</v>
      </c>
      <c r="DE750" s="263">
        <v>0</v>
      </c>
      <c r="DF750" s="111">
        <v>152592.33333333334</v>
      </c>
    </row>
    <row r="751" spans="1:110" ht="35.25" customHeight="1" x14ac:dyDescent="0.25">
      <c r="A751" s="237" t="s">
        <v>541</v>
      </c>
      <c r="B751" s="238" t="s">
        <v>14</v>
      </c>
      <c r="C751" s="238" t="s">
        <v>34</v>
      </c>
      <c r="D751" s="60" t="s">
        <v>213</v>
      </c>
      <c r="E751" s="60" t="s">
        <v>211</v>
      </c>
      <c r="F751" s="60" t="s">
        <v>1650</v>
      </c>
      <c r="G751" s="61" t="s">
        <v>211</v>
      </c>
      <c r="H751" s="211" t="s">
        <v>543</v>
      </c>
      <c r="I751" s="60" t="s">
        <v>608</v>
      </c>
      <c r="J751" s="212">
        <v>12.405294293969813</v>
      </c>
      <c r="K751" s="212">
        <v>12.242992398777</v>
      </c>
      <c r="L751" s="213">
        <v>1845.8</v>
      </c>
      <c r="M751" s="214"/>
      <c r="N751" s="214"/>
      <c r="O751" s="214"/>
      <c r="P751" s="214"/>
      <c r="Q751" s="214"/>
      <c r="R751" s="214"/>
      <c r="S751" s="214"/>
      <c r="T751" s="214"/>
      <c r="U751" s="214"/>
      <c r="V751" s="214"/>
      <c r="W751" s="214"/>
      <c r="X751" s="214"/>
      <c r="Y751" s="214"/>
      <c r="Z751" s="214"/>
      <c r="AA751" s="214"/>
      <c r="AB751" s="214"/>
      <c r="AC751" s="214">
        <v>62</v>
      </c>
      <c r="AD751" s="214">
        <v>62</v>
      </c>
      <c r="AE751" s="214"/>
      <c r="AF751" s="214"/>
      <c r="AG751" s="215"/>
      <c r="AH751" s="214"/>
      <c r="AI751" s="214">
        <f t="shared" si="36"/>
        <v>62</v>
      </c>
      <c r="AJ751" s="214">
        <f t="shared" si="36"/>
        <v>62</v>
      </c>
      <c r="AK751" s="214"/>
      <c r="AL751" s="214"/>
      <c r="AM751" s="214"/>
      <c r="AN751" s="214"/>
      <c r="AO751" s="214"/>
      <c r="AP751" s="214"/>
      <c r="AQ751" s="214"/>
      <c r="AR751" s="214"/>
      <c r="AS751" s="214"/>
      <c r="AT751" s="214"/>
      <c r="AU751" s="214"/>
      <c r="AV751" s="214"/>
      <c r="AW751" s="214"/>
      <c r="AX751" s="214"/>
      <c r="AY751" s="214"/>
      <c r="AZ751" s="214"/>
      <c r="BA751" s="214">
        <v>340.18</v>
      </c>
      <c r="BB751" s="214">
        <v>340.18</v>
      </c>
      <c r="BC751" s="214"/>
      <c r="BD751" s="214"/>
      <c r="BE751" s="214"/>
      <c r="BF751" s="214"/>
      <c r="BG751" s="216">
        <f t="shared" si="37"/>
        <v>340.18</v>
      </c>
      <c r="BH751" s="72">
        <f t="shared" si="37"/>
        <v>340.18</v>
      </c>
      <c r="BI751" s="217">
        <f t="shared" si="35"/>
        <v>6.2418348623853204E-2</v>
      </c>
      <c r="BJ751" s="218">
        <v>0</v>
      </c>
      <c r="BK751" s="218">
        <v>0</v>
      </c>
      <c r="BL751" s="218">
        <v>0</v>
      </c>
      <c r="BM751" s="218">
        <v>0</v>
      </c>
      <c r="BN751" s="218">
        <v>0</v>
      </c>
      <c r="BO751" s="218">
        <v>0</v>
      </c>
      <c r="BP751" s="218">
        <v>0</v>
      </c>
      <c r="BQ751" s="218">
        <v>0</v>
      </c>
      <c r="BR751" s="218">
        <v>0</v>
      </c>
      <c r="BS751" s="218">
        <v>0</v>
      </c>
      <c r="BT751" s="218">
        <v>0</v>
      </c>
      <c r="BU751" s="218">
        <v>0</v>
      </c>
      <c r="BV751" s="218">
        <v>0</v>
      </c>
      <c r="BW751" s="218">
        <v>0</v>
      </c>
      <c r="BX751" s="218">
        <v>0</v>
      </c>
      <c r="BY751" s="218">
        <v>0</v>
      </c>
      <c r="BZ751" s="218">
        <v>399316.89120000007</v>
      </c>
      <c r="CA751" s="218">
        <v>399316.89120000007</v>
      </c>
      <c r="CB751" s="218">
        <v>0</v>
      </c>
      <c r="CC751" s="218">
        <v>0</v>
      </c>
      <c r="CD751" s="218">
        <v>0</v>
      </c>
      <c r="CE751" s="218">
        <v>0</v>
      </c>
      <c r="CF751" s="218">
        <v>399316.89120000007</v>
      </c>
      <c r="CG751" s="219">
        <v>399316.89120000007</v>
      </c>
      <c r="CH751" s="220">
        <v>17745350.274234001</v>
      </c>
      <c r="CI751" s="220">
        <v>17745350.274234001</v>
      </c>
      <c r="CJ751" s="220">
        <v>19537809.897893999</v>
      </c>
      <c r="CK751" s="221" t="s">
        <v>530</v>
      </c>
      <c r="CL751" s="222">
        <v>4.95</v>
      </c>
      <c r="CM751" s="223">
        <v>4.95</v>
      </c>
      <c r="CN751" s="224">
        <v>5.45</v>
      </c>
      <c r="CO751" s="253"/>
      <c r="CP751" s="253"/>
      <c r="CQ751" s="253"/>
      <c r="CR751" s="225"/>
      <c r="CS751" s="254">
        <v>76.822445739259692</v>
      </c>
      <c r="CT751" s="255">
        <v>67.692513459349968</v>
      </c>
      <c r="CU751" s="256">
        <v>0.56271757329498429</v>
      </c>
      <c r="CV751" s="257">
        <v>0.54917355523629352</v>
      </c>
      <c r="CW751" s="245" t="s">
        <v>616</v>
      </c>
      <c r="CX751" s="258"/>
      <c r="CY751" s="253"/>
      <c r="CZ751" s="253"/>
      <c r="DA751" s="259"/>
      <c r="DB751" s="260"/>
      <c r="DC751" s="261">
        <v>0</v>
      </c>
      <c r="DD751" s="262">
        <v>61402</v>
      </c>
      <c r="DE751" s="263">
        <v>101791</v>
      </c>
      <c r="DF751" s="111">
        <v>54397.666666666664</v>
      </c>
    </row>
    <row r="752" spans="1:110" ht="35.25" customHeight="1" x14ac:dyDescent="0.25">
      <c r="A752" s="237" t="s">
        <v>541</v>
      </c>
      <c r="B752" s="238" t="s">
        <v>14</v>
      </c>
      <c r="C752" s="238" t="s">
        <v>34</v>
      </c>
      <c r="D752" s="60" t="s">
        <v>347</v>
      </c>
      <c r="E752" s="60" t="s">
        <v>348</v>
      </c>
      <c r="F752" s="60" t="s">
        <v>1651</v>
      </c>
      <c r="G752" s="61" t="s">
        <v>1652</v>
      </c>
      <c r="H752" s="211" t="s">
        <v>543</v>
      </c>
      <c r="I752" s="60" t="s">
        <v>529</v>
      </c>
      <c r="J752" s="212">
        <v>10.745643210157313</v>
      </c>
      <c r="K752" s="212">
        <v>52.180302921768003</v>
      </c>
      <c r="L752" s="213">
        <v>2038.5</v>
      </c>
      <c r="M752" s="214"/>
      <c r="N752" s="214"/>
      <c r="O752" s="214"/>
      <c r="P752" s="214"/>
      <c r="Q752" s="214"/>
      <c r="R752" s="214"/>
      <c r="S752" s="214"/>
      <c r="T752" s="214"/>
      <c r="U752" s="214"/>
      <c r="V752" s="214"/>
      <c r="W752" s="214"/>
      <c r="X752" s="214"/>
      <c r="Y752" s="214"/>
      <c r="Z752" s="214"/>
      <c r="AA752" s="214"/>
      <c r="AB752" s="214"/>
      <c r="AC752" s="214">
        <v>58</v>
      </c>
      <c r="AD752" s="214">
        <v>58</v>
      </c>
      <c r="AE752" s="214"/>
      <c r="AF752" s="214"/>
      <c r="AG752" s="215"/>
      <c r="AH752" s="214"/>
      <c r="AI752" s="214">
        <f t="shared" si="36"/>
        <v>58</v>
      </c>
      <c r="AJ752" s="214">
        <f t="shared" si="36"/>
        <v>58</v>
      </c>
      <c r="AK752" s="214"/>
      <c r="AL752" s="214"/>
      <c r="AM752" s="214"/>
      <c r="AN752" s="214"/>
      <c r="AO752" s="214"/>
      <c r="AP752" s="214"/>
      <c r="AQ752" s="214"/>
      <c r="AR752" s="214"/>
      <c r="AS752" s="214"/>
      <c r="AT752" s="214"/>
      <c r="AU752" s="214"/>
      <c r="AV752" s="214"/>
      <c r="AW752" s="214"/>
      <c r="AX752" s="214"/>
      <c r="AY752" s="214"/>
      <c r="AZ752" s="214"/>
      <c r="BA752" s="214">
        <v>487.03</v>
      </c>
      <c r="BB752" s="214">
        <v>487.03</v>
      </c>
      <c r="BC752" s="214"/>
      <c r="BD752" s="214"/>
      <c r="BE752" s="214"/>
      <c r="BF752" s="214"/>
      <c r="BG752" s="216">
        <f t="shared" si="37"/>
        <v>487.03</v>
      </c>
      <c r="BH752" s="72">
        <f t="shared" si="37"/>
        <v>487.03</v>
      </c>
      <c r="BI752" s="217">
        <f t="shared" si="35"/>
        <v>4.9900614754098356E-2</v>
      </c>
      <c r="BJ752" s="218">
        <v>0</v>
      </c>
      <c r="BK752" s="218">
        <v>0</v>
      </c>
      <c r="BL752" s="218">
        <v>0</v>
      </c>
      <c r="BM752" s="218">
        <v>0</v>
      </c>
      <c r="BN752" s="218">
        <v>0</v>
      </c>
      <c r="BO752" s="218">
        <v>0</v>
      </c>
      <c r="BP752" s="218">
        <v>0</v>
      </c>
      <c r="BQ752" s="218">
        <v>0</v>
      </c>
      <c r="BR752" s="218">
        <v>0</v>
      </c>
      <c r="BS752" s="218">
        <v>0</v>
      </c>
      <c r="BT752" s="218">
        <v>0</v>
      </c>
      <c r="BU752" s="218">
        <v>0</v>
      </c>
      <c r="BV752" s="218">
        <v>0</v>
      </c>
      <c r="BW752" s="218">
        <v>0</v>
      </c>
      <c r="BX752" s="218">
        <v>0</v>
      </c>
      <c r="BY752" s="218">
        <v>0</v>
      </c>
      <c r="BZ752" s="218">
        <v>571695.29520000005</v>
      </c>
      <c r="CA752" s="218">
        <v>571695.29520000005</v>
      </c>
      <c r="CB752" s="218">
        <v>0</v>
      </c>
      <c r="CC752" s="218">
        <v>0</v>
      </c>
      <c r="CD752" s="218">
        <v>0</v>
      </c>
      <c r="CE752" s="218">
        <v>0</v>
      </c>
      <c r="CF752" s="218">
        <v>571695.29520000005</v>
      </c>
      <c r="CG752" s="219">
        <v>571695.29520000005</v>
      </c>
      <c r="CH752" s="220">
        <v>32131680</v>
      </c>
      <c r="CI752" s="220">
        <v>32131680</v>
      </c>
      <c r="CJ752" s="220">
        <v>34199040</v>
      </c>
      <c r="CK752" s="221" t="s">
        <v>530</v>
      </c>
      <c r="CL752" s="222">
        <v>9.17</v>
      </c>
      <c r="CM752" s="223">
        <v>9.17</v>
      </c>
      <c r="CN752" s="224">
        <v>9.76</v>
      </c>
      <c r="CO752" s="253"/>
      <c r="CP752" s="253"/>
      <c r="CQ752" s="253"/>
      <c r="CR752" s="225"/>
      <c r="CS752" s="254">
        <v>1009.1413521411614</v>
      </c>
      <c r="CT752" s="255">
        <v>255.34033150549521</v>
      </c>
      <c r="CU752" s="256">
        <v>1.7613627504751346</v>
      </c>
      <c r="CV752" s="257">
        <v>1.4598328830793303</v>
      </c>
      <c r="CW752" s="245" t="s">
        <v>579</v>
      </c>
      <c r="CX752" s="258"/>
      <c r="CY752" s="253"/>
      <c r="CZ752" s="253"/>
      <c r="DA752" s="259"/>
      <c r="DB752" s="260"/>
      <c r="DC752" s="261">
        <v>222736</v>
      </c>
      <c r="DD752" s="262">
        <v>146364</v>
      </c>
      <c r="DE752" s="263">
        <v>38817</v>
      </c>
      <c r="DF752" s="111">
        <v>135972.33333333334</v>
      </c>
    </row>
    <row r="753" spans="1:110" ht="35.25" customHeight="1" x14ac:dyDescent="0.25">
      <c r="A753" s="237" t="s">
        <v>541</v>
      </c>
      <c r="B753" s="238" t="s">
        <v>14</v>
      </c>
      <c r="C753" s="238" t="s">
        <v>34</v>
      </c>
      <c r="D753" s="60" t="s">
        <v>375</v>
      </c>
      <c r="E753" s="60" t="s">
        <v>157</v>
      </c>
      <c r="F753" s="60" t="s">
        <v>1653</v>
      </c>
      <c r="G753" s="61" t="s">
        <v>1654</v>
      </c>
      <c r="H753" s="211" t="s">
        <v>533</v>
      </c>
      <c r="I753" s="60" t="s">
        <v>529</v>
      </c>
      <c r="J753" s="212">
        <v>10.882821634116768</v>
      </c>
      <c r="K753" s="212">
        <v>27.883143881397004</v>
      </c>
      <c r="L753" s="213">
        <v>1865.6</v>
      </c>
      <c r="M753" s="214"/>
      <c r="N753" s="214"/>
      <c r="O753" s="214"/>
      <c r="P753" s="214"/>
      <c r="Q753" s="214"/>
      <c r="R753" s="214"/>
      <c r="S753" s="214"/>
      <c r="T753" s="214"/>
      <c r="U753" s="214"/>
      <c r="V753" s="214"/>
      <c r="W753" s="214"/>
      <c r="X753" s="214"/>
      <c r="Y753" s="214">
        <v>1</v>
      </c>
      <c r="Z753" s="214">
        <v>1</v>
      </c>
      <c r="AA753" s="214"/>
      <c r="AB753" s="214"/>
      <c r="AC753" s="214">
        <v>75</v>
      </c>
      <c r="AD753" s="214">
        <v>75</v>
      </c>
      <c r="AE753" s="214">
        <v>1</v>
      </c>
      <c r="AF753" s="214">
        <v>1</v>
      </c>
      <c r="AG753" s="215">
        <v>2</v>
      </c>
      <c r="AH753" s="214">
        <v>2</v>
      </c>
      <c r="AI753" s="214">
        <f t="shared" si="36"/>
        <v>79</v>
      </c>
      <c r="AJ753" s="214">
        <f t="shared" si="36"/>
        <v>79</v>
      </c>
      <c r="AK753" s="214"/>
      <c r="AL753" s="214"/>
      <c r="AM753" s="214"/>
      <c r="AN753" s="214"/>
      <c r="AO753" s="214"/>
      <c r="AP753" s="214"/>
      <c r="AQ753" s="214"/>
      <c r="AR753" s="214"/>
      <c r="AS753" s="214"/>
      <c r="AT753" s="214"/>
      <c r="AU753" s="214"/>
      <c r="AV753" s="214"/>
      <c r="AW753" s="214">
        <v>1.2</v>
      </c>
      <c r="AX753" s="214">
        <v>1.2</v>
      </c>
      <c r="AY753" s="214"/>
      <c r="AZ753" s="214"/>
      <c r="BA753" s="214">
        <v>467.5</v>
      </c>
      <c r="BB753" s="214">
        <v>467.5</v>
      </c>
      <c r="BC753" s="214">
        <v>0</v>
      </c>
      <c r="BD753" s="214">
        <v>0</v>
      </c>
      <c r="BE753" s="214">
        <v>12.5</v>
      </c>
      <c r="BF753" s="214">
        <v>12.5</v>
      </c>
      <c r="BG753" s="216">
        <f t="shared" si="37"/>
        <v>481.2</v>
      </c>
      <c r="BH753" s="72">
        <f t="shared" si="37"/>
        <v>481.2</v>
      </c>
      <c r="BI753" s="217">
        <f t="shared" si="35"/>
        <v>7.1078286558345638E-2</v>
      </c>
      <c r="BJ753" s="218">
        <v>0</v>
      </c>
      <c r="BK753" s="218">
        <v>0</v>
      </c>
      <c r="BL753" s="218">
        <v>0</v>
      </c>
      <c r="BM753" s="218">
        <v>0</v>
      </c>
      <c r="BN753" s="218">
        <v>0</v>
      </c>
      <c r="BO753" s="218">
        <v>0</v>
      </c>
      <c r="BP753" s="218">
        <v>0</v>
      </c>
      <c r="BQ753" s="218">
        <v>0</v>
      </c>
      <c r="BR753" s="218">
        <v>0</v>
      </c>
      <c r="BS753" s="218">
        <v>0</v>
      </c>
      <c r="BT753" s="218">
        <v>0</v>
      </c>
      <c r="BU753" s="218">
        <v>0</v>
      </c>
      <c r="BV753" s="218">
        <v>6054.9119999999994</v>
      </c>
      <c r="BW753" s="218">
        <v>6054.9119999999994</v>
      </c>
      <c r="BX753" s="218">
        <v>0</v>
      </c>
      <c r="BY753" s="218">
        <v>0</v>
      </c>
      <c r="BZ753" s="218">
        <v>548770.20000000007</v>
      </c>
      <c r="CA753" s="218">
        <v>548770.20000000007</v>
      </c>
      <c r="CB753" s="218">
        <v>0</v>
      </c>
      <c r="CC753" s="218">
        <v>0</v>
      </c>
      <c r="CD753" s="218">
        <v>40953</v>
      </c>
      <c r="CE753" s="218">
        <v>40953</v>
      </c>
      <c r="CF753" s="218">
        <v>595778.11200000008</v>
      </c>
      <c r="CG753" s="219">
        <v>595778.11200000008</v>
      </c>
      <c r="CH753" s="220">
        <v>12894720.000000002</v>
      </c>
      <c r="CI753" s="220">
        <v>12894720.000000002</v>
      </c>
      <c r="CJ753" s="220">
        <v>23722080</v>
      </c>
      <c r="CK753" s="221" t="s">
        <v>530</v>
      </c>
      <c r="CL753" s="222">
        <v>3.68</v>
      </c>
      <c r="CM753" s="223">
        <v>3.68</v>
      </c>
      <c r="CN753" s="224">
        <v>6.77</v>
      </c>
      <c r="CO753" s="253"/>
      <c r="CP753" s="253"/>
      <c r="CQ753" s="253"/>
      <c r="CR753" s="225"/>
      <c r="CS753" s="254">
        <v>401.34927626018725</v>
      </c>
      <c r="CT753" s="255">
        <v>161.81644367399258</v>
      </c>
      <c r="CU753" s="256">
        <v>1.1999793430850612</v>
      </c>
      <c r="CV753" s="257">
        <v>0.86749136787865699</v>
      </c>
      <c r="CW753" s="245" t="s">
        <v>566</v>
      </c>
      <c r="CX753" s="258"/>
      <c r="CY753" s="253"/>
      <c r="CZ753" s="253"/>
      <c r="DA753" s="259"/>
      <c r="DB753" s="260"/>
      <c r="DC753" s="261">
        <v>104011</v>
      </c>
      <c r="DD753" s="262">
        <v>2350</v>
      </c>
      <c r="DE753" s="263">
        <v>527800</v>
      </c>
      <c r="DF753" s="111">
        <v>211387</v>
      </c>
    </row>
    <row r="754" spans="1:110" ht="35.25" customHeight="1" x14ac:dyDescent="0.25">
      <c r="A754" s="237" t="s">
        <v>541</v>
      </c>
      <c r="B754" s="238" t="s">
        <v>14</v>
      </c>
      <c r="C754" s="238" t="s">
        <v>34</v>
      </c>
      <c r="D754" s="60" t="s">
        <v>383</v>
      </c>
      <c r="E754" s="60" t="s">
        <v>281</v>
      </c>
      <c r="F754" s="60" t="s">
        <v>1655</v>
      </c>
      <c r="G754" s="61" t="s">
        <v>1656</v>
      </c>
      <c r="H754" s="211" t="s">
        <v>543</v>
      </c>
      <c r="I754" s="60" t="s">
        <v>608</v>
      </c>
      <c r="J754" s="212">
        <v>12.548708100836516</v>
      </c>
      <c r="K754" s="212">
        <v>23.707007526447001</v>
      </c>
      <c r="L754" s="213">
        <v>3864.3</v>
      </c>
      <c r="M754" s="214"/>
      <c r="N754" s="214"/>
      <c r="O754" s="214"/>
      <c r="P754" s="214"/>
      <c r="Q754" s="214"/>
      <c r="R754" s="214"/>
      <c r="S754" s="214"/>
      <c r="T754" s="214"/>
      <c r="U754" s="214"/>
      <c r="V754" s="214"/>
      <c r="W754" s="214"/>
      <c r="X754" s="214"/>
      <c r="Y754" s="214">
        <v>1</v>
      </c>
      <c r="Z754" s="214">
        <v>1</v>
      </c>
      <c r="AA754" s="214"/>
      <c r="AB754" s="214"/>
      <c r="AC754" s="214">
        <v>190</v>
      </c>
      <c r="AD754" s="214">
        <v>190</v>
      </c>
      <c r="AE754" s="214"/>
      <c r="AF754" s="214"/>
      <c r="AG754" s="215"/>
      <c r="AH754" s="214"/>
      <c r="AI754" s="214">
        <f t="shared" si="36"/>
        <v>191</v>
      </c>
      <c r="AJ754" s="214">
        <f t="shared" si="36"/>
        <v>191</v>
      </c>
      <c r="AK754" s="214"/>
      <c r="AL754" s="214"/>
      <c r="AM754" s="214"/>
      <c r="AN754" s="214"/>
      <c r="AO754" s="214"/>
      <c r="AP754" s="214"/>
      <c r="AQ754" s="214"/>
      <c r="AR754" s="214"/>
      <c r="AS754" s="214"/>
      <c r="AT754" s="214"/>
      <c r="AU754" s="214"/>
      <c r="AV754" s="214"/>
      <c r="AW754" s="214">
        <v>1.1000000000000001</v>
      </c>
      <c r="AX754" s="214">
        <v>1.1000000000000001</v>
      </c>
      <c r="AY754" s="214"/>
      <c r="AZ754" s="214"/>
      <c r="BA754" s="214">
        <v>1000.6849999999999</v>
      </c>
      <c r="BB754" s="214">
        <v>1000.6849999999999</v>
      </c>
      <c r="BC754" s="214"/>
      <c r="BD754" s="214"/>
      <c r="BE754" s="214"/>
      <c r="BF754" s="214"/>
      <c r="BG754" s="216">
        <f t="shared" si="37"/>
        <v>1001.785</v>
      </c>
      <c r="BH754" s="72">
        <f t="shared" si="37"/>
        <v>1001.785</v>
      </c>
      <c r="BI754" s="217">
        <f t="shared" si="35"/>
        <v>9.3537348272642373E-2</v>
      </c>
      <c r="BJ754" s="218">
        <v>0</v>
      </c>
      <c r="BK754" s="218">
        <v>0</v>
      </c>
      <c r="BL754" s="218">
        <v>0</v>
      </c>
      <c r="BM754" s="218">
        <v>0</v>
      </c>
      <c r="BN754" s="218">
        <v>0</v>
      </c>
      <c r="BO754" s="218">
        <v>0</v>
      </c>
      <c r="BP754" s="218">
        <v>0</v>
      </c>
      <c r="BQ754" s="218">
        <v>0</v>
      </c>
      <c r="BR754" s="218">
        <v>0</v>
      </c>
      <c r="BS754" s="218">
        <v>0</v>
      </c>
      <c r="BT754" s="218">
        <v>0</v>
      </c>
      <c r="BU754" s="218">
        <v>0</v>
      </c>
      <c r="BV754" s="218">
        <v>5550.3359999999993</v>
      </c>
      <c r="BW754" s="218">
        <v>5550.3359999999993</v>
      </c>
      <c r="BX754" s="218">
        <v>0</v>
      </c>
      <c r="BY754" s="218">
        <v>0</v>
      </c>
      <c r="BZ754" s="218">
        <v>1174644.0804000001</v>
      </c>
      <c r="CA754" s="218">
        <v>1174644.0804000001</v>
      </c>
      <c r="CB754" s="218">
        <v>0</v>
      </c>
      <c r="CC754" s="218">
        <v>0</v>
      </c>
      <c r="CD754" s="218">
        <v>0</v>
      </c>
      <c r="CE754" s="218">
        <v>0</v>
      </c>
      <c r="CF754" s="218">
        <v>1180194.4164</v>
      </c>
      <c r="CG754" s="219">
        <v>1180194.4164</v>
      </c>
      <c r="CH754" s="220">
        <v>37927368.093398392</v>
      </c>
      <c r="CI754" s="220">
        <v>37927368.093398392</v>
      </c>
      <c r="CJ754" s="220">
        <v>41533958.3108688</v>
      </c>
      <c r="CK754" s="221" t="s">
        <v>530</v>
      </c>
      <c r="CL754" s="222">
        <v>9.7799999999999994</v>
      </c>
      <c r="CM754" s="223">
        <v>9.7799999999999994</v>
      </c>
      <c r="CN754" s="224">
        <v>10.71</v>
      </c>
      <c r="CO754" s="253"/>
      <c r="CP754" s="253"/>
      <c r="CQ754" s="253"/>
      <c r="CR754" s="225"/>
      <c r="CS754" s="254">
        <v>74.72303901584263</v>
      </c>
      <c r="CT754" s="255">
        <v>69.061914606190044</v>
      </c>
      <c r="CU754" s="256">
        <v>0.75805388337866464</v>
      </c>
      <c r="CV754" s="257">
        <v>0.74753006461262539</v>
      </c>
      <c r="CW754" s="245" t="s">
        <v>628</v>
      </c>
      <c r="CX754" s="258"/>
      <c r="CY754" s="253"/>
      <c r="CZ754" s="253"/>
      <c r="DA754" s="259"/>
      <c r="DB754" s="260"/>
      <c r="DC754" s="261">
        <v>0</v>
      </c>
      <c r="DD754" s="262">
        <v>485012</v>
      </c>
      <c r="DE754" s="263">
        <v>123680</v>
      </c>
      <c r="DF754" s="111">
        <v>202897.33333333334</v>
      </c>
    </row>
    <row r="755" spans="1:110" ht="35.25" customHeight="1" x14ac:dyDescent="0.25">
      <c r="A755" s="237" t="s">
        <v>541</v>
      </c>
      <c r="B755" s="238" t="s">
        <v>14</v>
      </c>
      <c r="C755" s="238" t="s">
        <v>34</v>
      </c>
      <c r="D755" s="60" t="s">
        <v>383</v>
      </c>
      <c r="E755" s="60" t="s">
        <v>281</v>
      </c>
      <c r="F755" s="60" t="s">
        <v>1657</v>
      </c>
      <c r="G755" s="61" t="s">
        <v>281</v>
      </c>
      <c r="H755" s="211" t="s">
        <v>533</v>
      </c>
      <c r="I755" s="60" t="s">
        <v>608</v>
      </c>
      <c r="J755" s="212">
        <v>11.234081537891738</v>
      </c>
      <c r="K755" s="212">
        <v>15.507765119259002</v>
      </c>
      <c r="L755" s="213">
        <v>1578.3</v>
      </c>
      <c r="M755" s="214"/>
      <c r="N755" s="214"/>
      <c r="O755" s="214"/>
      <c r="P755" s="214"/>
      <c r="Q755" s="214"/>
      <c r="R755" s="214"/>
      <c r="S755" s="214"/>
      <c r="T755" s="214"/>
      <c r="U755" s="214"/>
      <c r="V755" s="214"/>
      <c r="W755" s="214"/>
      <c r="X755" s="214"/>
      <c r="Y755" s="214">
        <v>1</v>
      </c>
      <c r="Z755" s="214">
        <v>1</v>
      </c>
      <c r="AA755" s="214"/>
      <c r="AB755" s="214"/>
      <c r="AC755" s="214">
        <v>53</v>
      </c>
      <c r="AD755" s="214">
        <v>53</v>
      </c>
      <c r="AE755" s="214"/>
      <c r="AF755" s="214"/>
      <c r="AG755" s="215"/>
      <c r="AH755" s="214"/>
      <c r="AI755" s="214">
        <f t="shared" si="36"/>
        <v>54</v>
      </c>
      <c r="AJ755" s="214">
        <f t="shared" si="36"/>
        <v>54</v>
      </c>
      <c r="AK755" s="214"/>
      <c r="AL755" s="214"/>
      <c r="AM755" s="214"/>
      <c r="AN755" s="214"/>
      <c r="AO755" s="214"/>
      <c r="AP755" s="214"/>
      <c r="AQ755" s="214"/>
      <c r="AR755" s="214"/>
      <c r="AS755" s="214"/>
      <c r="AT755" s="214"/>
      <c r="AU755" s="214"/>
      <c r="AV755" s="214"/>
      <c r="AW755" s="214">
        <v>75</v>
      </c>
      <c r="AX755" s="214">
        <v>75</v>
      </c>
      <c r="AY755" s="214"/>
      <c r="AZ755" s="214"/>
      <c r="BA755" s="214">
        <v>295.89499999999998</v>
      </c>
      <c r="BB755" s="214">
        <v>295.89499999999998</v>
      </c>
      <c r="BC755" s="214"/>
      <c r="BD755" s="214"/>
      <c r="BE755" s="214"/>
      <c r="BF755" s="214"/>
      <c r="BG755" s="216">
        <f t="shared" si="37"/>
        <v>370.89499999999998</v>
      </c>
      <c r="BH755" s="72">
        <f t="shared" si="37"/>
        <v>370.89499999999998</v>
      </c>
      <c r="BI755" s="217">
        <f t="shared" si="35"/>
        <v>7.3736580516898603E-2</v>
      </c>
      <c r="BJ755" s="218">
        <v>0</v>
      </c>
      <c r="BK755" s="218">
        <v>0</v>
      </c>
      <c r="BL755" s="218">
        <v>0</v>
      </c>
      <c r="BM755" s="218">
        <v>0</v>
      </c>
      <c r="BN755" s="218">
        <v>0</v>
      </c>
      <c r="BO755" s="218">
        <v>0</v>
      </c>
      <c r="BP755" s="218">
        <v>0</v>
      </c>
      <c r="BQ755" s="218">
        <v>0</v>
      </c>
      <c r="BR755" s="218">
        <v>0</v>
      </c>
      <c r="BS755" s="218">
        <v>0</v>
      </c>
      <c r="BT755" s="218">
        <v>0</v>
      </c>
      <c r="BU755" s="218">
        <v>0</v>
      </c>
      <c r="BV755" s="218">
        <v>378432</v>
      </c>
      <c r="BW755" s="218">
        <v>378432</v>
      </c>
      <c r="BX755" s="218">
        <v>0</v>
      </c>
      <c r="BY755" s="218">
        <v>0</v>
      </c>
      <c r="BZ755" s="218">
        <v>347333.38679999998</v>
      </c>
      <c r="CA755" s="218">
        <v>347333.38679999998</v>
      </c>
      <c r="CB755" s="218">
        <v>0</v>
      </c>
      <c r="CC755" s="218">
        <v>0</v>
      </c>
      <c r="CD755" s="218">
        <v>0</v>
      </c>
      <c r="CE755" s="218">
        <v>0</v>
      </c>
      <c r="CF755" s="218">
        <v>725765.38679999998</v>
      </c>
      <c r="CG755" s="219">
        <v>725765.38679999998</v>
      </c>
      <c r="CH755" s="220">
        <v>8266431.7056240011</v>
      </c>
      <c r="CI755" s="220">
        <v>8266431.7056240011</v>
      </c>
      <c r="CJ755" s="220">
        <v>5290095.6080520013</v>
      </c>
      <c r="CK755" s="221" t="s">
        <v>530</v>
      </c>
      <c r="CL755" s="222">
        <v>7.86</v>
      </c>
      <c r="CM755" s="223">
        <v>7.86</v>
      </c>
      <c r="CN755" s="224">
        <v>5.03</v>
      </c>
      <c r="CO755" s="253"/>
      <c r="CP755" s="253"/>
      <c r="CQ755" s="253"/>
      <c r="CR755" s="225"/>
      <c r="CS755" s="254">
        <v>131.69605037848945</v>
      </c>
      <c r="CT755" s="255">
        <v>131.69605037848945</v>
      </c>
      <c r="CU755" s="256">
        <v>0.9252678028536705</v>
      </c>
      <c r="CV755" s="257">
        <v>0.9252678028536705</v>
      </c>
      <c r="CW755" s="245" t="s">
        <v>1156</v>
      </c>
      <c r="CX755" s="258"/>
      <c r="CY755" s="253"/>
      <c r="CZ755" s="253"/>
      <c r="DA755" s="259"/>
      <c r="DB755" s="260"/>
      <c r="DC755" s="261">
        <v>0</v>
      </c>
      <c r="DD755" s="262">
        <v>62878</v>
      </c>
      <c r="DE755" s="263">
        <v>551462</v>
      </c>
      <c r="DF755" s="111">
        <v>204780</v>
      </c>
    </row>
    <row r="756" spans="1:110" ht="35.25" customHeight="1" x14ac:dyDescent="0.25">
      <c r="A756" s="237" t="s">
        <v>541</v>
      </c>
      <c r="B756" s="238" t="s">
        <v>14</v>
      </c>
      <c r="C756" s="238" t="s">
        <v>34</v>
      </c>
      <c r="D756" s="60" t="s">
        <v>383</v>
      </c>
      <c r="E756" s="60" t="s">
        <v>281</v>
      </c>
      <c r="F756" s="60" t="s">
        <v>1658</v>
      </c>
      <c r="G756" s="61" t="s">
        <v>1659</v>
      </c>
      <c r="H756" s="211" t="s">
        <v>543</v>
      </c>
      <c r="I756" s="60" t="s">
        <v>608</v>
      </c>
      <c r="J756" s="212">
        <v>12.429196595114265</v>
      </c>
      <c r="K756" s="212">
        <v>15.171212089656001</v>
      </c>
      <c r="L756" s="213">
        <v>4047.5</v>
      </c>
      <c r="M756" s="214"/>
      <c r="N756" s="214"/>
      <c r="O756" s="214"/>
      <c r="P756" s="214"/>
      <c r="Q756" s="214"/>
      <c r="R756" s="214"/>
      <c r="S756" s="214"/>
      <c r="T756" s="214"/>
      <c r="U756" s="214"/>
      <c r="V756" s="214"/>
      <c r="W756" s="214"/>
      <c r="X756" s="214"/>
      <c r="Y756" s="214"/>
      <c r="Z756" s="214"/>
      <c r="AA756" s="214"/>
      <c r="AB756" s="214"/>
      <c r="AC756" s="214">
        <v>81</v>
      </c>
      <c r="AD756" s="214">
        <v>81</v>
      </c>
      <c r="AE756" s="214"/>
      <c r="AF756" s="214"/>
      <c r="AG756" s="215"/>
      <c r="AH756" s="214"/>
      <c r="AI756" s="214">
        <f t="shared" si="36"/>
        <v>81</v>
      </c>
      <c r="AJ756" s="214">
        <f t="shared" si="36"/>
        <v>81</v>
      </c>
      <c r="AK756" s="214"/>
      <c r="AL756" s="214"/>
      <c r="AM756" s="214"/>
      <c r="AN756" s="214"/>
      <c r="AO756" s="214"/>
      <c r="AP756" s="214"/>
      <c r="AQ756" s="214"/>
      <c r="AR756" s="214"/>
      <c r="AS756" s="214"/>
      <c r="AT756" s="214"/>
      <c r="AU756" s="214"/>
      <c r="AV756" s="214"/>
      <c r="AW756" s="214"/>
      <c r="AX756" s="214"/>
      <c r="AY756" s="214"/>
      <c r="AZ756" s="214"/>
      <c r="BA756" s="214">
        <v>388.97</v>
      </c>
      <c r="BB756" s="214">
        <v>388.97</v>
      </c>
      <c r="BC756" s="214"/>
      <c r="BD756" s="214"/>
      <c r="BE756" s="214"/>
      <c r="BF756" s="214"/>
      <c r="BG756" s="216">
        <f t="shared" si="37"/>
        <v>388.97</v>
      </c>
      <c r="BH756" s="72">
        <f t="shared" si="37"/>
        <v>388.97</v>
      </c>
      <c r="BI756" s="217">
        <f t="shared" si="35"/>
        <v>4.0266045548654247E-2</v>
      </c>
      <c r="BJ756" s="218">
        <v>0</v>
      </c>
      <c r="BK756" s="218">
        <v>0</v>
      </c>
      <c r="BL756" s="218">
        <v>0</v>
      </c>
      <c r="BM756" s="218">
        <v>0</v>
      </c>
      <c r="BN756" s="218">
        <v>0</v>
      </c>
      <c r="BO756" s="218">
        <v>0</v>
      </c>
      <c r="BP756" s="218">
        <v>0</v>
      </c>
      <c r="BQ756" s="218">
        <v>0</v>
      </c>
      <c r="BR756" s="218">
        <v>0</v>
      </c>
      <c r="BS756" s="218">
        <v>0</v>
      </c>
      <c r="BT756" s="218">
        <v>0</v>
      </c>
      <c r="BU756" s="218">
        <v>0</v>
      </c>
      <c r="BV756" s="218">
        <v>0</v>
      </c>
      <c r="BW756" s="218">
        <v>0</v>
      </c>
      <c r="BX756" s="218">
        <v>0</v>
      </c>
      <c r="BY756" s="218">
        <v>0</v>
      </c>
      <c r="BZ756" s="218">
        <v>456588.54480000003</v>
      </c>
      <c r="CA756" s="218">
        <v>456588.54480000003</v>
      </c>
      <c r="CB756" s="218">
        <v>0</v>
      </c>
      <c r="CC756" s="218">
        <v>0</v>
      </c>
      <c r="CD756" s="218">
        <v>0</v>
      </c>
      <c r="CE756" s="218">
        <v>0</v>
      </c>
      <c r="CF756" s="218">
        <v>456588.54480000003</v>
      </c>
      <c r="CG756" s="219">
        <v>456588.54480000003</v>
      </c>
      <c r="CH756" s="220">
        <v>37118337.644808002</v>
      </c>
      <c r="CI756" s="220">
        <v>37118337.644808002</v>
      </c>
      <c r="CJ756" s="220">
        <v>40653417.420504004</v>
      </c>
      <c r="CK756" s="221" t="s">
        <v>530</v>
      </c>
      <c r="CL756" s="222">
        <v>8.82</v>
      </c>
      <c r="CM756" s="223">
        <v>8.82</v>
      </c>
      <c r="CN756" s="224">
        <v>9.66</v>
      </c>
      <c r="CO756" s="253"/>
      <c r="CP756" s="253"/>
      <c r="CQ756" s="253"/>
      <c r="CR756" s="225"/>
      <c r="CS756" s="254">
        <v>84.754808590501497</v>
      </c>
      <c r="CT756" s="255">
        <v>84.754808590501497</v>
      </c>
      <c r="CU756" s="256">
        <v>0.82049781447155168</v>
      </c>
      <c r="CV756" s="257">
        <v>0.82049781447155168</v>
      </c>
      <c r="CW756" s="245" t="s">
        <v>1078</v>
      </c>
      <c r="CX756" s="258"/>
      <c r="CY756" s="253"/>
      <c r="CZ756" s="253"/>
      <c r="DA756" s="259"/>
      <c r="DB756" s="260"/>
      <c r="DC756" s="261">
        <v>0</v>
      </c>
      <c r="DD756" s="262">
        <v>614417</v>
      </c>
      <c r="DE756" s="263">
        <v>0</v>
      </c>
      <c r="DF756" s="111">
        <v>204805.66666666666</v>
      </c>
    </row>
    <row r="757" spans="1:110" ht="35.25" customHeight="1" x14ac:dyDescent="0.25">
      <c r="A757" s="237" t="s">
        <v>541</v>
      </c>
      <c r="B757" s="238" t="s">
        <v>14</v>
      </c>
      <c r="C757" s="238" t="s">
        <v>34</v>
      </c>
      <c r="D757" s="60" t="s">
        <v>383</v>
      </c>
      <c r="E757" s="60" t="s">
        <v>281</v>
      </c>
      <c r="F757" s="60" t="s">
        <v>1660</v>
      </c>
      <c r="G757" s="61" t="s">
        <v>1661</v>
      </c>
      <c r="H757" s="211" t="s">
        <v>543</v>
      </c>
      <c r="I757" s="60" t="s">
        <v>608</v>
      </c>
      <c r="J757" s="212">
        <v>11.234081537891738</v>
      </c>
      <c r="K757" s="212">
        <v>17.354734812387001</v>
      </c>
      <c r="L757" s="213">
        <v>2700.9</v>
      </c>
      <c r="M757" s="214"/>
      <c r="N757" s="214"/>
      <c r="O757" s="214"/>
      <c r="P757" s="214"/>
      <c r="Q757" s="214"/>
      <c r="R757" s="214"/>
      <c r="S757" s="214"/>
      <c r="T757" s="214"/>
      <c r="U757" s="214"/>
      <c r="V757" s="214"/>
      <c r="W757" s="214"/>
      <c r="X757" s="214"/>
      <c r="Y757" s="214"/>
      <c r="Z757" s="214"/>
      <c r="AA757" s="214"/>
      <c r="AB757" s="214"/>
      <c r="AC757" s="214">
        <v>158</v>
      </c>
      <c r="AD757" s="214">
        <v>158</v>
      </c>
      <c r="AE757" s="214"/>
      <c r="AF757" s="214"/>
      <c r="AG757" s="215"/>
      <c r="AH757" s="214"/>
      <c r="AI757" s="214">
        <f t="shared" si="36"/>
        <v>158</v>
      </c>
      <c r="AJ757" s="214">
        <f t="shared" si="36"/>
        <v>158</v>
      </c>
      <c r="AK757" s="214"/>
      <c r="AL757" s="214"/>
      <c r="AM757" s="214"/>
      <c r="AN757" s="214"/>
      <c r="AO757" s="214"/>
      <c r="AP757" s="214"/>
      <c r="AQ757" s="214"/>
      <c r="AR757" s="214"/>
      <c r="AS757" s="214"/>
      <c r="AT757" s="214"/>
      <c r="AU757" s="214"/>
      <c r="AV757" s="214"/>
      <c r="AW757" s="214"/>
      <c r="AX757" s="214"/>
      <c r="AY757" s="214"/>
      <c r="AZ757" s="214"/>
      <c r="BA757" s="214">
        <v>891.85</v>
      </c>
      <c r="BB757" s="214">
        <v>891.85</v>
      </c>
      <c r="BC757" s="214"/>
      <c r="BD757" s="214"/>
      <c r="BE757" s="214"/>
      <c r="BF757" s="214"/>
      <c r="BG757" s="216">
        <f t="shared" si="37"/>
        <v>891.85</v>
      </c>
      <c r="BH757" s="72">
        <f t="shared" si="37"/>
        <v>891.85</v>
      </c>
      <c r="BI757" s="217">
        <f t="shared" si="35"/>
        <v>0.10554437869822486</v>
      </c>
      <c r="BJ757" s="218">
        <v>0</v>
      </c>
      <c r="BK757" s="218">
        <v>0</v>
      </c>
      <c r="BL757" s="218">
        <v>0</v>
      </c>
      <c r="BM757" s="218">
        <v>0</v>
      </c>
      <c r="BN757" s="218">
        <v>0</v>
      </c>
      <c r="BO757" s="218">
        <v>0</v>
      </c>
      <c r="BP757" s="218">
        <v>0</v>
      </c>
      <c r="BQ757" s="218">
        <v>0</v>
      </c>
      <c r="BR757" s="218">
        <v>0</v>
      </c>
      <c r="BS757" s="218">
        <v>0</v>
      </c>
      <c r="BT757" s="218">
        <v>0</v>
      </c>
      <c r="BU757" s="218">
        <v>0</v>
      </c>
      <c r="BV757" s="218">
        <v>0</v>
      </c>
      <c r="BW757" s="218">
        <v>0</v>
      </c>
      <c r="BX757" s="218">
        <v>0</v>
      </c>
      <c r="BY757" s="218">
        <v>0</v>
      </c>
      <c r="BZ757" s="218">
        <v>1046889.204</v>
      </c>
      <c r="CA757" s="218">
        <v>1046889.204</v>
      </c>
      <c r="CB757" s="218">
        <v>0</v>
      </c>
      <c r="CC757" s="218">
        <v>0</v>
      </c>
      <c r="CD757" s="218">
        <v>0</v>
      </c>
      <c r="CE757" s="218">
        <v>0</v>
      </c>
      <c r="CF757" s="218">
        <v>1046889.204</v>
      </c>
      <c r="CG757" s="219">
        <v>1046889.204</v>
      </c>
      <c r="CH757" s="220">
        <v>28499720.8778928</v>
      </c>
      <c r="CI757" s="220">
        <v>28499720.8778928</v>
      </c>
      <c r="CJ757" s="220">
        <v>31981758.488472</v>
      </c>
      <c r="CK757" s="221" t="s">
        <v>530</v>
      </c>
      <c r="CL757" s="222">
        <v>7.53</v>
      </c>
      <c r="CM757" s="223">
        <v>7.53</v>
      </c>
      <c r="CN757" s="224">
        <v>8.4499999999999993</v>
      </c>
      <c r="CO757" s="253"/>
      <c r="CP757" s="253"/>
      <c r="CQ757" s="253"/>
      <c r="CR757" s="225"/>
      <c r="CS757" s="254">
        <v>17.893300483347858</v>
      </c>
      <c r="CT757" s="255">
        <v>16.012210729869103</v>
      </c>
      <c r="CU757" s="256">
        <v>0.10384613518847163</v>
      </c>
      <c r="CV757" s="257">
        <v>0.10187149694836795</v>
      </c>
      <c r="CW757" s="245" t="s">
        <v>628</v>
      </c>
      <c r="CX757" s="258"/>
      <c r="CY757" s="253"/>
      <c r="CZ757" s="253"/>
      <c r="DA757" s="259"/>
      <c r="DB757" s="260"/>
      <c r="DC757" s="261">
        <v>0</v>
      </c>
      <c r="DD757" s="262">
        <v>0</v>
      </c>
      <c r="DE757" s="263">
        <v>0</v>
      </c>
      <c r="DF757" s="111">
        <v>0</v>
      </c>
    </row>
    <row r="758" spans="1:110" ht="35.25" customHeight="1" x14ac:dyDescent="0.25">
      <c r="A758" s="237" t="s">
        <v>541</v>
      </c>
      <c r="B758" s="238" t="s">
        <v>14</v>
      </c>
      <c r="C758" s="238" t="s">
        <v>34</v>
      </c>
      <c r="D758" s="60" t="s">
        <v>383</v>
      </c>
      <c r="E758" s="60" t="s">
        <v>281</v>
      </c>
      <c r="F758" s="60" t="s">
        <v>1662</v>
      </c>
      <c r="G758" s="61" t="s">
        <v>1659</v>
      </c>
      <c r="H758" s="211" t="s">
        <v>533</v>
      </c>
      <c r="I758" s="60" t="s">
        <v>608</v>
      </c>
      <c r="J758" s="212">
        <v>10.277989492113718</v>
      </c>
      <c r="K758" s="212">
        <v>11.771212096728</v>
      </c>
      <c r="L758" s="213">
        <v>2800.9</v>
      </c>
      <c r="M758" s="214"/>
      <c r="N758" s="214"/>
      <c r="O758" s="214"/>
      <c r="P758" s="214"/>
      <c r="Q758" s="214"/>
      <c r="R758" s="214"/>
      <c r="S758" s="214"/>
      <c r="T758" s="214"/>
      <c r="U758" s="214"/>
      <c r="V758" s="214"/>
      <c r="W758" s="214"/>
      <c r="X758" s="214"/>
      <c r="Y758" s="214">
        <v>1</v>
      </c>
      <c r="Z758" s="214">
        <v>1</v>
      </c>
      <c r="AA758" s="214"/>
      <c r="AB758" s="214"/>
      <c r="AC758" s="214">
        <v>73</v>
      </c>
      <c r="AD758" s="214">
        <v>73</v>
      </c>
      <c r="AE758" s="214"/>
      <c r="AF758" s="214"/>
      <c r="AG758" s="215"/>
      <c r="AH758" s="214"/>
      <c r="AI758" s="214">
        <f t="shared" si="36"/>
        <v>74</v>
      </c>
      <c r="AJ758" s="214">
        <f t="shared" si="36"/>
        <v>74</v>
      </c>
      <c r="AK758" s="214"/>
      <c r="AL758" s="214"/>
      <c r="AM758" s="214"/>
      <c r="AN758" s="214"/>
      <c r="AO758" s="214"/>
      <c r="AP758" s="214"/>
      <c r="AQ758" s="214"/>
      <c r="AR758" s="214"/>
      <c r="AS758" s="214"/>
      <c r="AT758" s="214"/>
      <c r="AU758" s="214"/>
      <c r="AV758" s="214"/>
      <c r="AW758" s="214">
        <v>1.2</v>
      </c>
      <c r="AX758" s="214">
        <v>1.2</v>
      </c>
      <c r="AY758" s="214"/>
      <c r="AZ758" s="214"/>
      <c r="BA758" s="214">
        <v>367.52</v>
      </c>
      <c r="BB758" s="214">
        <v>367.52</v>
      </c>
      <c r="BC758" s="214"/>
      <c r="BD758" s="214"/>
      <c r="BE758" s="214"/>
      <c r="BF758" s="214"/>
      <c r="BG758" s="216">
        <f t="shared" si="37"/>
        <v>368.71999999999997</v>
      </c>
      <c r="BH758" s="72">
        <f t="shared" si="37"/>
        <v>368.71999999999997</v>
      </c>
      <c r="BI758" s="217">
        <f t="shared" si="35"/>
        <v>5.2674285714285715E-2</v>
      </c>
      <c r="BJ758" s="218">
        <v>0</v>
      </c>
      <c r="BK758" s="218">
        <v>0</v>
      </c>
      <c r="BL758" s="218">
        <v>0</v>
      </c>
      <c r="BM758" s="218">
        <v>0</v>
      </c>
      <c r="BN758" s="218">
        <v>0</v>
      </c>
      <c r="BO758" s="218">
        <v>0</v>
      </c>
      <c r="BP758" s="218">
        <v>0</v>
      </c>
      <c r="BQ758" s="218">
        <v>0</v>
      </c>
      <c r="BR758" s="218">
        <v>0</v>
      </c>
      <c r="BS758" s="218">
        <v>0</v>
      </c>
      <c r="BT758" s="218">
        <v>0</v>
      </c>
      <c r="BU758" s="218">
        <v>0</v>
      </c>
      <c r="BV758" s="218">
        <v>6054.9119999999994</v>
      </c>
      <c r="BW758" s="218">
        <v>6054.9119999999994</v>
      </c>
      <c r="BX758" s="218">
        <v>0</v>
      </c>
      <c r="BY758" s="218">
        <v>0</v>
      </c>
      <c r="BZ758" s="218">
        <v>431409.67680000002</v>
      </c>
      <c r="CA758" s="218">
        <v>431409.67680000002</v>
      </c>
      <c r="CB758" s="218">
        <v>0</v>
      </c>
      <c r="CC758" s="218">
        <v>0</v>
      </c>
      <c r="CD758" s="218">
        <v>0</v>
      </c>
      <c r="CE758" s="218">
        <v>0</v>
      </c>
      <c r="CF758" s="218">
        <v>437464.58880000003</v>
      </c>
      <c r="CG758" s="219">
        <v>437464.58880000003</v>
      </c>
      <c r="CH758" s="220">
        <v>29372552.6283696</v>
      </c>
      <c r="CI758" s="220">
        <v>29372552.6283696</v>
      </c>
      <c r="CJ758" s="220">
        <v>30415365.147720002</v>
      </c>
      <c r="CK758" s="221" t="s">
        <v>530</v>
      </c>
      <c r="CL758" s="222">
        <v>6.76</v>
      </c>
      <c r="CM758" s="223">
        <v>6.76</v>
      </c>
      <c r="CN758" s="224">
        <v>7</v>
      </c>
      <c r="CO758" s="253"/>
      <c r="CP758" s="253"/>
      <c r="CQ758" s="253"/>
      <c r="CR758" s="225"/>
      <c r="CS758" s="254">
        <v>19.876776506586168</v>
      </c>
      <c r="CT758" s="255">
        <v>17.039330652796988</v>
      </c>
      <c r="CU758" s="256">
        <v>0.11348232560849912</v>
      </c>
      <c r="CV758" s="257">
        <v>0.11157780344707373</v>
      </c>
      <c r="CW758" s="245" t="s">
        <v>628</v>
      </c>
      <c r="CX758" s="258"/>
      <c r="CY758" s="253"/>
      <c r="CZ758" s="253"/>
      <c r="DA758" s="259"/>
      <c r="DB758" s="260"/>
      <c r="DC758" s="261">
        <v>382</v>
      </c>
      <c r="DD758" s="262">
        <v>69579</v>
      </c>
      <c r="DE758" s="263">
        <v>0</v>
      </c>
      <c r="DF758" s="111">
        <v>23320.333333333332</v>
      </c>
    </row>
    <row r="759" spans="1:110" ht="35.25" customHeight="1" x14ac:dyDescent="0.25">
      <c r="A759" s="237" t="s">
        <v>541</v>
      </c>
      <c r="B759" s="238" t="s">
        <v>14</v>
      </c>
      <c r="C759" s="238" t="s">
        <v>34</v>
      </c>
      <c r="D759" s="60" t="s">
        <v>383</v>
      </c>
      <c r="E759" s="60" t="s">
        <v>281</v>
      </c>
      <c r="F759" s="60" t="s">
        <v>1663</v>
      </c>
      <c r="G759" s="61" t="s">
        <v>1616</v>
      </c>
      <c r="H759" s="211" t="s">
        <v>533</v>
      </c>
      <c r="I759" s="60" t="s">
        <v>608</v>
      </c>
      <c r="J759" s="212">
        <v>12.668219606558768</v>
      </c>
      <c r="K759" s="212">
        <v>16.189015117842001</v>
      </c>
      <c r="L759" s="213">
        <v>1164.3</v>
      </c>
      <c r="M759" s="214"/>
      <c r="N759" s="214"/>
      <c r="O759" s="214"/>
      <c r="P759" s="214"/>
      <c r="Q759" s="214"/>
      <c r="R759" s="214"/>
      <c r="S759" s="214"/>
      <c r="T759" s="214"/>
      <c r="U759" s="214"/>
      <c r="V759" s="214"/>
      <c r="W759" s="214"/>
      <c r="X759" s="214"/>
      <c r="Y759" s="214"/>
      <c r="Z759" s="214"/>
      <c r="AA759" s="214"/>
      <c r="AB759" s="214"/>
      <c r="AC759" s="214">
        <v>56</v>
      </c>
      <c r="AD759" s="214">
        <v>56</v>
      </c>
      <c r="AE759" s="214"/>
      <c r="AF759" s="214"/>
      <c r="AG759" s="215">
        <v>1</v>
      </c>
      <c r="AH759" s="214">
        <v>1</v>
      </c>
      <c r="AI759" s="214">
        <f t="shared" si="36"/>
        <v>57</v>
      </c>
      <c r="AJ759" s="214">
        <f t="shared" si="36"/>
        <v>57</v>
      </c>
      <c r="AK759" s="214"/>
      <c r="AL759" s="214"/>
      <c r="AM759" s="214"/>
      <c r="AN759" s="214"/>
      <c r="AO759" s="214"/>
      <c r="AP759" s="214"/>
      <c r="AQ759" s="214"/>
      <c r="AR759" s="214"/>
      <c r="AS759" s="214"/>
      <c r="AT759" s="214"/>
      <c r="AU759" s="214"/>
      <c r="AV759" s="214"/>
      <c r="AW759" s="214"/>
      <c r="AX759" s="214"/>
      <c r="AY759" s="214"/>
      <c r="AZ759" s="214"/>
      <c r="BA759" s="214">
        <v>339.85</v>
      </c>
      <c r="BB759" s="214">
        <v>339.85</v>
      </c>
      <c r="BC759" s="214"/>
      <c r="BD759" s="214"/>
      <c r="BE759" s="214">
        <v>1.8</v>
      </c>
      <c r="BF759" s="214">
        <v>1.8</v>
      </c>
      <c r="BG759" s="216">
        <f t="shared" si="37"/>
        <v>341.65000000000003</v>
      </c>
      <c r="BH759" s="72">
        <f t="shared" si="37"/>
        <v>341.65000000000003</v>
      </c>
      <c r="BI759" s="217">
        <f t="shared" si="35"/>
        <v>4.5736278447121824E-2</v>
      </c>
      <c r="BJ759" s="218">
        <v>0</v>
      </c>
      <c r="BK759" s="218">
        <v>0</v>
      </c>
      <c r="BL759" s="218">
        <v>0</v>
      </c>
      <c r="BM759" s="218">
        <v>0</v>
      </c>
      <c r="BN759" s="218">
        <v>0</v>
      </c>
      <c r="BO759" s="218">
        <v>0</v>
      </c>
      <c r="BP759" s="218">
        <v>0</v>
      </c>
      <c r="BQ759" s="218">
        <v>0</v>
      </c>
      <c r="BR759" s="218">
        <v>0</v>
      </c>
      <c r="BS759" s="218">
        <v>0</v>
      </c>
      <c r="BT759" s="218">
        <v>0</v>
      </c>
      <c r="BU759" s="218">
        <v>0</v>
      </c>
      <c r="BV759" s="218">
        <v>0</v>
      </c>
      <c r="BW759" s="218">
        <v>0</v>
      </c>
      <c r="BX759" s="218">
        <v>0</v>
      </c>
      <c r="BY759" s="218">
        <v>0</v>
      </c>
      <c r="BZ759" s="218">
        <v>398929.52400000003</v>
      </c>
      <c r="CA759" s="218">
        <v>398929.52400000003</v>
      </c>
      <c r="CB759" s="218">
        <v>0</v>
      </c>
      <c r="CC759" s="218">
        <v>0</v>
      </c>
      <c r="CD759" s="218">
        <v>5897.232</v>
      </c>
      <c r="CE759" s="218">
        <v>5897.232</v>
      </c>
      <c r="CF759" s="218">
        <v>404826.75600000005</v>
      </c>
      <c r="CG759" s="219">
        <v>404826.75600000005</v>
      </c>
      <c r="CH759" s="220">
        <v>30635449.589817598</v>
      </c>
      <c r="CI759" s="220">
        <v>30635449.589817598</v>
      </c>
      <c r="CJ759" s="220">
        <v>33953532.408892795</v>
      </c>
      <c r="CK759" s="221" t="s">
        <v>530</v>
      </c>
      <c r="CL759" s="222">
        <v>6.74</v>
      </c>
      <c r="CM759" s="223">
        <v>6.74</v>
      </c>
      <c r="CN759" s="224">
        <v>7.47</v>
      </c>
      <c r="CO759" s="253"/>
      <c r="CP759" s="253"/>
      <c r="CQ759" s="253"/>
      <c r="CR759" s="225"/>
      <c r="CS759" s="254">
        <v>68.046524459488182</v>
      </c>
      <c r="CT759" s="255">
        <v>68.046524459488182</v>
      </c>
      <c r="CU759" s="256">
        <v>1.1370367920098188</v>
      </c>
      <c r="CV759" s="257">
        <v>1.1370367920098188</v>
      </c>
      <c r="CW759" s="245" t="s">
        <v>548</v>
      </c>
      <c r="CX759" s="258"/>
      <c r="CY759" s="253"/>
      <c r="CZ759" s="253"/>
      <c r="DA759" s="259"/>
      <c r="DB759" s="260"/>
      <c r="DC759" s="261">
        <v>152513</v>
      </c>
      <c r="DD759" s="262">
        <v>0</v>
      </c>
      <c r="DE759" s="263">
        <v>18624</v>
      </c>
      <c r="DF759" s="111">
        <v>57045.666666666664</v>
      </c>
    </row>
    <row r="760" spans="1:110" ht="35.25" customHeight="1" x14ac:dyDescent="0.25">
      <c r="A760" s="237" t="s">
        <v>541</v>
      </c>
      <c r="B760" s="238" t="s">
        <v>14</v>
      </c>
      <c r="C760" s="238" t="s">
        <v>34</v>
      </c>
      <c r="D760" s="60" t="s">
        <v>67</v>
      </c>
      <c r="E760" s="60" t="s">
        <v>68</v>
      </c>
      <c r="F760" s="60" t="s">
        <v>1664</v>
      </c>
      <c r="G760" s="61" t="s">
        <v>1485</v>
      </c>
      <c r="H760" s="211" t="s">
        <v>543</v>
      </c>
      <c r="I760" s="60" t="s">
        <v>547</v>
      </c>
      <c r="J760" s="212">
        <v>2.3057060350356893</v>
      </c>
      <c r="K760" s="212">
        <v>1.59848484516</v>
      </c>
      <c r="L760" s="213">
        <v>461.8</v>
      </c>
      <c r="M760" s="214"/>
      <c r="N760" s="214"/>
      <c r="O760" s="214"/>
      <c r="P760" s="214"/>
      <c r="Q760" s="214"/>
      <c r="R760" s="214"/>
      <c r="S760" s="214"/>
      <c r="T760" s="214"/>
      <c r="U760" s="214"/>
      <c r="V760" s="214"/>
      <c r="W760" s="214"/>
      <c r="X760" s="214"/>
      <c r="Y760" s="214"/>
      <c r="Z760" s="214"/>
      <c r="AA760" s="214"/>
      <c r="AB760" s="214"/>
      <c r="AC760" s="214">
        <v>6</v>
      </c>
      <c r="AD760" s="214">
        <v>6</v>
      </c>
      <c r="AE760" s="214"/>
      <c r="AF760" s="214"/>
      <c r="AG760" s="215"/>
      <c r="AH760" s="214"/>
      <c r="AI760" s="214">
        <f t="shared" si="36"/>
        <v>6</v>
      </c>
      <c r="AJ760" s="214">
        <f t="shared" si="36"/>
        <v>6</v>
      </c>
      <c r="AK760" s="214"/>
      <c r="AL760" s="214"/>
      <c r="AM760" s="214"/>
      <c r="AN760" s="214"/>
      <c r="AO760" s="214"/>
      <c r="AP760" s="214"/>
      <c r="AQ760" s="214"/>
      <c r="AR760" s="214"/>
      <c r="AS760" s="214"/>
      <c r="AT760" s="214"/>
      <c r="AU760" s="214"/>
      <c r="AV760" s="214"/>
      <c r="AW760" s="214"/>
      <c r="AX760" s="214"/>
      <c r="AY760" s="214"/>
      <c r="AZ760" s="214"/>
      <c r="BA760" s="214">
        <v>33.090000000000003</v>
      </c>
      <c r="BB760" s="214">
        <v>33.090000000000003</v>
      </c>
      <c r="BC760" s="214"/>
      <c r="BD760" s="214"/>
      <c r="BE760" s="214"/>
      <c r="BF760" s="214"/>
      <c r="BG760" s="216">
        <f t="shared" si="37"/>
        <v>33.090000000000003</v>
      </c>
      <c r="BH760" s="72">
        <f t="shared" si="37"/>
        <v>33.090000000000003</v>
      </c>
      <c r="BI760" s="217">
        <f t="shared" si="35"/>
        <v>0</v>
      </c>
      <c r="BJ760" s="218">
        <v>0</v>
      </c>
      <c r="BK760" s="218">
        <v>0</v>
      </c>
      <c r="BL760" s="218">
        <v>0</v>
      </c>
      <c r="BM760" s="218">
        <v>0</v>
      </c>
      <c r="BN760" s="218">
        <v>0</v>
      </c>
      <c r="BO760" s="218">
        <v>0</v>
      </c>
      <c r="BP760" s="218">
        <v>0</v>
      </c>
      <c r="BQ760" s="218">
        <v>0</v>
      </c>
      <c r="BR760" s="218">
        <v>0</v>
      </c>
      <c r="BS760" s="218">
        <v>0</v>
      </c>
      <c r="BT760" s="218">
        <v>0</v>
      </c>
      <c r="BU760" s="218">
        <v>0</v>
      </c>
      <c r="BV760" s="218">
        <v>0</v>
      </c>
      <c r="BW760" s="218">
        <v>0</v>
      </c>
      <c r="BX760" s="218">
        <v>0</v>
      </c>
      <c r="BY760" s="218">
        <v>0</v>
      </c>
      <c r="BZ760" s="218">
        <v>38842.365600000005</v>
      </c>
      <c r="CA760" s="218">
        <v>38842.365600000005</v>
      </c>
      <c r="CB760" s="218">
        <v>0</v>
      </c>
      <c r="CC760" s="218">
        <v>0</v>
      </c>
      <c r="CD760" s="218">
        <v>0</v>
      </c>
      <c r="CE760" s="218">
        <v>0</v>
      </c>
      <c r="CF760" s="218">
        <v>38842.365600000005</v>
      </c>
      <c r="CG760" s="219">
        <v>38842.365600000005</v>
      </c>
      <c r="CH760" s="220">
        <v>6447360.0000000009</v>
      </c>
      <c r="CI760" s="220">
        <v>6447360.0000000009</v>
      </c>
      <c r="CJ760" s="220">
        <v>0</v>
      </c>
      <c r="CK760" s="221" t="s">
        <v>530</v>
      </c>
      <c r="CL760" s="222">
        <v>1.84</v>
      </c>
      <c r="CM760" s="223">
        <v>1.84</v>
      </c>
      <c r="CN760" s="224">
        <v>0</v>
      </c>
      <c r="CO760" s="253"/>
      <c r="CP760" s="253"/>
      <c r="CQ760" s="253"/>
      <c r="CR760" s="225"/>
      <c r="CS760" s="254">
        <v>73.239149958511476</v>
      </c>
      <c r="CT760" s="255">
        <v>73.239149958511476</v>
      </c>
      <c r="CU760" s="256">
        <v>1.1269937442884996</v>
      </c>
      <c r="CV760" s="257">
        <v>1.1269937442884996</v>
      </c>
      <c r="CW760" s="245" t="s">
        <v>1454</v>
      </c>
      <c r="CX760" s="258"/>
      <c r="CY760" s="253"/>
      <c r="CZ760" s="253"/>
      <c r="DA760" s="259"/>
      <c r="DB760" s="260"/>
      <c r="DC760" s="261">
        <v>0</v>
      </c>
      <c r="DD760" s="262">
        <v>0</v>
      </c>
      <c r="DE760" s="263">
        <v>408</v>
      </c>
      <c r="DF760" s="111">
        <v>136</v>
      </c>
    </row>
    <row r="761" spans="1:110" ht="35.25" customHeight="1" x14ac:dyDescent="0.25">
      <c r="A761" s="237" t="s">
        <v>541</v>
      </c>
      <c r="B761" s="238" t="s">
        <v>14</v>
      </c>
      <c r="C761" s="238" t="s">
        <v>34</v>
      </c>
      <c r="D761" s="60" t="s">
        <v>67</v>
      </c>
      <c r="E761" s="60" t="s">
        <v>68</v>
      </c>
      <c r="F761" s="60" t="s">
        <v>1665</v>
      </c>
      <c r="G761" s="61" t="s">
        <v>1485</v>
      </c>
      <c r="H761" s="211" t="s">
        <v>543</v>
      </c>
      <c r="I761" s="60" t="s">
        <v>547</v>
      </c>
      <c r="J761" s="212">
        <v>2.0535194374536609</v>
      </c>
      <c r="K761" s="212">
        <v>1.3198863608910001</v>
      </c>
      <c r="L761" s="213">
        <v>290.8</v>
      </c>
      <c r="M761" s="214"/>
      <c r="N761" s="214"/>
      <c r="O761" s="214"/>
      <c r="P761" s="214"/>
      <c r="Q761" s="214"/>
      <c r="R761" s="214"/>
      <c r="S761" s="214"/>
      <c r="T761" s="214"/>
      <c r="U761" s="214"/>
      <c r="V761" s="214"/>
      <c r="W761" s="214"/>
      <c r="X761" s="214"/>
      <c r="Y761" s="214"/>
      <c r="Z761" s="214"/>
      <c r="AA761" s="214"/>
      <c r="AB761" s="214"/>
      <c r="AC761" s="214">
        <v>2</v>
      </c>
      <c r="AD761" s="214">
        <v>2</v>
      </c>
      <c r="AE761" s="214"/>
      <c r="AF761" s="214"/>
      <c r="AG761" s="215"/>
      <c r="AH761" s="214"/>
      <c r="AI761" s="214">
        <f t="shared" si="36"/>
        <v>2</v>
      </c>
      <c r="AJ761" s="214">
        <f t="shared" si="36"/>
        <v>2</v>
      </c>
      <c r="AK761" s="214"/>
      <c r="AL761" s="214"/>
      <c r="AM761" s="214"/>
      <c r="AN761" s="214"/>
      <c r="AO761" s="214"/>
      <c r="AP761" s="214"/>
      <c r="AQ761" s="214"/>
      <c r="AR761" s="214"/>
      <c r="AS761" s="214"/>
      <c r="AT761" s="214"/>
      <c r="AU761" s="214"/>
      <c r="AV761" s="214"/>
      <c r="AW761" s="214"/>
      <c r="AX761" s="214"/>
      <c r="AY761" s="214"/>
      <c r="AZ761" s="214"/>
      <c r="BA761" s="214">
        <v>8.3699999999999992</v>
      </c>
      <c r="BB761" s="214">
        <v>8.3699999999999992</v>
      </c>
      <c r="BC761" s="214"/>
      <c r="BD761" s="214"/>
      <c r="BE761" s="214"/>
      <c r="BF761" s="214"/>
      <c r="BG761" s="216">
        <f t="shared" si="37"/>
        <v>8.3699999999999992</v>
      </c>
      <c r="BH761" s="72">
        <f t="shared" si="37"/>
        <v>8.3699999999999992</v>
      </c>
      <c r="BI761" s="217">
        <f t="shared" si="35"/>
        <v>0</v>
      </c>
      <c r="BJ761" s="218">
        <v>0</v>
      </c>
      <c r="BK761" s="218">
        <v>0</v>
      </c>
      <c r="BL761" s="218">
        <v>0</v>
      </c>
      <c r="BM761" s="218">
        <v>0</v>
      </c>
      <c r="BN761" s="218">
        <v>0</v>
      </c>
      <c r="BO761" s="218">
        <v>0</v>
      </c>
      <c r="BP761" s="218">
        <v>0</v>
      </c>
      <c r="BQ761" s="218">
        <v>0</v>
      </c>
      <c r="BR761" s="218">
        <v>0</v>
      </c>
      <c r="BS761" s="218">
        <v>0</v>
      </c>
      <c r="BT761" s="218">
        <v>0</v>
      </c>
      <c r="BU761" s="218">
        <v>0</v>
      </c>
      <c r="BV761" s="218">
        <v>0</v>
      </c>
      <c r="BW761" s="218">
        <v>0</v>
      </c>
      <c r="BX761" s="218">
        <v>0</v>
      </c>
      <c r="BY761" s="218">
        <v>0</v>
      </c>
      <c r="BZ761" s="218">
        <v>9825.0408000000007</v>
      </c>
      <c r="CA761" s="218">
        <v>9825.0408000000007</v>
      </c>
      <c r="CB761" s="218">
        <v>0</v>
      </c>
      <c r="CC761" s="218">
        <v>0</v>
      </c>
      <c r="CD761" s="218">
        <v>0</v>
      </c>
      <c r="CE761" s="218">
        <v>0</v>
      </c>
      <c r="CF761" s="218">
        <v>9825.0408000000007</v>
      </c>
      <c r="CG761" s="219">
        <v>9825.0408000000007</v>
      </c>
      <c r="CH761" s="220">
        <v>3293760</v>
      </c>
      <c r="CI761" s="220">
        <v>3293760</v>
      </c>
      <c r="CJ761" s="220">
        <v>0</v>
      </c>
      <c r="CK761" s="221" t="s">
        <v>530</v>
      </c>
      <c r="CL761" s="222">
        <v>0.94</v>
      </c>
      <c r="CM761" s="223">
        <v>0.94</v>
      </c>
      <c r="CN761" s="224">
        <v>0</v>
      </c>
      <c r="CO761" s="253"/>
      <c r="CP761" s="253"/>
      <c r="CQ761" s="253"/>
      <c r="CR761" s="225"/>
      <c r="CS761" s="254">
        <v>77.008228424403015</v>
      </c>
      <c r="CT761" s="255">
        <v>77.008228424403015</v>
      </c>
      <c r="CU761" s="256">
        <v>1.0784064423968538</v>
      </c>
      <c r="CV761" s="257">
        <v>1.0784064423968538</v>
      </c>
      <c r="CW761" s="245" t="s">
        <v>1470</v>
      </c>
      <c r="CX761" s="258"/>
      <c r="CY761" s="253"/>
      <c r="CZ761" s="253"/>
      <c r="DA761" s="259"/>
      <c r="DB761" s="260"/>
      <c r="DC761" s="261">
        <v>0</v>
      </c>
      <c r="DD761" s="262">
        <v>0</v>
      </c>
      <c r="DE761" s="263">
        <v>0</v>
      </c>
      <c r="DF761" s="111">
        <v>0</v>
      </c>
    </row>
    <row r="762" spans="1:110" ht="35.25" customHeight="1" x14ac:dyDescent="0.25">
      <c r="A762" s="237" t="s">
        <v>541</v>
      </c>
      <c r="B762" s="238" t="s">
        <v>14</v>
      </c>
      <c r="C762" s="238" t="s">
        <v>34</v>
      </c>
      <c r="D762" s="60" t="s">
        <v>306</v>
      </c>
      <c r="E762" s="60" t="s">
        <v>281</v>
      </c>
      <c r="F762" s="60" t="s">
        <v>1666</v>
      </c>
      <c r="G762" s="61" t="s">
        <v>281</v>
      </c>
      <c r="H762" s="211" t="s">
        <v>543</v>
      </c>
      <c r="I762" s="60" t="s">
        <v>608</v>
      </c>
      <c r="J762" s="212">
        <v>7.2902018490574036</v>
      </c>
      <c r="K762" s="212">
        <v>15.835227239790001</v>
      </c>
      <c r="L762" s="213">
        <v>2675.7</v>
      </c>
      <c r="M762" s="214"/>
      <c r="N762" s="214"/>
      <c r="O762" s="214"/>
      <c r="P762" s="214"/>
      <c r="Q762" s="214"/>
      <c r="R762" s="214"/>
      <c r="S762" s="214"/>
      <c r="T762" s="214"/>
      <c r="U762" s="214"/>
      <c r="V762" s="214"/>
      <c r="W762" s="214"/>
      <c r="X762" s="214"/>
      <c r="Y762" s="214">
        <v>1</v>
      </c>
      <c r="Z762" s="214">
        <v>1</v>
      </c>
      <c r="AA762" s="214"/>
      <c r="AB762" s="214"/>
      <c r="AC762" s="214">
        <v>165</v>
      </c>
      <c r="AD762" s="214">
        <v>165</v>
      </c>
      <c r="AE762" s="214"/>
      <c r="AF762" s="214"/>
      <c r="AG762" s="215"/>
      <c r="AH762" s="214"/>
      <c r="AI762" s="214">
        <f t="shared" si="36"/>
        <v>166</v>
      </c>
      <c r="AJ762" s="214">
        <f t="shared" si="36"/>
        <v>166</v>
      </c>
      <c r="AK762" s="214"/>
      <c r="AL762" s="214"/>
      <c r="AM762" s="214"/>
      <c r="AN762" s="214"/>
      <c r="AO762" s="214"/>
      <c r="AP762" s="214"/>
      <c r="AQ762" s="214"/>
      <c r="AR762" s="214"/>
      <c r="AS762" s="214"/>
      <c r="AT762" s="214"/>
      <c r="AU762" s="214"/>
      <c r="AV762" s="214"/>
      <c r="AW762" s="214">
        <v>1.2</v>
      </c>
      <c r="AX762" s="214">
        <v>1.2</v>
      </c>
      <c r="AY762" s="214"/>
      <c r="AZ762" s="214"/>
      <c r="BA762" s="214">
        <v>1333.02</v>
      </c>
      <c r="BB762" s="214">
        <v>1333.02</v>
      </c>
      <c r="BC762" s="214"/>
      <c r="BD762" s="214"/>
      <c r="BE762" s="214"/>
      <c r="BF762" s="214"/>
      <c r="BG762" s="216">
        <f t="shared" si="37"/>
        <v>1334.22</v>
      </c>
      <c r="BH762" s="72">
        <f t="shared" si="37"/>
        <v>1334.22</v>
      </c>
      <c r="BI762" s="217">
        <f t="shared" si="35"/>
        <v>0.19114899713467046</v>
      </c>
      <c r="BJ762" s="218">
        <v>0</v>
      </c>
      <c r="BK762" s="218">
        <v>0</v>
      </c>
      <c r="BL762" s="218">
        <v>0</v>
      </c>
      <c r="BM762" s="218">
        <v>0</v>
      </c>
      <c r="BN762" s="218">
        <v>0</v>
      </c>
      <c r="BO762" s="218">
        <v>0</v>
      </c>
      <c r="BP762" s="218">
        <v>0</v>
      </c>
      <c r="BQ762" s="218">
        <v>0</v>
      </c>
      <c r="BR762" s="218">
        <v>0</v>
      </c>
      <c r="BS762" s="218">
        <v>0</v>
      </c>
      <c r="BT762" s="218">
        <v>0</v>
      </c>
      <c r="BU762" s="218">
        <v>0</v>
      </c>
      <c r="BV762" s="218">
        <v>6054.9119999999994</v>
      </c>
      <c r="BW762" s="218">
        <v>6054.9119999999994</v>
      </c>
      <c r="BX762" s="218">
        <v>0</v>
      </c>
      <c r="BY762" s="218">
        <v>0</v>
      </c>
      <c r="BZ762" s="218">
        <v>1564752.1968</v>
      </c>
      <c r="CA762" s="218">
        <v>1564752.1968</v>
      </c>
      <c r="CB762" s="218">
        <v>0</v>
      </c>
      <c r="CC762" s="218">
        <v>0</v>
      </c>
      <c r="CD762" s="218">
        <v>0</v>
      </c>
      <c r="CE762" s="218">
        <v>0</v>
      </c>
      <c r="CF762" s="218">
        <v>1570807.1088</v>
      </c>
      <c r="CG762" s="219">
        <v>1570807.1088</v>
      </c>
      <c r="CH762" s="220">
        <v>10202760.225333601</v>
      </c>
      <c r="CI762" s="220">
        <v>10202760.225333601</v>
      </c>
      <c r="CJ762" s="220">
        <v>13991211.4681392</v>
      </c>
      <c r="CK762" s="221" t="s">
        <v>530</v>
      </c>
      <c r="CL762" s="222">
        <v>5.09</v>
      </c>
      <c r="CM762" s="223">
        <v>5.09</v>
      </c>
      <c r="CN762" s="224">
        <v>6.98</v>
      </c>
      <c r="CO762" s="253"/>
      <c r="CP762" s="253"/>
      <c r="CQ762" s="253"/>
      <c r="CR762" s="225"/>
      <c r="CS762" s="254">
        <v>144.77617626506449</v>
      </c>
      <c r="CT762" s="255">
        <v>142.56879751855527</v>
      </c>
      <c r="CU762" s="256">
        <v>1.7909435769921156</v>
      </c>
      <c r="CV762" s="257">
        <v>1.7879192026985551</v>
      </c>
      <c r="CW762" s="245" t="s">
        <v>1511</v>
      </c>
      <c r="CX762" s="258"/>
      <c r="CY762" s="253"/>
      <c r="CZ762" s="253"/>
      <c r="DA762" s="259"/>
      <c r="DB762" s="260"/>
      <c r="DC762" s="261">
        <v>0</v>
      </c>
      <c r="DD762" s="262">
        <v>350073</v>
      </c>
      <c r="DE762" s="263">
        <v>520021</v>
      </c>
      <c r="DF762" s="111">
        <v>290031.33333333331</v>
      </c>
    </row>
    <row r="763" spans="1:110" ht="35.25" customHeight="1" x14ac:dyDescent="0.25">
      <c r="A763" s="237" t="s">
        <v>541</v>
      </c>
      <c r="B763" s="238" t="s">
        <v>14</v>
      </c>
      <c r="C763" s="238" t="s">
        <v>34</v>
      </c>
      <c r="D763" s="60" t="s">
        <v>306</v>
      </c>
      <c r="E763" s="60" t="s">
        <v>281</v>
      </c>
      <c r="F763" s="60" t="s">
        <v>1667</v>
      </c>
      <c r="G763" s="61" t="s">
        <v>281</v>
      </c>
      <c r="H763" s="211" t="s">
        <v>533</v>
      </c>
      <c r="I763" s="60" t="s">
        <v>608</v>
      </c>
      <c r="J763" s="212">
        <v>7.6965409685130632</v>
      </c>
      <c r="K763" s="212">
        <v>1.6893939358800001</v>
      </c>
      <c r="L763" s="213">
        <v>520.6</v>
      </c>
      <c r="M763" s="214"/>
      <c r="N763" s="214"/>
      <c r="O763" s="214"/>
      <c r="P763" s="214"/>
      <c r="Q763" s="214"/>
      <c r="R763" s="214"/>
      <c r="S763" s="214"/>
      <c r="T763" s="214"/>
      <c r="U763" s="214"/>
      <c r="V763" s="214"/>
      <c r="W763" s="214"/>
      <c r="X763" s="214"/>
      <c r="Y763" s="214">
        <v>1</v>
      </c>
      <c r="Z763" s="214">
        <v>1</v>
      </c>
      <c r="AA763" s="214"/>
      <c r="AB763" s="214"/>
      <c r="AC763" s="214">
        <v>29</v>
      </c>
      <c r="AD763" s="214">
        <v>29</v>
      </c>
      <c r="AE763" s="214"/>
      <c r="AF763" s="214"/>
      <c r="AG763" s="215"/>
      <c r="AH763" s="214"/>
      <c r="AI763" s="214">
        <f t="shared" si="36"/>
        <v>30</v>
      </c>
      <c r="AJ763" s="214">
        <f t="shared" si="36"/>
        <v>30</v>
      </c>
      <c r="AK763" s="214"/>
      <c r="AL763" s="214"/>
      <c r="AM763" s="214"/>
      <c r="AN763" s="214"/>
      <c r="AO763" s="214"/>
      <c r="AP763" s="214"/>
      <c r="AQ763" s="214"/>
      <c r="AR763" s="214"/>
      <c r="AS763" s="214"/>
      <c r="AT763" s="214"/>
      <c r="AU763" s="214"/>
      <c r="AV763" s="214"/>
      <c r="AW763" s="214">
        <v>820</v>
      </c>
      <c r="AX763" s="214">
        <v>820</v>
      </c>
      <c r="AY763" s="214"/>
      <c r="AZ763" s="214"/>
      <c r="BA763" s="214">
        <v>725.11</v>
      </c>
      <c r="BB763" s="214">
        <v>725.11</v>
      </c>
      <c r="BC763" s="214"/>
      <c r="BD763" s="214"/>
      <c r="BE763" s="214"/>
      <c r="BF763" s="214"/>
      <c r="BG763" s="216">
        <f t="shared" si="37"/>
        <v>1545.1100000000001</v>
      </c>
      <c r="BH763" s="72">
        <f t="shared" si="37"/>
        <v>1545.1100000000001</v>
      </c>
      <c r="BI763" s="217">
        <f t="shared" si="35"/>
        <v>0.24603662420382169</v>
      </c>
      <c r="BJ763" s="218">
        <v>0</v>
      </c>
      <c r="BK763" s="218">
        <v>0</v>
      </c>
      <c r="BL763" s="218">
        <v>0</v>
      </c>
      <c r="BM763" s="218">
        <v>0</v>
      </c>
      <c r="BN763" s="218">
        <v>0</v>
      </c>
      <c r="BO763" s="218">
        <v>0</v>
      </c>
      <c r="BP763" s="218">
        <v>0</v>
      </c>
      <c r="BQ763" s="218">
        <v>0</v>
      </c>
      <c r="BR763" s="218">
        <v>0</v>
      </c>
      <c r="BS763" s="218">
        <v>0</v>
      </c>
      <c r="BT763" s="218">
        <v>0</v>
      </c>
      <c r="BU763" s="218">
        <v>0</v>
      </c>
      <c r="BV763" s="218">
        <v>4137523.1999999997</v>
      </c>
      <c r="BW763" s="218">
        <v>4137523.1999999997</v>
      </c>
      <c r="BX763" s="218">
        <v>0</v>
      </c>
      <c r="BY763" s="218">
        <v>0</v>
      </c>
      <c r="BZ763" s="218">
        <v>851163.12240000011</v>
      </c>
      <c r="CA763" s="218">
        <v>851163.12240000011</v>
      </c>
      <c r="CB763" s="218">
        <v>0</v>
      </c>
      <c r="CC763" s="218">
        <v>0</v>
      </c>
      <c r="CD763" s="218">
        <v>0</v>
      </c>
      <c r="CE763" s="218">
        <v>0</v>
      </c>
      <c r="CF763" s="218">
        <v>4988686.3223999999</v>
      </c>
      <c r="CG763" s="219">
        <v>4988686.3223999999</v>
      </c>
      <c r="CH763" s="220">
        <v>771790.54392119998</v>
      </c>
      <c r="CI763" s="220">
        <v>771790.54392119998</v>
      </c>
      <c r="CJ763" s="220">
        <v>2973524.3041872005</v>
      </c>
      <c r="CK763" s="221" t="s">
        <v>530</v>
      </c>
      <c r="CL763" s="222">
        <v>1.63</v>
      </c>
      <c r="CM763" s="223">
        <v>1.63</v>
      </c>
      <c r="CN763" s="224">
        <v>6.28</v>
      </c>
      <c r="CO763" s="253"/>
      <c r="CP763" s="253"/>
      <c r="CQ763" s="253"/>
      <c r="CR763" s="225"/>
      <c r="CS763" s="254">
        <v>37.256546347477233</v>
      </c>
      <c r="CT763" s="255">
        <v>37.256546347477233</v>
      </c>
      <c r="CU763" s="256">
        <v>0.76319040410964856</v>
      </c>
      <c r="CV763" s="257">
        <v>0.76319040410964856</v>
      </c>
      <c r="CW763" s="245" t="s">
        <v>815</v>
      </c>
      <c r="CX763" s="258"/>
      <c r="CY763" s="253"/>
      <c r="CZ763" s="253"/>
      <c r="DA763" s="259"/>
      <c r="DB763" s="260"/>
      <c r="DC763" s="261">
        <v>0</v>
      </c>
      <c r="DD763" s="262">
        <v>0</v>
      </c>
      <c r="DE763" s="263">
        <v>0</v>
      </c>
      <c r="DF763" s="111">
        <v>0</v>
      </c>
    </row>
    <row r="764" spans="1:110" ht="35.25" customHeight="1" x14ac:dyDescent="0.25">
      <c r="A764" s="237" t="s">
        <v>541</v>
      </c>
      <c r="B764" s="238" t="s">
        <v>14</v>
      </c>
      <c r="C764" s="238" t="s">
        <v>34</v>
      </c>
      <c r="D764" s="60" t="s">
        <v>291</v>
      </c>
      <c r="E764" s="60" t="s">
        <v>290</v>
      </c>
      <c r="F764" s="60" t="s">
        <v>1668</v>
      </c>
      <c r="G764" s="61" t="s">
        <v>290</v>
      </c>
      <c r="H764" s="211" t="s">
        <v>543</v>
      </c>
      <c r="I764" s="60" t="s">
        <v>547</v>
      </c>
      <c r="J764" s="212">
        <v>2.8821325437946119</v>
      </c>
      <c r="K764" s="212">
        <v>4.5706439298870007</v>
      </c>
      <c r="L764" s="213">
        <v>943.8</v>
      </c>
      <c r="M764" s="214"/>
      <c r="N764" s="214"/>
      <c r="O764" s="214"/>
      <c r="P764" s="214"/>
      <c r="Q764" s="214"/>
      <c r="R764" s="214"/>
      <c r="S764" s="214"/>
      <c r="T764" s="214"/>
      <c r="U764" s="214"/>
      <c r="V764" s="214"/>
      <c r="W764" s="214"/>
      <c r="X764" s="214"/>
      <c r="Y764" s="214"/>
      <c r="Z764" s="214"/>
      <c r="AA764" s="214"/>
      <c r="AB764" s="214"/>
      <c r="AC764" s="214">
        <v>29</v>
      </c>
      <c r="AD764" s="214">
        <v>29</v>
      </c>
      <c r="AE764" s="214"/>
      <c r="AF764" s="214"/>
      <c r="AG764" s="215"/>
      <c r="AH764" s="214"/>
      <c r="AI764" s="214">
        <f t="shared" si="36"/>
        <v>29</v>
      </c>
      <c r="AJ764" s="214">
        <f t="shared" si="36"/>
        <v>29</v>
      </c>
      <c r="AK764" s="214"/>
      <c r="AL764" s="214"/>
      <c r="AM764" s="214"/>
      <c r="AN764" s="214"/>
      <c r="AO764" s="214"/>
      <c r="AP764" s="214"/>
      <c r="AQ764" s="214"/>
      <c r="AR764" s="214"/>
      <c r="AS764" s="214"/>
      <c r="AT764" s="214"/>
      <c r="AU764" s="214"/>
      <c r="AV764" s="214"/>
      <c r="AW764" s="214"/>
      <c r="AX764" s="214"/>
      <c r="AY764" s="214"/>
      <c r="AZ764" s="214"/>
      <c r="BA764" s="214">
        <v>168.27</v>
      </c>
      <c r="BB764" s="214">
        <v>168.27</v>
      </c>
      <c r="BC764" s="214"/>
      <c r="BD764" s="214"/>
      <c r="BE764" s="214"/>
      <c r="BF764" s="214"/>
      <c r="BG764" s="216">
        <f t="shared" si="37"/>
        <v>168.27</v>
      </c>
      <c r="BH764" s="72">
        <f t="shared" si="37"/>
        <v>168.27</v>
      </c>
      <c r="BI764" s="217">
        <f t="shared" si="35"/>
        <v>7.2530172413793115E-2</v>
      </c>
      <c r="BJ764" s="218">
        <v>0</v>
      </c>
      <c r="BK764" s="218">
        <v>0</v>
      </c>
      <c r="BL764" s="218">
        <v>0</v>
      </c>
      <c r="BM764" s="218">
        <v>0</v>
      </c>
      <c r="BN764" s="218">
        <v>0</v>
      </c>
      <c r="BO764" s="218">
        <v>0</v>
      </c>
      <c r="BP764" s="218">
        <v>0</v>
      </c>
      <c r="BQ764" s="218">
        <v>0</v>
      </c>
      <c r="BR764" s="218">
        <v>0</v>
      </c>
      <c r="BS764" s="218">
        <v>0</v>
      </c>
      <c r="BT764" s="218">
        <v>0</v>
      </c>
      <c r="BU764" s="218">
        <v>0</v>
      </c>
      <c r="BV764" s="218">
        <v>0</v>
      </c>
      <c r="BW764" s="218">
        <v>0</v>
      </c>
      <c r="BX764" s="218">
        <v>0</v>
      </c>
      <c r="BY764" s="218">
        <v>0</v>
      </c>
      <c r="BZ764" s="218">
        <v>197522.05680000005</v>
      </c>
      <c r="CA764" s="218">
        <v>197522.05680000005</v>
      </c>
      <c r="CB764" s="218">
        <v>0</v>
      </c>
      <c r="CC764" s="218">
        <v>0</v>
      </c>
      <c r="CD764" s="218">
        <v>0</v>
      </c>
      <c r="CE764" s="218">
        <v>0</v>
      </c>
      <c r="CF764" s="218">
        <v>197522.05680000005</v>
      </c>
      <c r="CG764" s="219">
        <v>197522.05680000005</v>
      </c>
      <c r="CH764" s="220">
        <v>7568640.0000000009</v>
      </c>
      <c r="CI764" s="220">
        <v>7568640.0000000009</v>
      </c>
      <c r="CJ764" s="220">
        <v>8129280</v>
      </c>
      <c r="CK764" s="221" t="s">
        <v>530</v>
      </c>
      <c r="CL764" s="222">
        <v>2.16</v>
      </c>
      <c r="CM764" s="223">
        <v>2.16</v>
      </c>
      <c r="CN764" s="224">
        <v>2.3199999999999998</v>
      </c>
      <c r="CO764" s="253"/>
      <c r="CP764" s="253"/>
      <c r="CQ764" s="253"/>
      <c r="CR764" s="225"/>
      <c r="CS764" s="254">
        <v>2.5776258401799024</v>
      </c>
      <c r="CT764" s="255">
        <v>2.5242972157758761</v>
      </c>
      <c r="CU764" s="256">
        <v>2.6493342629527624E-2</v>
      </c>
      <c r="CV764" s="257">
        <v>2.614017293148772E-2</v>
      </c>
      <c r="CW764" s="245" t="s">
        <v>1156</v>
      </c>
      <c r="CX764" s="258"/>
      <c r="CY764" s="253"/>
      <c r="CZ764" s="253"/>
      <c r="DA764" s="259"/>
      <c r="DB764" s="260"/>
      <c r="DC764" s="261">
        <v>0</v>
      </c>
      <c r="DD764" s="262">
        <v>0</v>
      </c>
      <c r="DE764" s="263">
        <v>0</v>
      </c>
      <c r="DF764" s="111">
        <v>0</v>
      </c>
    </row>
    <row r="765" spans="1:110" ht="35.25" customHeight="1" x14ac:dyDescent="0.25">
      <c r="A765" s="237" t="s">
        <v>541</v>
      </c>
      <c r="B765" s="238" t="s">
        <v>14</v>
      </c>
      <c r="C765" s="238" t="s">
        <v>34</v>
      </c>
      <c r="D765" s="60" t="s">
        <v>291</v>
      </c>
      <c r="E765" s="60" t="s">
        <v>290</v>
      </c>
      <c r="F765" s="60" t="s">
        <v>1669</v>
      </c>
      <c r="G765" s="61" t="s">
        <v>290</v>
      </c>
      <c r="H765" s="211" t="s">
        <v>543</v>
      </c>
      <c r="I765" s="60" t="s">
        <v>547</v>
      </c>
      <c r="J765" s="212">
        <v>2.9397751946705037</v>
      </c>
      <c r="K765" s="212">
        <v>5.0757575652</v>
      </c>
      <c r="L765" s="213">
        <v>668.5</v>
      </c>
      <c r="M765" s="214"/>
      <c r="N765" s="214"/>
      <c r="O765" s="214"/>
      <c r="P765" s="214"/>
      <c r="Q765" s="214"/>
      <c r="R765" s="214"/>
      <c r="S765" s="214"/>
      <c r="T765" s="214"/>
      <c r="U765" s="214"/>
      <c r="V765" s="214"/>
      <c r="W765" s="214"/>
      <c r="X765" s="214"/>
      <c r="Y765" s="214"/>
      <c r="Z765" s="214"/>
      <c r="AA765" s="214"/>
      <c r="AB765" s="214"/>
      <c r="AC765" s="214">
        <v>53</v>
      </c>
      <c r="AD765" s="214">
        <v>53</v>
      </c>
      <c r="AE765" s="214"/>
      <c r="AF765" s="214"/>
      <c r="AG765" s="215"/>
      <c r="AH765" s="214"/>
      <c r="AI765" s="214">
        <f t="shared" si="36"/>
        <v>53</v>
      </c>
      <c r="AJ765" s="214">
        <f t="shared" si="36"/>
        <v>53</v>
      </c>
      <c r="AK765" s="214"/>
      <c r="AL765" s="214"/>
      <c r="AM765" s="214"/>
      <c r="AN765" s="214"/>
      <c r="AO765" s="214"/>
      <c r="AP765" s="214"/>
      <c r="AQ765" s="214"/>
      <c r="AR765" s="214"/>
      <c r="AS765" s="214"/>
      <c r="AT765" s="214"/>
      <c r="AU765" s="214"/>
      <c r="AV765" s="214"/>
      <c r="AW765" s="214"/>
      <c r="AX765" s="214"/>
      <c r="AY765" s="214"/>
      <c r="AZ765" s="214"/>
      <c r="BA765" s="214">
        <v>281.32</v>
      </c>
      <c r="BB765" s="214">
        <v>281.32</v>
      </c>
      <c r="BC765" s="214"/>
      <c r="BD765" s="214"/>
      <c r="BE765" s="214"/>
      <c r="BF765" s="214"/>
      <c r="BG765" s="216">
        <f t="shared" si="37"/>
        <v>281.32</v>
      </c>
      <c r="BH765" s="72">
        <f t="shared" si="37"/>
        <v>281.32</v>
      </c>
      <c r="BI765" s="217">
        <f t="shared" si="35"/>
        <v>0.13790196078431374</v>
      </c>
      <c r="BJ765" s="218">
        <v>0</v>
      </c>
      <c r="BK765" s="218">
        <v>0</v>
      </c>
      <c r="BL765" s="218">
        <v>0</v>
      </c>
      <c r="BM765" s="218">
        <v>0</v>
      </c>
      <c r="BN765" s="218">
        <v>0</v>
      </c>
      <c r="BO765" s="218">
        <v>0</v>
      </c>
      <c r="BP765" s="218">
        <v>0</v>
      </c>
      <c r="BQ765" s="218">
        <v>0</v>
      </c>
      <c r="BR765" s="218">
        <v>0</v>
      </c>
      <c r="BS765" s="218">
        <v>0</v>
      </c>
      <c r="BT765" s="218">
        <v>0</v>
      </c>
      <c r="BU765" s="218">
        <v>0</v>
      </c>
      <c r="BV765" s="218">
        <v>0</v>
      </c>
      <c r="BW765" s="218">
        <v>0</v>
      </c>
      <c r="BX765" s="218">
        <v>0</v>
      </c>
      <c r="BY765" s="218">
        <v>0</v>
      </c>
      <c r="BZ765" s="218">
        <v>330224.66879999998</v>
      </c>
      <c r="CA765" s="218">
        <v>330224.66879999998</v>
      </c>
      <c r="CB765" s="218">
        <v>0</v>
      </c>
      <c r="CC765" s="218">
        <v>0</v>
      </c>
      <c r="CD765" s="218">
        <v>0</v>
      </c>
      <c r="CE765" s="218">
        <v>0</v>
      </c>
      <c r="CF765" s="218">
        <v>330224.66879999998</v>
      </c>
      <c r="CG765" s="219">
        <v>330224.66879999998</v>
      </c>
      <c r="CH765" s="220">
        <v>6482400.0000000009</v>
      </c>
      <c r="CI765" s="220">
        <v>6482400.0000000009</v>
      </c>
      <c r="CJ765" s="220">
        <v>7148160.0000000009</v>
      </c>
      <c r="CK765" s="221" t="s">
        <v>530</v>
      </c>
      <c r="CL765" s="222">
        <v>1.85</v>
      </c>
      <c r="CM765" s="223">
        <v>1.85</v>
      </c>
      <c r="CN765" s="224">
        <v>2.04</v>
      </c>
      <c r="CO765" s="253"/>
      <c r="CP765" s="253"/>
      <c r="CQ765" s="253"/>
      <c r="CR765" s="225"/>
      <c r="CS765" s="254">
        <v>12.878739759291728</v>
      </c>
      <c r="CT765" s="255">
        <v>12.218496077576226</v>
      </c>
      <c r="CU765" s="256">
        <v>0.10399653874876591</v>
      </c>
      <c r="CV765" s="257">
        <v>0.10299546053686083</v>
      </c>
      <c r="CW765" s="245" t="s">
        <v>1670</v>
      </c>
      <c r="CX765" s="258"/>
      <c r="CY765" s="253"/>
      <c r="CZ765" s="253"/>
      <c r="DA765" s="259"/>
      <c r="DB765" s="260"/>
      <c r="DC765" s="261">
        <v>0</v>
      </c>
      <c r="DD765" s="262">
        <v>0</v>
      </c>
      <c r="DE765" s="263">
        <v>0</v>
      </c>
      <c r="DF765" s="111">
        <v>0</v>
      </c>
    </row>
    <row r="766" spans="1:110" ht="35.25" customHeight="1" x14ac:dyDescent="0.25">
      <c r="A766" s="237" t="s">
        <v>541</v>
      </c>
      <c r="B766" s="238" t="s">
        <v>14</v>
      </c>
      <c r="C766" s="238" t="s">
        <v>34</v>
      </c>
      <c r="D766" s="60" t="s">
        <v>291</v>
      </c>
      <c r="E766" s="60" t="s">
        <v>290</v>
      </c>
      <c r="F766" s="60" t="s">
        <v>1671</v>
      </c>
      <c r="G766" s="61" t="s">
        <v>290</v>
      </c>
      <c r="H766" s="211" t="s">
        <v>543</v>
      </c>
      <c r="I766" s="60" t="s">
        <v>547</v>
      </c>
      <c r="J766" s="212">
        <v>2.6659726030100162</v>
      </c>
      <c r="K766" s="212">
        <v>3.2869318113450001</v>
      </c>
      <c r="L766" s="213">
        <v>853</v>
      </c>
      <c r="M766" s="214"/>
      <c r="N766" s="214"/>
      <c r="O766" s="214"/>
      <c r="P766" s="214"/>
      <c r="Q766" s="214"/>
      <c r="R766" s="214"/>
      <c r="S766" s="214"/>
      <c r="T766" s="214"/>
      <c r="U766" s="214"/>
      <c r="V766" s="214"/>
      <c r="W766" s="214"/>
      <c r="X766" s="214"/>
      <c r="Y766" s="214"/>
      <c r="Z766" s="214"/>
      <c r="AA766" s="214"/>
      <c r="AB766" s="214"/>
      <c r="AC766" s="214">
        <v>27</v>
      </c>
      <c r="AD766" s="214">
        <v>27</v>
      </c>
      <c r="AE766" s="214"/>
      <c r="AF766" s="214"/>
      <c r="AG766" s="215"/>
      <c r="AH766" s="214"/>
      <c r="AI766" s="214">
        <f t="shared" si="36"/>
        <v>27</v>
      </c>
      <c r="AJ766" s="214">
        <f t="shared" si="36"/>
        <v>27</v>
      </c>
      <c r="AK766" s="214"/>
      <c r="AL766" s="214"/>
      <c r="AM766" s="214"/>
      <c r="AN766" s="214"/>
      <c r="AO766" s="214"/>
      <c r="AP766" s="214"/>
      <c r="AQ766" s="214"/>
      <c r="AR766" s="214"/>
      <c r="AS766" s="214"/>
      <c r="AT766" s="214"/>
      <c r="AU766" s="214"/>
      <c r="AV766" s="214"/>
      <c r="AW766" s="214"/>
      <c r="AX766" s="214"/>
      <c r="AY766" s="214"/>
      <c r="AZ766" s="214"/>
      <c r="BA766" s="214">
        <v>139.71</v>
      </c>
      <c r="BB766" s="214">
        <v>139.71</v>
      </c>
      <c r="BC766" s="214"/>
      <c r="BD766" s="214"/>
      <c r="BE766" s="214"/>
      <c r="BF766" s="214"/>
      <c r="BG766" s="216">
        <f t="shared" si="37"/>
        <v>139.71</v>
      </c>
      <c r="BH766" s="72">
        <f t="shared" si="37"/>
        <v>139.71</v>
      </c>
      <c r="BI766" s="217">
        <f t="shared" si="35"/>
        <v>7.056060606060606E-2</v>
      </c>
      <c r="BJ766" s="218">
        <v>0</v>
      </c>
      <c r="BK766" s="218">
        <v>0</v>
      </c>
      <c r="BL766" s="218">
        <v>0</v>
      </c>
      <c r="BM766" s="218">
        <v>0</v>
      </c>
      <c r="BN766" s="218">
        <v>0</v>
      </c>
      <c r="BO766" s="218">
        <v>0</v>
      </c>
      <c r="BP766" s="218">
        <v>0</v>
      </c>
      <c r="BQ766" s="218">
        <v>0</v>
      </c>
      <c r="BR766" s="218">
        <v>0</v>
      </c>
      <c r="BS766" s="218">
        <v>0</v>
      </c>
      <c r="BT766" s="218">
        <v>0</v>
      </c>
      <c r="BU766" s="218">
        <v>0</v>
      </c>
      <c r="BV766" s="218">
        <v>0</v>
      </c>
      <c r="BW766" s="218">
        <v>0</v>
      </c>
      <c r="BX766" s="218">
        <v>0</v>
      </c>
      <c r="BY766" s="218">
        <v>0</v>
      </c>
      <c r="BZ766" s="218">
        <v>163997.18640000004</v>
      </c>
      <c r="CA766" s="218">
        <v>163997.18640000004</v>
      </c>
      <c r="CB766" s="218">
        <v>0</v>
      </c>
      <c r="CC766" s="218">
        <v>0</v>
      </c>
      <c r="CD766" s="218">
        <v>0</v>
      </c>
      <c r="CE766" s="218">
        <v>0</v>
      </c>
      <c r="CF766" s="218">
        <v>163997.18640000004</v>
      </c>
      <c r="CG766" s="219">
        <v>163997.18640000004</v>
      </c>
      <c r="CH766" s="220">
        <v>5886720</v>
      </c>
      <c r="CI766" s="220">
        <v>5886720</v>
      </c>
      <c r="CJ766" s="220">
        <v>6937920</v>
      </c>
      <c r="CK766" s="221" t="s">
        <v>530</v>
      </c>
      <c r="CL766" s="222">
        <v>1.68</v>
      </c>
      <c r="CM766" s="223">
        <v>1.68</v>
      </c>
      <c r="CN766" s="224">
        <v>1.98</v>
      </c>
      <c r="CO766" s="253"/>
      <c r="CP766" s="253"/>
      <c r="CQ766" s="253"/>
      <c r="CR766" s="225"/>
      <c r="CS766" s="254">
        <v>3.1574185645676196</v>
      </c>
      <c r="CT766" s="255">
        <v>2.1542923433874708</v>
      </c>
      <c r="CU766" s="256">
        <v>1.2378403324239366E-2</v>
      </c>
      <c r="CV766" s="257">
        <v>1.1987625676720804E-2</v>
      </c>
      <c r="CW766" s="245" t="s">
        <v>781</v>
      </c>
      <c r="CX766" s="258"/>
      <c r="CY766" s="253"/>
      <c r="CZ766" s="253"/>
      <c r="DA766" s="259"/>
      <c r="DB766" s="260"/>
      <c r="DC766" s="261">
        <v>0</v>
      </c>
      <c r="DD766" s="262">
        <v>5264</v>
      </c>
      <c r="DE766" s="263">
        <v>0</v>
      </c>
      <c r="DF766" s="111">
        <v>1754.6666666666667</v>
      </c>
    </row>
    <row r="767" spans="1:110" ht="35.25" customHeight="1" x14ac:dyDescent="0.25">
      <c r="A767" s="237" t="s">
        <v>541</v>
      </c>
      <c r="B767" s="238" t="s">
        <v>14</v>
      </c>
      <c r="C767" s="238" t="s">
        <v>34</v>
      </c>
      <c r="D767" s="60" t="s">
        <v>291</v>
      </c>
      <c r="E767" s="60" t="s">
        <v>290</v>
      </c>
      <c r="F767" s="60" t="s">
        <v>1672</v>
      </c>
      <c r="G767" s="61" t="s">
        <v>290</v>
      </c>
      <c r="H767" s="211" t="s">
        <v>543</v>
      </c>
      <c r="I767" s="60" t="s">
        <v>547</v>
      </c>
      <c r="J767" s="212">
        <v>2.5434819698987448</v>
      </c>
      <c r="K767" s="212">
        <v>2.8564393879980003</v>
      </c>
      <c r="L767" s="213">
        <v>735.9</v>
      </c>
      <c r="M767" s="214"/>
      <c r="N767" s="214"/>
      <c r="O767" s="214"/>
      <c r="P767" s="214"/>
      <c r="Q767" s="214"/>
      <c r="R767" s="214"/>
      <c r="S767" s="214"/>
      <c r="T767" s="214"/>
      <c r="U767" s="214"/>
      <c r="V767" s="214"/>
      <c r="W767" s="214"/>
      <c r="X767" s="214"/>
      <c r="Y767" s="214"/>
      <c r="Z767" s="214"/>
      <c r="AA767" s="214"/>
      <c r="AB767" s="214"/>
      <c r="AC767" s="214">
        <v>28</v>
      </c>
      <c r="AD767" s="214">
        <v>28</v>
      </c>
      <c r="AE767" s="214"/>
      <c r="AF767" s="214"/>
      <c r="AG767" s="215"/>
      <c r="AH767" s="214"/>
      <c r="AI767" s="214">
        <f t="shared" si="36"/>
        <v>28</v>
      </c>
      <c r="AJ767" s="214">
        <f t="shared" si="36"/>
        <v>28</v>
      </c>
      <c r="AK767" s="214"/>
      <c r="AL767" s="214"/>
      <c r="AM767" s="214"/>
      <c r="AN767" s="214"/>
      <c r="AO767" s="214"/>
      <c r="AP767" s="214"/>
      <c r="AQ767" s="214"/>
      <c r="AR767" s="214"/>
      <c r="AS767" s="214"/>
      <c r="AT767" s="214"/>
      <c r="AU767" s="214"/>
      <c r="AV767" s="214"/>
      <c r="AW767" s="214"/>
      <c r="AX767" s="214"/>
      <c r="AY767" s="214"/>
      <c r="AZ767" s="214"/>
      <c r="BA767" s="214">
        <v>134.16999999999999</v>
      </c>
      <c r="BB767" s="214">
        <v>134.16999999999999</v>
      </c>
      <c r="BC767" s="214"/>
      <c r="BD767" s="214"/>
      <c r="BE767" s="214"/>
      <c r="BF767" s="214"/>
      <c r="BG767" s="216">
        <f t="shared" si="37"/>
        <v>134.16999999999999</v>
      </c>
      <c r="BH767" s="72">
        <f t="shared" si="37"/>
        <v>134.16999999999999</v>
      </c>
      <c r="BI767" s="217">
        <f t="shared" si="35"/>
        <v>7.1367021276595735E-2</v>
      </c>
      <c r="BJ767" s="218">
        <v>0</v>
      </c>
      <c r="BK767" s="218">
        <v>0</v>
      </c>
      <c r="BL767" s="218">
        <v>0</v>
      </c>
      <c r="BM767" s="218">
        <v>0</v>
      </c>
      <c r="BN767" s="218">
        <v>0</v>
      </c>
      <c r="BO767" s="218">
        <v>0</v>
      </c>
      <c r="BP767" s="218">
        <v>0</v>
      </c>
      <c r="BQ767" s="218">
        <v>0</v>
      </c>
      <c r="BR767" s="218">
        <v>0</v>
      </c>
      <c r="BS767" s="218">
        <v>0</v>
      </c>
      <c r="BT767" s="218">
        <v>0</v>
      </c>
      <c r="BU767" s="218">
        <v>0</v>
      </c>
      <c r="BV767" s="218">
        <v>0</v>
      </c>
      <c r="BW767" s="218">
        <v>0</v>
      </c>
      <c r="BX767" s="218">
        <v>0</v>
      </c>
      <c r="BY767" s="218">
        <v>0</v>
      </c>
      <c r="BZ767" s="218">
        <v>157494.1128</v>
      </c>
      <c r="CA767" s="218">
        <v>157494.1128</v>
      </c>
      <c r="CB767" s="218">
        <v>0</v>
      </c>
      <c r="CC767" s="218">
        <v>0</v>
      </c>
      <c r="CD767" s="218">
        <v>0</v>
      </c>
      <c r="CE767" s="218">
        <v>0</v>
      </c>
      <c r="CF767" s="218">
        <v>157494.1128</v>
      </c>
      <c r="CG767" s="219">
        <v>157494.1128</v>
      </c>
      <c r="CH767" s="220">
        <v>6377280.0000000009</v>
      </c>
      <c r="CI767" s="220">
        <v>6377280.0000000009</v>
      </c>
      <c r="CJ767" s="220">
        <v>6587520</v>
      </c>
      <c r="CK767" s="221" t="s">
        <v>530</v>
      </c>
      <c r="CL767" s="222">
        <v>1.82</v>
      </c>
      <c r="CM767" s="223">
        <v>1.82</v>
      </c>
      <c r="CN767" s="224">
        <v>1.88</v>
      </c>
      <c r="CO767" s="253"/>
      <c r="CP767" s="253"/>
      <c r="CQ767" s="253"/>
      <c r="CR767" s="225"/>
      <c r="CS767" s="254">
        <v>0.93395630346982517</v>
      </c>
      <c r="CT767" s="255">
        <v>0.93395630346982517</v>
      </c>
      <c r="CU767" s="256">
        <v>1.3135340098040659E-2</v>
      </c>
      <c r="CV767" s="257">
        <v>1.3135340098040659E-2</v>
      </c>
      <c r="CW767" s="245" t="s">
        <v>1231</v>
      </c>
      <c r="CX767" s="258"/>
      <c r="CY767" s="253"/>
      <c r="CZ767" s="253"/>
      <c r="DA767" s="259"/>
      <c r="DB767" s="260"/>
      <c r="DC767" s="261">
        <v>0</v>
      </c>
      <c r="DD767" s="262">
        <v>0</v>
      </c>
      <c r="DE767" s="263">
        <v>0</v>
      </c>
      <c r="DF767" s="111">
        <v>0</v>
      </c>
    </row>
    <row r="768" spans="1:110" ht="35.25" customHeight="1" x14ac:dyDescent="0.25">
      <c r="A768" s="237" t="s">
        <v>541</v>
      </c>
      <c r="B768" s="238" t="s">
        <v>14</v>
      </c>
      <c r="C768" s="238" t="s">
        <v>34</v>
      </c>
      <c r="D768" s="60" t="s">
        <v>138</v>
      </c>
      <c r="E768" s="60" t="s">
        <v>139</v>
      </c>
      <c r="F768" s="60" t="s">
        <v>1673</v>
      </c>
      <c r="G768" s="61" t="s">
        <v>1506</v>
      </c>
      <c r="H768" s="211" t="s">
        <v>533</v>
      </c>
      <c r="I768" s="60" t="s">
        <v>547</v>
      </c>
      <c r="J768" s="212">
        <v>2.7380259166048808</v>
      </c>
      <c r="K768" s="212">
        <v>2.5225378735409998</v>
      </c>
      <c r="L768" s="213">
        <v>799.5</v>
      </c>
      <c r="M768" s="214"/>
      <c r="N768" s="214"/>
      <c r="O768" s="214"/>
      <c r="P768" s="214"/>
      <c r="Q768" s="214"/>
      <c r="R768" s="214"/>
      <c r="S768" s="214"/>
      <c r="T768" s="214"/>
      <c r="U768" s="214"/>
      <c r="V768" s="214"/>
      <c r="W768" s="214"/>
      <c r="X768" s="214"/>
      <c r="Y768" s="214"/>
      <c r="Z768" s="214"/>
      <c r="AA768" s="214"/>
      <c r="AB768" s="214"/>
      <c r="AC768" s="214">
        <v>3</v>
      </c>
      <c r="AD768" s="214">
        <v>3</v>
      </c>
      <c r="AE768" s="214"/>
      <c r="AF768" s="214"/>
      <c r="AG768" s="215"/>
      <c r="AH768" s="214"/>
      <c r="AI768" s="214">
        <f t="shared" si="36"/>
        <v>3</v>
      </c>
      <c r="AJ768" s="214">
        <f t="shared" si="36"/>
        <v>3</v>
      </c>
      <c r="AK768" s="214"/>
      <c r="AL768" s="214"/>
      <c r="AM768" s="214"/>
      <c r="AN768" s="214"/>
      <c r="AO768" s="214"/>
      <c r="AP768" s="214"/>
      <c r="AQ768" s="214"/>
      <c r="AR768" s="214"/>
      <c r="AS768" s="214"/>
      <c r="AT768" s="214"/>
      <c r="AU768" s="214"/>
      <c r="AV768" s="214"/>
      <c r="AW768" s="214"/>
      <c r="AX768" s="214"/>
      <c r="AY768" s="214"/>
      <c r="AZ768" s="214"/>
      <c r="BA768" s="214">
        <v>15.8</v>
      </c>
      <c r="BB768" s="214">
        <v>15.8</v>
      </c>
      <c r="BC768" s="214"/>
      <c r="BD768" s="214"/>
      <c r="BE768" s="214"/>
      <c r="BF768" s="214"/>
      <c r="BG768" s="216">
        <f t="shared" si="37"/>
        <v>15.8</v>
      </c>
      <c r="BH768" s="72">
        <f t="shared" si="37"/>
        <v>15.8</v>
      </c>
      <c r="BI768" s="217">
        <f t="shared" si="35"/>
        <v>1.3739130434782611E-2</v>
      </c>
      <c r="BJ768" s="218">
        <v>0</v>
      </c>
      <c r="BK768" s="218">
        <v>0</v>
      </c>
      <c r="BL768" s="218">
        <v>0</v>
      </c>
      <c r="BM768" s="218">
        <v>0</v>
      </c>
      <c r="BN768" s="218">
        <v>0</v>
      </c>
      <c r="BO768" s="218">
        <v>0</v>
      </c>
      <c r="BP768" s="218">
        <v>0</v>
      </c>
      <c r="BQ768" s="218">
        <v>0</v>
      </c>
      <c r="BR768" s="218">
        <v>0</v>
      </c>
      <c r="BS768" s="218">
        <v>0</v>
      </c>
      <c r="BT768" s="218">
        <v>0</v>
      </c>
      <c r="BU768" s="218">
        <v>0</v>
      </c>
      <c r="BV768" s="218">
        <v>0</v>
      </c>
      <c r="BW768" s="218">
        <v>0</v>
      </c>
      <c r="BX768" s="218">
        <v>0</v>
      </c>
      <c r="BY768" s="218">
        <v>0</v>
      </c>
      <c r="BZ768" s="218">
        <v>18546.672000000002</v>
      </c>
      <c r="CA768" s="218">
        <v>18546.672000000002</v>
      </c>
      <c r="CB768" s="218">
        <v>0</v>
      </c>
      <c r="CC768" s="218">
        <v>0</v>
      </c>
      <c r="CD768" s="218">
        <v>0</v>
      </c>
      <c r="CE768" s="218">
        <v>0</v>
      </c>
      <c r="CF768" s="218">
        <v>18546.672000000002</v>
      </c>
      <c r="CG768" s="219">
        <v>18546.672000000002</v>
      </c>
      <c r="CH768" s="220">
        <v>5045759.9999999991</v>
      </c>
      <c r="CI768" s="220">
        <v>5045759.9999999991</v>
      </c>
      <c r="CJ768" s="220">
        <v>4029600</v>
      </c>
      <c r="CK768" s="221" t="s">
        <v>530</v>
      </c>
      <c r="CL768" s="222">
        <v>1.44</v>
      </c>
      <c r="CM768" s="223">
        <v>1.44</v>
      </c>
      <c r="CN768" s="224">
        <v>1.1499999999999999</v>
      </c>
      <c r="CO768" s="253"/>
      <c r="CP768" s="253"/>
      <c r="CQ768" s="253"/>
      <c r="CR768" s="225"/>
      <c r="CS768" s="254">
        <v>116.28061087379736</v>
      </c>
      <c r="CT768" s="255">
        <v>116.28061087379736</v>
      </c>
      <c r="CU768" s="256">
        <v>0.91609903462950693</v>
      </c>
      <c r="CV768" s="257">
        <v>0.91609903462950693</v>
      </c>
      <c r="CW768" s="245" t="s">
        <v>1459</v>
      </c>
      <c r="CX768" s="258"/>
      <c r="CY768" s="253"/>
      <c r="CZ768" s="253"/>
      <c r="DA768" s="259"/>
      <c r="DB768" s="260"/>
      <c r="DC768" s="261">
        <v>0</v>
      </c>
      <c r="DD768" s="262">
        <v>2376</v>
      </c>
      <c r="DE768" s="263">
        <v>81141</v>
      </c>
      <c r="DF768" s="111">
        <v>27839</v>
      </c>
    </row>
    <row r="769" spans="1:110" ht="35.25" customHeight="1" x14ac:dyDescent="0.25">
      <c r="A769" s="237" t="s">
        <v>541</v>
      </c>
      <c r="B769" s="238" t="s">
        <v>14</v>
      </c>
      <c r="C769" s="238" t="s">
        <v>34</v>
      </c>
      <c r="D769" s="60" t="s">
        <v>138</v>
      </c>
      <c r="E769" s="60" t="s">
        <v>139</v>
      </c>
      <c r="F769" s="60" t="s">
        <v>1674</v>
      </c>
      <c r="G769" s="61" t="s">
        <v>1506</v>
      </c>
      <c r="H769" s="211" t="s">
        <v>533</v>
      </c>
      <c r="I769" s="60" t="s">
        <v>547</v>
      </c>
      <c r="J769" s="212">
        <v>2.6659726030100162</v>
      </c>
      <c r="K769" s="212">
        <v>2.6323863581610003</v>
      </c>
      <c r="L769" s="213">
        <v>808.8</v>
      </c>
      <c r="M769" s="214"/>
      <c r="N769" s="214"/>
      <c r="O769" s="214"/>
      <c r="P769" s="214"/>
      <c r="Q769" s="214"/>
      <c r="R769" s="214"/>
      <c r="S769" s="214"/>
      <c r="T769" s="214"/>
      <c r="U769" s="214"/>
      <c r="V769" s="214"/>
      <c r="W769" s="214"/>
      <c r="X769" s="214"/>
      <c r="Y769" s="214"/>
      <c r="Z769" s="214"/>
      <c r="AA769" s="214"/>
      <c r="AB769" s="214"/>
      <c r="AC769" s="214">
        <v>3</v>
      </c>
      <c r="AD769" s="214">
        <v>3</v>
      </c>
      <c r="AE769" s="214"/>
      <c r="AF769" s="214"/>
      <c r="AG769" s="215"/>
      <c r="AH769" s="214"/>
      <c r="AI769" s="214">
        <f t="shared" si="36"/>
        <v>3</v>
      </c>
      <c r="AJ769" s="214">
        <f t="shared" si="36"/>
        <v>3</v>
      </c>
      <c r="AK769" s="214"/>
      <c r="AL769" s="214"/>
      <c r="AM769" s="214"/>
      <c r="AN769" s="214"/>
      <c r="AO769" s="214"/>
      <c r="AP769" s="214"/>
      <c r="AQ769" s="214"/>
      <c r="AR769" s="214"/>
      <c r="AS769" s="214"/>
      <c r="AT769" s="214"/>
      <c r="AU769" s="214"/>
      <c r="AV769" s="214"/>
      <c r="AW769" s="214"/>
      <c r="AX769" s="214"/>
      <c r="AY769" s="214"/>
      <c r="AZ769" s="214"/>
      <c r="BA769" s="214">
        <v>15.8</v>
      </c>
      <c r="BB769" s="214">
        <v>15.8</v>
      </c>
      <c r="BC769" s="214"/>
      <c r="BD769" s="214"/>
      <c r="BE769" s="214"/>
      <c r="BF769" s="214"/>
      <c r="BG769" s="216">
        <f t="shared" si="37"/>
        <v>15.8</v>
      </c>
      <c r="BH769" s="72">
        <f t="shared" si="37"/>
        <v>15.8</v>
      </c>
      <c r="BI769" s="217">
        <f t="shared" si="35"/>
        <v>6.3967611336032387E-3</v>
      </c>
      <c r="BJ769" s="218">
        <v>0</v>
      </c>
      <c r="BK769" s="218">
        <v>0</v>
      </c>
      <c r="BL769" s="218">
        <v>0</v>
      </c>
      <c r="BM769" s="218">
        <v>0</v>
      </c>
      <c r="BN769" s="218">
        <v>0</v>
      </c>
      <c r="BO769" s="218">
        <v>0</v>
      </c>
      <c r="BP769" s="218">
        <v>0</v>
      </c>
      <c r="BQ769" s="218">
        <v>0</v>
      </c>
      <c r="BR769" s="218">
        <v>0</v>
      </c>
      <c r="BS769" s="218">
        <v>0</v>
      </c>
      <c r="BT769" s="218">
        <v>0</v>
      </c>
      <c r="BU769" s="218">
        <v>0</v>
      </c>
      <c r="BV769" s="218">
        <v>0</v>
      </c>
      <c r="BW769" s="218">
        <v>0</v>
      </c>
      <c r="BX769" s="218">
        <v>0</v>
      </c>
      <c r="BY769" s="218">
        <v>0</v>
      </c>
      <c r="BZ769" s="218">
        <v>18546.672000000002</v>
      </c>
      <c r="CA769" s="218">
        <v>18546.672000000002</v>
      </c>
      <c r="CB769" s="218">
        <v>0</v>
      </c>
      <c r="CC769" s="218">
        <v>0</v>
      </c>
      <c r="CD769" s="218">
        <v>0</v>
      </c>
      <c r="CE769" s="218">
        <v>0</v>
      </c>
      <c r="CF769" s="218">
        <v>18546.672000000002</v>
      </c>
      <c r="CG769" s="219">
        <v>18546.672000000002</v>
      </c>
      <c r="CH769" s="220">
        <v>4029600</v>
      </c>
      <c r="CI769" s="220">
        <v>4029600</v>
      </c>
      <c r="CJ769" s="220">
        <v>8654880.0000000019</v>
      </c>
      <c r="CK769" s="221" t="s">
        <v>530</v>
      </c>
      <c r="CL769" s="222">
        <v>1.1499999999999999</v>
      </c>
      <c r="CM769" s="223">
        <v>1.1499999999999999</v>
      </c>
      <c r="CN769" s="224">
        <v>2.4700000000000002</v>
      </c>
      <c r="CO769" s="253"/>
      <c r="CP769" s="253"/>
      <c r="CQ769" s="253"/>
      <c r="CR769" s="225"/>
      <c r="CS769" s="254">
        <v>76.56740818627172</v>
      </c>
      <c r="CT769" s="255">
        <v>76.56740818627172</v>
      </c>
      <c r="CU769" s="256">
        <v>0.98624925688218756</v>
      </c>
      <c r="CV769" s="257">
        <v>0.98624925688218756</v>
      </c>
      <c r="CW769" s="245" t="s">
        <v>1675</v>
      </c>
      <c r="CX769" s="258"/>
      <c r="CY769" s="253"/>
      <c r="CZ769" s="253"/>
      <c r="DA769" s="259"/>
      <c r="DB769" s="260"/>
      <c r="DC769" s="261">
        <v>0</v>
      </c>
      <c r="DD769" s="262">
        <v>49216</v>
      </c>
      <c r="DE769" s="263">
        <v>0</v>
      </c>
      <c r="DF769" s="111">
        <v>16405.333333333332</v>
      </c>
    </row>
    <row r="770" spans="1:110" ht="35.25" customHeight="1" x14ac:dyDescent="0.25">
      <c r="A770" s="237" t="s">
        <v>541</v>
      </c>
      <c r="B770" s="238" t="s">
        <v>14</v>
      </c>
      <c r="C770" s="238" t="s">
        <v>34</v>
      </c>
      <c r="D770" s="60" t="s">
        <v>138</v>
      </c>
      <c r="E770" s="60" t="s">
        <v>139</v>
      </c>
      <c r="F770" s="60" t="s">
        <v>1676</v>
      </c>
      <c r="G770" s="61" t="s">
        <v>1506</v>
      </c>
      <c r="H770" s="211" t="s">
        <v>533</v>
      </c>
      <c r="I770" s="60" t="s">
        <v>547</v>
      </c>
      <c r="J770" s="212">
        <v>3.0622658277817751</v>
      </c>
      <c r="K770" s="212">
        <v>3.8988636282539999</v>
      </c>
      <c r="L770" s="213">
        <v>632.1</v>
      </c>
      <c r="M770" s="214"/>
      <c r="N770" s="214"/>
      <c r="O770" s="214"/>
      <c r="P770" s="214"/>
      <c r="Q770" s="214"/>
      <c r="R770" s="214"/>
      <c r="S770" s="214"/>
      <c r="T770" s="214"/>
      <c r="U770" s="214"/>
      <c r="V770" s="214"/>
      <c r="W770" s="214"/>
      <c r="X770" s="214"/>
      <c r="Y770" s="214"/>
      <c r="Z770" s="214"/>
      <c r="AA770" s="214"/>
      <c r="AB770" s="214"/>
      <c r="AC770" s="214">
        <v>22</v>
      </c>
      <c r="AD770" s="214">
        <v>22</v>
      </c>
      <c r="AE770" s="214"/>
      <c r="AF770" s="214"/>
      <c r="AG770" s="215"/>
      <c r="AH770" s="214"/>
      <c r="AI770" s="214">
        <f t="shared" si="36"/>
        <v>22</v>
      </c>
      <c r="AJ770" s="214">
        <f t="shared" si="36"/>
        <v>22</v>
      </c>
      <c r="AK770" s="214"/>
      <c r="AL770" s="214"/>
      <c r="AM770" s="214"/>
      <c r="AN770" s="214"/>
      <c r="AO770" s="214"/>
      <c r="AP770" s="214"/>
      <c r="AQ770" s="214"/>
      <c r="AR770" s="214"/>
      <c r="AS770" s="214"/>
      <c r="AT770" s="214"/>
      <c r="AU770" s="214"/>
      <c r="AV770" s="214"/>
      <c r="AW770" s="214"/>
      <c r="AX770" s="214"/>
      <c r="AY770" s="214"/>
      <c r="AZ770" s="214"/>
      <c r="BA770" s="214">
        <v>110.38</v>
      </c>
      <c r="BB770" s="214">
        <v>110.38</v>
      </c>
      <c r="BC770" s="214"/>
      <c r="BD770" s="214"/>
      <c r="BE770" s="214"/>
      <c r="BF770" s="214"/>
      <c r="BG770" s="216">
        <f t="shared" si="37"/>
        <v>110.38</v>
      </c>
      <c r="BH770" s="72">
        <f t="shared" si="37"/>
        <v>110.38</v>
      </c>
      <c r="BI770" s="217">
        <f t="shared" si="35"/>
        <v>3.8326388888888889E-2</v>
      </c>
      <c r="BJ770" s="218">
        <v>0</v>
      </c>
      <c r="BK770" s="218">
        <v>0</v>
      </c>
      <c r="BL770" s="218">
        <v>0</v>
      </c>
      <c r="BM770" s="218">
        <v>0</v>
      </c>
      <c r="BN770" s="218">
        <v>0</v>
      </c>
      <c r="BO770" s="218">
        <v>0</v>
      </c>
      <c r="BP770" s="218">
        <v>0</v>
      </c>
      <c r="BQ770" s="218">
        <v>0</v>
      </c>
      <c r="BR770" s="218">
        <v>0</v>
      </c>
      <c r="BS770" s="218">
        <v>0</v>
      </c>
      <c r="BT770" s="218">
        <v>0</v>
      </c>
      <c r="BU770" s="218">
        <v>0</v>
      </c>
      <c r="BV770" s="218">
        <v>0</v>
      </c>
      <c r="BW770" s="218">
        <v>0</v>
      </c>
      <c r="BX770" s="218">
        <v>0</v>
      </c>
      <c r="BY770" s="218">
        <v>0</v>
      </c>
      <c r="BZ770" s="218">
        <v>129568.4592</v>
      </c>
      <c r="CA770" s="218">
        <v>129568.4592</v>
      </c>
      <c r="CB770" s="218">
        <v>0</v>
      </c>
      <c r="CC770" s="218">
        <v>0</v>
      </c>
      <c r="CD770" s="218">
        <v>0</v>
      </c>
      <c r="CE770" s="218">
        <v>0</v>
      </c>
      <c r="CF770" s="218">
        <v>129568.4592</v>
      </c>
      <c r="CG770" s="219">
        <v>129568.4592</v>
      </c>
      <c r="CH770" s="220">
        <v>0</v>
      </c>
      <c r="CI770" s="220">
        <v>0</v>
      </c>
      <c r="CJ770" s="220">
        <v>10091519.999999998</v>
      </c>
      <c r="CK770" s="221" t="s">
        <v>530</v>
      </c>
      <c r="CL770" s="222">
        <v>0</v>
      </c>
      <c r="CM770" s="223">
        <v>0</v>
      </c>
      <c r="CN770" s="224">
        <v>2.88</v>
      </c>
      <c r="CO770" s="253"/>
      <c r="CP770" s="253"/>
      <c r="CQ770" s="253"/>
      <c r="CR770" s="225"/>
      <c r="CS770" s="254">
        <v>89.676742180542774</v>
      </c>
      <c r="CT770" s="255">
        <v>89.676742180542774</v>
      </c>
      <c r="CU770" s="256">
        <v>1.0289685532541002</v>
      </c>
      <c r="CV770" s="257">
        <v>1.0289685532541002</v>
      </c>
      <c r="CW770" s="245" t="s">
        <v>550</v>
      </c>
      <c r="CX770" s="258"/>
      <c r="CY770" s="253"/>
      <c r="CZ770" s="253"/>
      <c r="DA770" s="259"/>
      <c r="DB770" s="260"/>
      <c r="DC770" s="261">
        <v>0</v>
      </c>
      <c r="DD770" s="262">
        <v>0</v>
      </c>
      <c r="DE770" s="263">
        <v>29848</v>
      </c>
      <c r="DF770" s="111">
        <v>9949.3333333333339</v>
      </c>
    </row>
    <row r="771" spans="1:110" ht="35.25" customHeight="1" x14ac:dyDescent="0.25">
      <c r="A771" s="237" t="s">
        <v>541</v>
      </c>
      <c r="B771" s="238" t="s">
        <v>14</v>
      </c>
      <c r="C771" s="238" t="s">
        <v>34</v>
      </c>
      <c r="D771" s="60" t="s">
        <v>138</v>
      </c>
      <c r="E771" s="60" t="s">
        <v>139</v>
      </c>
      <c r="F771" s="60" t="s">
        <v>1677</v>
      </c>
      <c r="G771" s="61" t="s">
        <v>1506</v>
      </c>
      <c r="H771" s="211" t="s">
        <v>543</v>
      </c>
      <c r="I771" s="60" t="s">
        <v>547</v>
      </c>
      <c r="J771" s="212">
        <v>2.7380259166048808</v>
      </c>
      <c r="K771" s="212">
        <v>3.8496212041140003</v>
      </c>
      <c r="L771" s="213">
        <v>484</v>
      </c>
      <c r="M771" s="214"/>
      <c r="N771" s="214"/>
      <c r="O771" s="214"/>
      <c r="P771" s="214"/>
      <c r="Q771" s="214"/>
      <c r="R771" s="214"/>
      <c r="S771" s="214"/>
      <c r="T771" s="214"/>
      <c r="U771" s="214"/>
      <c r="V771" s="214"/>
      <c r="W771" s="214"/>
      <c r="X771" s="214"/>
      <c r="Y771" s="214"/>
      <c r="Z771" s="214"/>
      <c r="AA771" s="214"/>
      <c r="AB771" s="214"/>
      <c r="AC771" s="214"/>
      <c r="AD771" s="214"/>
      <c r="AE771" s="214"/>
      <c r="AF771" s="214"/>
      <c r="AG771" s="215"/>
      <c r="AH771" s="214"/>
      <c r="AI771" s="214">
        <f t="shared" si="36"/>
        <v>0</v>
      </c>
      <c r="AJ771" s="214">
        <f t="shared" si="36"/>
        <v>0</v>
      </c>
      <c r="AK771" s="214"/>
      <c r="AL771" s="214"/>
      <c r="AM771" s="214"/>
      <c r="AN771" s="214"/>
      <c r="AO771" s="214"/>
      <c r="AP771" s="214"/>
      <c r="AQ771" s="214"/>
      <c r="AR771" s="214"/>
      <c r="AS771" s="214"/>
      <c r="AT771" s="214"/>
      <c r="AU771" s="214"/>
      <c r="AV771" s="214"/>
      <c r="AW771" s="214"/>
      <c r="AX771" s="214"/>
      <c r="AY771" s="214"/>
      <c r="AZ771" s="214"/>
      <c r="BA771" s="214"/>
      <c r="BB771" s="214"/>
      <c r="BC771" s="214"/>
      <c r="BD771" s="214"/>
      <c r="BE771" s="214"/>
      <c r="BF771" s="214"/>
      <c r="BG771" s="216">
        <f t="shared" si="37"/>
        <v>0</v>
      </c>
      <c r="BH771" s="72">
        <f t="shared" si="37"/>
        <v>0</v>
      </c>
      <c r="BI771" s="217">
        <f t="shared" si="35"/>
        <v>0</v>
      </c>
      <c r="BJ771" s="218">
        <v>0</v>
      </c>
      <c r="BK771" s="218">
        <v>0</v>
      </c>
      <c r="BL771" s="218">
        <v>0</v>
      </c>
      <c r="BM771" s="218">
        <v>0</v>
      </c>
      <c r="BN771" s="218">
        <v>0</v>
      </c>
      <c r="BO771" s="218">
        <v>0</v>
      </c>
      <c r="BP771" s="218">
        <v>0</v>
      </c>
      <c r="BQ771" s="218">
        <v>0</v>
      </c>
      <c r="BR771" s="218">
        <v>0</v>
      </c>
      <c r="BS771" s="218">
        <v>0</v>
      </c>
      <c r="BT771" s="218">
        <v>0</v>
      </c>
      <c r="BU771" s="218">
        <v>0</v>
      </c>
      <c r="BV771" s="218">
        <v>0</v>
      </c>
      <c r="BW771" s="218">
        <v>0</v>
      </c>
      <c r="BX771" s="218">
        <v>0</v>
      </c>
      <c r="BY771" s="218">
        <v>0</v>
      </c>
      <c r="BZ771" s="218">
        <v>0</v>
      </c>
      <c r="CA771" s="218">
        <v>0</v>
      </c>
      <c r="CB771" s="218">
        <v>0</v>
      </c>
      <c r="CC771" s="218">
        <v>0</v>
      </c>
      <c r="CD771" s="218">
        <v>0</v>
      </c>
      <c r="CE771" s="218">
        <v>0</v>
      </c>
      <c r="CF771" s="218">
        <v>0</v>
      </c>
      <c r="CG771" s="219">
        <v>0</v>
      </c>
      <c r="CH771" s="220">
        <v>0</v>
      </c>
      <c r="CI771" s="220">
        <v>4204800</v>
      </c>
      <c r="CJ771" s="220">
        <v>4905599.9999999991</v>
      </c>
      <c r="CK771" s="221" t="s">
        <v>530</v>
      </c>
      <c r="CL771" s="222">
        <v>0</v>
      </c>
      <c r="CM771" s="223">
        <v>1.2</v>
      </c>
      <c r="CN771" s="224">
        <v>1.4</v>
      </c>
      <c r="CO771" s="253"/>
      <c r="CP771" s="253"/>
      <c r="CQ771" s="253"/>
      <c r="CR771" s="225"/>
      <c r="CS771" s="254">
        <v>14.442804428044282</v>
      </c>
      <c r="CT771" s="255">
        <v>14.442804428044282</v>
      </c>
      <c r="CU771" s="256">
        <v>0.15416154161541615</v>
      </c>
      <c r="CV771" s="257">
        <v>0.15416154161541615</v>
      </c>
      <c r="CW771" s="245" t="s">
        <v>832</v>
      </c>
      <c r="CX771" s="258"/>
      <c r="CY771" s="253"/>
      <c r="CZ771" s="253"/>
      <c r="DA771" s="259"/>
      <c r="DB771" s="260"/>
      <c r="DC771" s="261">
        <v>0</v>
      </c>
      <c r="DD771" s="262">
        <v>0</v>
      </c>
      <c r="DE771" s="263">
        <v>0</v>
      </c>
      <c r="DF771" s="111">
        <v>0</v>
      </c>
    </row>
    <row r="772" spans="1:110" ht="35.25" customHeight="1" x14ac:dyDescent="0.25">
      <c r="A772" s="237" t="s">
        <v>541</v>
      </c>
      <c r="B772" s="238" t="s">
        <v>14</v>
      </c>
      <c r="C772" s="238" t="s">
        <v>34</v>
      </c>
      <c r="D772" s="60" t="s">
        <v>138</v>
      </c>
      <c r="E772" s="60" t="s">
        <v>139</v>
      </c>
      <c r="F772" s="60" t="s">
        <v>1678</v>
      </c>
      <c r="G772" s="61" t="s">
        <v>1629</v>
      </c>
      <c r="H772" s="211" t="s">
        <v>533</v>
      </c>
      <c r="I772" s="60" t="s">
        <v>608</v>
      </c>
      <c r="J772" s="212">
        <v>12.190173583669758</v>
      </c>
      <c r="K772" s="212">
        <v>9.4723484651460002</v>
      </c>
      <c r="L772" s="213">
        <v>1464.1</v>
      </c>
      <c r="M772" s="214"/>
      <c r="N772" s="214"/>
      <c r="O772" s="214"/>
      <c r="P772" s="214"/>
      <c r="Q772" s="214"/>
      <c r="R772" s="214"/>
      <c r="S772" s="214"/>
      <c r="T772" s="214"/>
      <c r="U772" s="214"/>
      <c r="V772" s="214"/>
      <c r="W772" s="214"/>
      <c r="X772" s="214"/>
      <c r="Y772" s="214">
        <v>3</v>
      </c>
      <c r="Z772" s="214">
        <v>3</v>
      </c>
      <c r="AA772" s="214"/>
      <c r="AB772" s="214"/>
      <c r="AC772" s="214">
        <v>25</v>
      </c>
      <c r="AD772" s="214">
        <v>25</v>
      </c>
      <c r="AE772" s="214"/>
      <c r="AF772" s="214"/>
      <c r="AG772" s="215">
        <v>1</v>
      </c>
      <c r="AH772" s="214">
        <v>1</v>
      </c>
      <c r="AI772" s="214">
        <f t="shared" si="36"/>
        <v>29</v>
      </c>
      <c r="AJ772" s="214">
        <f t="shared" si="36"/>
        <v>29</v>
      </c>
      <c r="AK772" s="214"/>
      <c r="AL772" s="214"/>
      <c r="AM772" s="214"/>
      <c r="AN772" s="214"/>
      <c r="AO772" s="214"/>
      <c r="AP772" s="214"/>
      <c r="AQ772" s="214"/>
      <c r="AR772" s="214"/>
      <c r="AS772" s="214"/>
      <c r="AT772" s="214"/>
      <c r="AU772" s="214"/>
      <c r="AV772" s="214"/>
      <c r="AW772" s="214">
        <v>225</v>
      </c>
      <c r="AX772" s="214">
        <v>225</v>
      </c>
      <c r="AY772" s="214"/>
      <c r="AZ772" s="214"/>
      <c r="BA772" s="214">
        <v>116.73</v>
      </c>
      <c r="BB772" s="214">
        <v>116.73</v>
      </c>
      <c r="BC772" s="214"/>
      <c r="BD772" s="214"/>
      <c r="BE772" s="214">
        <v>100</v>
      </c>
      <c r="BF772" s="214">
        <v>100</v>
      </c>
      <c r="BG772" s="216">
        <f t="shared" si="37"/>
        <v>441.73</v>
      </c>
      <c r="BH772" s="72">
        <f t="shared" si="37"/>
        <v>441.73</v>
      </c>
      <c r="BI772" s="217">
        <f t="shared" si="35"/>
        <v>5.4873291925465834E-2</v>
      </c>
      <c r="BJ772" s="218">
        <v>0</v>
      </c>
      <c r="BK772" s="218">
        <v>0</v>
      </c>
      <c r="BL772" s="218">
        <v>0</v>
      </c>
      <c r="BM772" s="218">
        <v>0</v>
      </c>
      <c r="BN772" s="218">
        <v>0</v>
      </c>
      <c r="BO772" s="218">
        <v>0</v>
      </c>
      <c r="BP772" s="218">
        <v>0</v>
      </c>
      <c r="BQ772" s="218">
        <v>0</v>
      </c>
      <c r="BR772" s="218">
        <v>0</v>
      </c>
      <c r="BS772" s="218">
        <v>0</v>
      </c>
      <c r="BT772" s="218">
        <v>0</v>
      </c>
      <c r="BU772" s="218">
        <v>0</v>
      </c>
      <c r="BV772" s="218">
        <v>1135296</v>
      </c>
      <c r="BW772" s="218">
        <v>1135296</v>
      </c>
      <c r="BX772" s="218">
        <v>0</v>
      </c>
      <c r="BY772" s="218">
        <v>0</v>
      </c>
      <c r="BZ772" s="218">
        <v>137022.3432</v>
      </c>
      <c r="CA772" s="218">
        <v>137022.3432</v>
      </c>
      <c r="CB772" s="218">
        <v>0</v>
      </c>
      <c r="CC772" s="218">
        <v>0</v>
      </c>
      <c r="CD772" s="218">
        <v>327624</v>
      </c>
      <c r="CE772" s="218">
        <v>327624</v>
      </c>
      <c r="CF772" s="218">
        <v>1599942.3432</v>
      </c>
      <c r="CG772" s="219">
        <v>1599942.3432</v>
      </c>
      <c r="CH772" s="220">
        <v>26455200</v>
      </c>
      <c r="CI772" s="220">
        <v>26455200</v>
      </c>
      <c r="CJ772" s="220">
        <v>28207200.000000004</v>
      </c>
      <c r="CK772" s="221" t="s">
        <v>530</v>
      </c>
      <c r="CL772" s="222">
        <v>7.55</v>
      </c>
      <c r="CM772" s="223">
        <v>7.55</v>
      </c>
      <c r="CN772" s="224">
        <v>8.0500000000000007</v>
      </c>
      <c r="CO772" s="253"/>
      <c r="CP772" s="253"/>
      <c r="CQ772" s="253"/>
      <c r="CR772" s="225"/>
      <c r="CS772" s="254">
        <v>141.9899653047201</v>
      </c>
      <c r="CT772" s="255">
        <v>141.84515966707519</v>
      </c>
      <c r="CU772" s="256">
        <v>1.6314112102002356</v>
      </c>
      <c r="CV772" s="257">
        <v>1.6298199394568849</v>
      </c>
      <c r="CW772" s="245" t="s">
        <v>584</v>
      </c>
      <c r="CX772" s="258"/>
      <c r="CY772" s="253"/>
      <c r="CZ772" s="253"/>
      <c r="DA772" s="259"/>
      <c r="DB772" s="260"/>
      <c r="DC772" s="261">
        <v>150590</v>
      </c>
      <c r="DD772" s="262">
        <v>346547</v>
      </c>
      <c r="DE772" s="263">
        <v>82</v>
      </c>
      <c r="DF772" s="111">
        <v>165739.66666666666</v>
      </c>
    </row>
    <row r="773" spans="1:110" ht="35.25" customHeight="1" x14ac:dyDescent="0.25">
      <c r="A773" s="237" t="s">
        <v>541</v>
      </c>
      <c r="B773" s="238" t="s">
        <v>14</v>
      </c>
      <c r="C773" s="238" t="s">
        <v>34</v>
      </c>
      <c r="D773" s="60" t="s">
        <v>138</v>
      </c>
      <c r="E773" s="60" t="s">
        <v>139</v>
      </c>
      <c r="F773" s="60" t="s">
        <v>1679</v>
      </c>
      <c r="G773" s="61" t="s">
        <v>1506</v>
      </c>
      <c r="H773" s="211" t="s">
        <v>543</v>
      </c>
      <c r="I773" s="60" t="s">
        <v>608</v>
      </c>
      <c r="J773" s="212">
        <v>13.002851822581077</v>
      </c>
      <c r="K773" s="212">
        <v>15.083712089838</v>
      </c>
      <c r="L773" s="213">
        <v>5879.5</v>
      </c>
      <c r="M773" s="214"/>
      <c r="N773" s="214"/>
      <c r="O773" s="214"/>
      <c r="P773" s="214"/>
      <c r="Q773" s="214"/>
      <c r="R773" s="214"/>
      <c r="S773" s="214"/>
      <c r="T773" s="214"/>
      <c r="U773" s="214"/>
      <c r="V773" s="214"/>
      <c r="W773" s="214"/>
      <c r="X773" s="214"/>
      <c r="Y773" s="214"/>
      <c r="Z773" s="214"/>
      <c r="AA773" s="214"/>
      <c r="AB773" s="214"/>
      <c r="AC773" s="214">
        <v>97</v>
      </c>
      <c r="AD773" s="214">
        <v>97</v>
      </c>
      <c r="AE773" s="214"/>
      <c r="AF773" s="214"/>
      <c r="AG773" s="215"/>
      <c r="AH773" s="214"/>
      <c r="AI773" s="214">
        <f t="shared" si="36"/>
        <v>97</v>
      </c>
      <c r="AJ773" s="214">
        <f t="shared" si="36"/>
        <v>97</v>
      </c>
      <c r="AK773" s="214"/>
      <c r="AL773" s="214"/>
      <c r="AM773" s="214"/>
      <c r="AN773" s="214"/>
      <c r="AO773" s="214"/>
      <c r="AP773" s="214"/>
      <c r="AQ773" s="214"/>
      <c r="AR773" s="214"/>
      <c r="AS773" s="214"/>
      <c r="AT773" s="214"/>
      <c r="AU773" s="214"/>
      <c r="AV773" s="214"/>
      <c r="AW773" s="214"/>
      <c r="AX773" s="214"/>
      <c r="AY773" s="214"/>
      <c r="AZ773" s="214"/>
      <c r="BA773" s="214">
        <v>493.935</v>
      </c>
      <c r="BB773" s="214">
        <v>493.935</v>
      </c>
      <c r="BC773" s="214"/>
      <c r="BD773" s="214"/>
      <c r="BE773" s="214"/>
      <c r="BF773" s="214"/>
      <c r="BG773" s="216">
        <f t="shared" si="37"/>
        <v>493.935</v>
      </c>
      <c r="BH773" s="72">
        <f t="shared" si="37"/>
        <v>493.935</v>
      </c>
      <c r="BI773" s="217">
        <f t="shared" si="35"/>
        <v>4.207282793867121E-2</v>
      </c>
      <c r="BJ773" s="218">
        <v>0</v>
      </c>
      <c r="BK773" s="218">
        <v>0</v>
      </c>
      <c r="BL773" s="218">
        <v>0</v>
      </c>
      <c r="BM773" s="218">
        <v>0</v>
      </c>
      <c r="BN773" s="218">
        <v>0</v>
      </c>
      <c r="BO773" s="218">
        <v>0</v>
      </c>
      <c r="BP773" s="218">
        <v>0</v>
      </c>
      <c r="BQ773" s="218">
        <v>0</v>
      </c>
      <c r="BR773" s="218">
        <v>0</v>
      </c>
      <c r="BS773" s="218">
        <v>0</v>
      </c>
      <c r="BT773" s="218">
        <v>0</v>
      </c>
      <c r="BU773" s="218">
        <v>0</v>
      </c>
      <c r="BV773" s="218">
        <v>0</v>
      </c>
      <c r="BW773" s="218">
        <v>0</v>
      </c>
      <c r="BX773" s="218">
        <v>0</v>
      </c>
      <c r="BY773" s="218">
        <v>0</v>
      </c>
      <c r="BZ773" s="218">
        <v>579800.66039999994</v>
      </c>
      <c r="CA773" s="218">
        <v>579800.66039999994</v>
      </c>
      <c r="CB773" s="218">
        <v>0</v>
      </c>
      <c r="CC773" s="218">
        <v>0</v>
      </c>
      <c r="CD773" s="218">
        <v>0</v>
      </c>
      <c r="CE773" s="218">
        <v>0</v>
      </c>
      <c r="CF773" s="218">
        <v>579800.66039999994</v>
      </c>
      <c r="CG773" s="219">
        <v>579800.66039999994</v>
      </c>
      <c r="CH773" s="220">
        <v>36511680</v>
      </c>
      <c r="CI773" s="220">
        <v>36511680</v>
      </c>
      <c r="CJ773" s="220">
        <v>41136960.000000007</v>
      </c>
      <c r="CK773" s="221" t="s">
        <v>530</v>
      </c>
      <c r="CL773" s="222">
        <v>10.42</v>
      </c>
      <c r="CM773" s="223">
        <v>10.42</v>
      </c>
      <c r="CN773" s="224">
        <v>11.74</v>
      </c>
      <c r="CO773" s="253"/>
      <c r="CP773" s="253"/>
      <c r="CQ773" s="253"/>
      <c r="CR773" s="225"/>
      <c r="CS773" s="254">
        <v>61.356451094995499</v>
      </c>
      <c r="CT773" s="255">
        <v>61.356451094995499</v>
      </c>
      <c r="CU773" s="256">
        <v>0.71018991585719993</v>
      </c>
      <c r="CV773" s="257">
        <v>0.71018991585719993</v>
      </c>
      <c r="CW773" s="245" t="s">
        <v>584</v>
      </c>
      <c r="CX773" s="258"/>
      <c r="CY773" s="253"/>
      <c r="CZ773" s="253"/>
      <c r="DA773" s="259"/>
      <c r="DB773" s="260"/>
      <c r="DC773" s="261">
        <v>0</v>
      </c>
      <c r="DD773" s="262">
        <v>178963</v>
      </c>
      <c r="DE773" s="263">
        <v>0</v>
      </c>
      <c r="DF773" s="111">
        <v>59654.333333333336</v>
      </c>
    </row>
    <row r="774" spans="1:110" ht="35.25" customHeight="1" x14ac:dyDescent="0.25">
      <c r="A774" s="237" t="s">
        <v>541</v>
      </c>
      <c r="B774" s="238" t="s">
        <v>14</v>
      </c>
      <c r="C774" s="238" t="s">
        <v>34</v>
      </c>
      <c r="D774" s="60" t="s">
        <v>138</v>
      </c>
      <c r="E774" s="60" t="s">
        <v>139</v>
      </c>
      <c r="F774" s="60" t="s">
        <v>1680</v>
      </c>
      <c r="G774" s="61" t="s">
        <v>1629</v>
      </c>
      <c r="H774" s="211" t="s">
        <v>533</v>
      </c>
      <c r="I774" s="60" t="s">
        <v>608</v>
      </c>
      <c r="J774" s="212">
        <v>12.190173583669758</v>
      </c>
      <c r="K774" s="212">
        <v>7.6325757417000002</v>
      </c>
      <c r="L774" s="213">
        <v>1443.9</v>
      </c>
      <c r="M774" s="214"/>
      <c r="N774" s="214"/>
      <c r="O774" s="214"/>
      <c r="P774" s="214"/>
      <c r="Q774" s="214"/>
      <c r="R774" s="214"/>
      <c r="S774" s="214"/>
      <c r="T774" s="214"/>
      <c r="U774" s="214"/>
      <c r="V774" s="214"/>
      <c r="W774" s="214"/>
      <c r="X774" s="214"/>
      <c r="Y774" s="214"/>
      <c r="Z774" s="214"/>
      <c r="AA774" s="214"/>
      <c r="AB774" s="214"/>
      <c r="AC774" s="214">
        <v>3</v>
      </c>
      <c r="AD774" s="214">
        <v>3</v>
      </c>
      <c r="AE774" s="214"/>
      <c r="AF774" s="214"/>
      <c r="AG774" s="215"/>
      <c r="AH774" s="214"/>
      <c r="AI774" s="214">
        <f t="shared" si="36"/>
        <v>3</v>
      </c>
      <c r="AJ774" s="214">
        <f t="shared" si="36"/>
        <v>3</v>
      </c>
      <c r="AK774" s="214"/>
      <c r="AL774" s="214"/>
      <c r="AM774" s="214"/>
      <c r="AN774" s="214"/>
      <c r="AO774" s="214"/>
      <c r="AP774" s="214"/>
      <c r="AQ774" s="214"/>
      <c r="AR774" s="214"/>
      <c r="AS774" s="214"/>
      <c r="AT774" s="214"/>
      <c r="AU774" s="214"/>
      <c r="AV774" s="214"/>
      <c r="AW774" s="214"/>
      <c r="AX774" s="214"/>
      <c r="AY774" s="214"/>
      <c r="AZ774" s="214"/>
      <c r="BA774" s="214">
        <v>457</v>
      </c>
      <c r="BB774" s="214">
        <v>457</v>
      </c>
      <c r="BC774" s="214"/>
      <c r="BD774" s="214"/>
      <c r="BE774" s="214"/>
      <c r="BF774" s="214"/>
      <c r="BG774" s="216">
        <f t="shared" si="37"/>
        <v>457</v>
      </c>
      <c r="BH774" s="72">
        <f t="shared" si="37"/>
        <v>457</v>
      </c>
      <c r="BI774" s="217">
        <f t="shared" si="35"/>
        <v>5.4211150652431796E-2</v>
      </c>
      <c r="BJ774" s="218">
        <v>0</v>
      </c>
      <c r="BK774" s="218">
        <v>0</v>
      </c>
      <c r="BL774" s="218">
        <v>0</v>
      </c>
      <c r="BM774" s="218">
        <v>0</v>
      </c>
      <c r="BN774" s="218">
        <v>0</v>
      </c>
      <c r="BO774" s="218">
        <v>0</v>
      </c>
      <c r="BP774" s="218">
        <v>0</v>
      </c>
      <c r="BQ774" s="218">
        <v>0</v>
      </c>
      <c r="BR774" s="218">
        <v>0</v>
      </c>
      <c r="BS774" s="218">
        <v>0</v>
      </c>
      <c r="BT774" s="218">
        <v>0</v>
      </c>
      <c r="BU774" s="218">
        <v>0</v>
      </c>
      <c r="BV774" s="218">
        <v>0</v>
      </c>
      <c r="BW774" s="218">
        <v>0</v>
      </c>
      <c r="BX774" s="218">
        <v>0</v>
      </c>
      <c r="BY774" s="218">
        <v>0</v>
      </c>
      <c r="BZ774" s="218">
        <v>536444.88</v>
      </c>
      <c r="CA774" s="218">
        <v>536444.88</v>
      </c>
      <c r="CB774" s="218">
        <v>0</v>
      </c>
      <c r="CC774" s="218">
        <v>0</v>
      </c>
      <c r="CD774" s="218">
        <v>0</v>
      </c>
      <c r="CE774" s="218">
        <v>0</v>
      </c>
      <c r="CF774" s="218">
        <v>536444.88</v>
      </c>
      <c r="CG774" s="219">
        <v>536444.88</v>
      </c>
      <c r="CH774" s="220">
        <v>30309600.000000004</v>
      </c>
      <c r="CI774" s="220">
        <v>30309600.000000004</v>
      </c>
      <c r="CJ774" s="220">
        <v>29538719.999999996</v>
      </c>
      <c r="CK774" s="221" t="s">
        <v>530</v>
      </c>
      <c r="CL774" s="222">
        <v>8.65</v>
      </c>
      <c r="CM774" s="223">
        <v>8.65</v>
      </c>
      <c r="CN774" s="224">
        <v>8.43</v>
      </c>
      <c r="CO774" s="253"/>
      <c r="CP774" s="253"/>
      <c r="CQ774" s="253"/>
      <c r="CR774" s="225"/>
      <c r="CS774" s="254">
        <v>27.099271512531399</v>
      </c>
      <c r="CT774" s="255">
        <v>27.099271512531399</v>
      </c>
      <c r="CU774" s="256">
        <v>0.61601498548849831</v>
      </c>
      <c r="CV774" s="257">
        <v>0.61601498548849831</v>
      </c>
      <c r="CW774" s="245" t="s">
        <v>868</v>
      </c>
      <c r="CX774" s="258"/>
      <c r="CY774" s="253"/>
      <c r="CZ774" s="253"/>
      <c r="DA774" s="259"/>
      <c r="DB774" s="260"/>
      <c r="DC774" s="261">
        <v>22040</v>
      </c>
      <c r="DD774" s="262">
        <v>0</v>
      </c>
      <c r="DE774" s="263">
        <v>82</v>
      </c>
      <c r="DF774" s="111">
        <v>7374</v>
      </c>
    </row>
    <row r="775" spans="1:110" ht="35.25" customHeight="1" x14ac:dyDescent="0.25">
      <c r="A775" s="237" t="s">
        <v>541</v>
      </c>
      <c r="B775" s="238" t="s">
        <v>14</v>
      </c>
      <c r="C775" s="238" t="s">
        <v>34</v>
      </c>
      <c r="D775" s="60" t="s">
        <v>138</v>
      </c>
      <c r="E775" s="60" t="s">
        <v>139</v>
      </c>
      <c r="F775" s="60" t="s">
        <v>1681</v>
      </c>
      <c r="G775" s="61" t="s">
        <v>1465</v>
      </c>
      <c r="H775" s="211" t="s">
        <v>533</v>
      </c>
      <c r="I775" s="60" t="s">
        <v>608</v>
      </c>
      <c r="J775" s="212">
        <v>11.234081537891738</v>
      </c>
      <c r="K775" s="212">
        <v>7.2751893788070001</v>
      </c>
      <c r="L775" s="213">
        <v>1909.8</v>
      </c>
      <c r="M775" s="214"/>
      <c r="N775" s="214"/>
      <c r="O775" s="214"/>
      <c r="P775" s="214"/>
      <c r="Q775" s="214"/>
      <c r="R775" s="214"/>
      <c r="S775" s="214"/>
      <c r="T775" s="214"/>
      <c r="U775" s="214"/>
      <c r="V775" s="214"/>
      <c r="W775" s="214"/>
      <c r="X775" s="214"/>
      <c r="Y775" s="214"/>
      <c r="Z775" s="214"/>
      <c r="AA775" s="214"/>
      <c r="AB775" s="214"/>
      <c r="AC775" s="214">
        <v>28</v>
      </c>
      <c r="AD775" s="214">
        <v>28</v>
      </c>
      <c r="AE775" s="214"/>
      <c r="AF775" s="214"/>
      <c r="AG775" s="215"/>
      <c r="AH775" s="214"/>
      <c r="AI775" s="214">
        <f t="shared" si="36"/>
        <v>28</v>
      </c>
      <c r="AJ775" s="214">
        <f t="shared" si="36"/>
        <v>28</v>
      </c>
      <c r="AK775" s="214"/>
      <c r="AL775" s="214"/>
      <c r="AM775" s="214"/>
      <c r="AN775" s="214"/>
      <c r="AO775" s="214"/>
      <c r="AP775" s="214"/>
      <c r="AQ775" s="214"/>
      <c r="AR775" s="214"/>
      <c r="AS775" s="214"/>
      <c r="AT775" s="214"/>
      <c r="AU775" s="214"/>
      <c r="AV775" s="214"/>
      <c r="AW775" s="214"/>
      <c r="AX775" s="214"/>
      <c r="AY775" s="214"/>
      <c r="AZ775" s="214"/>
      <c r="BA775" s="214">
        <v>149.76</v>
      </c>
      <c r="BB775" s="214">
        <v>149.76</v>
      </c>
      <c r="BC775" s="214"/>
      <c r="BD775" s="214"/>
      <c r="BE775" s="214"/>
      <c r="BF775" s="214"/>
      <c r="BG775" s="216">
        <f t="shared" si="37"/>
        <v>149.76</v>
      </c>
      <c r="BH775" s="72">
        <f t="shared" si="37"/>
        <v>149.76</v>
      </c>
      <c r="BI775" s="217">
        <f t="shared" si="35"/>
        <v>4.2788571428571433E-2</v>
      </c>
      <c r="BJ775" s="218">
        <v>0</v>
      </c>
      <c r="BK775" s="218">
        <v>0</v>
      </c>
      <c r="BL775" s="218">
        <v>0</v>
      </c>
      <c r="BM775" s="218">
        <v>0</v>
      </c>
      <c r="BN775" s="218">
        <v>0</v>
      </c>
      <c r="BO775" s="218">
        <v>0</v>
      </c>
      <c r="BP775" s="218">
        <v>0</v>
      </c>
      <c r="BQ775" s="218">
        <v>0</v>
      </c>
      <c r="BR775" s="218">
        <v>0</v>
      </c>
      <c r="BS775" s="218">
        <v>0</v>
      </c>
      <c r="BT775" s="218">
        <v>0</v>
      </c>
      <c r="BU775" s="218">
        <v>0</v>
      </c>
      <c r="BV775" s="218">
        <v>0</v>
      </c>
      <c r="BW775" s="218">
        <v>0</v>
      </c>
      <c r="BX775" s="218">
        <v>0</v>
      </c>
      <c r="BY775" s="218">
        <v>0</v>
      </c>
      <c r="BZ775" s="218">
        <v>175794.27839999998</v>
      </c>
      <c r="CA775" s="218">
        <v>175794.27839999998</v>
      </c>
      <c r="CB775" s="218">
        <v>0</v>
      </c>
      <c r="CC775" s="218">
        <v>0</v>
      </c>
      <c r="CD775" s="218">
        <v>0</v>
      </c>
      <c r="CE775" s="218">
        <v>0</v>
      </c>
      <c r="CF775" s="218">
        <v>175794.27839999998</v>
      </c>
      <c r="CG775" s="219">
        <v>175794.27839999998</v>
      </c>
      <c r="CH775" s="220">
        <v>21514560</v>
      </c>
      <c r="CI775" s="220">
        <v>21514560</v>
      </c>
      <c r="CJ775" s="220">
        <v>12264000.000000002</v>
      </c>
      <c r="CK775" s="221" t="s">
        <v>530</v>
      </c>
      <c r="CL775" s="222">
        <v>6.14</v>
      </c>
      <c r="CM775" s="223">
        <v>6.14</v>
      </c>
      <c r="CN775" s="224">
        <v>3.5</v>
      </c>
      <c r="CO775" s="253"/>
      <c r="CP775" s="253"/>
      <c r="CQ775" s="253"/>
      <c r="CR775" s="225"/>
      <c r="CS775" s="254">
        <v>105.59986382711276</v>
      </c>
      <c r="CT775" s="255">
        <v>105.0340316469526</v>
      </c>
      <c r="CU775" s="256">
        <v>0.75164130726859846</v>
      </c>
      <c r="CV775" s="257">
        <v>0.74937111482353513</v>
      </c>
      <c r="CW775" s="245" t="s">
        <v>584</v>
      </c>
      <c r="CX775" s="258"/>
      <c r="CY775" s="253"/>
      <c r="CZ775" s="253"/>
      <c r="DA775" s="259"/>
      <c r="DB775" s="260"/>
      <c r="DC775" s="261">
        <v>0</v>
      </c>
      <c r="DD775" s="262">
        <v>0</v>
      </c>
      <c r="DE775" s="263">
        <v>413919</v>
      </c>
      <c r="DF775" s="111">
        <v>137973</v>
      </c>
    </row>
    <row r="776" spans="1:110" ht="35.25" customHeight="1" x14ac:dyDescent="0.25">
      <c r="A776" s="237" t="s">
        <v>541</v>
      </c>
      <c r="B776" s="238" t="s">
        <v>14</v>
      </c>
      <c r="C776" s="238" t="s">
        <v>34</v>
      </c>
      <c r="D776" s="60" t="s">
        <v>138</v>
      </c>
      <c r="E776" s="60" t="s">
        <v>139</v>
      </c>
      <c r="F776" s="60" t="s">
        <v>1682</v>
      </c>
      <c r="G776" s="61" t="s">
        <v>1465</v>
      </c>
      <c r="H776" s="211" t="s">
        <v>543</v>
      </c>
      <c r="I776" s="60" t="s">
        <v>608</v>
      </c>
      <c r="J776" s="212">
        <v>12.166271282525308</v>
      </c>
      <c r="K776" s="212">
        <v>16.485416632377003</v>
      </c>
      <c r="L776" s="213">
        <v>3115.1</v>
      </c>
      <c r="M776" s="214"/>
      <c r="N776" s="214"/>
      <c r="O776" s="214"/>
      <c r="P776" s="214"/>
      <c r="Q776" s="214"/>
      <c r="R776" s="214"/>
      <c r="S776" s="214"/>
      <c r="T776" s="214"/>
      <c r="U776" s="214"/>
      <c r="V776" s="214"/>
      <c r="W776" s="214"/>
      <c r="X776" s="214"/>
      <c r="Y776" s="214">
        <v>1</v>
      </c>
      <c r="Z776" s="214">
        <v>1</v>
      </c>
      <c r="AA776" s="214"/>
      <c r="AB776" s="214"/>
      <c r="AC776" s="214">
        <v>83</v>
      </c>
      <c r="AD776" s="214">
        <v>83</v>
      </c>
      <c r="AE776" s="214"/>
      <c r="AF776" s="214"/>
      <c r="AG776" s="215"/>
      <c r="AH776" s="214"/>
      <c r="AI776" s="214">
        <f t="shared" si="36"/>
        <v>84</v>
      </c>
      <c r="AJ776" s="214">
        <f t="shared" si="36"/>
        <v>84</v>
      </c>
      <c r="AK776" s="214"/>
      <c r="AL776" s="214"/>
      <c r="AM776" s="214"/>
      <c r="AN776" s="214"/>
      <c r="AO776" s="214"/>
      <c r="AP776" s="214"/>
      <c r="AQ776" s="214"/>
      <c r="AR776" s="214"/>
      <c r="AS776" s="214"/>
      <c r="AT776" s="214"/>
      <c r="AU776" s="214"/>
      <c r="AV776" s="214"/>
      <c r="AW776" s="214">
        <v>75</v>
      </c>
      <c r="AX776" s="214">
        <v>75</v>
      </c>
      <c r="AY776" s="214"/>
      <c r="AZ776" s="214"/>
      <c r="BA776" s="214">
        <v>441.61</v>
      </c>
      <c r="BB776" s="214">
        <v>441.61</v>
      </c>
      <c r="BC776" s="214"/>
      <c r="BD776" s="214"/>
      <c r="BE776" s="214"/>
      <c r="BF776" s="214"/>
      <c r="BG776" s="216">
        <f t="shared" si="37"/>
        <v>516.61</v>
      </c>
      <c r="BH776" s="72">
        <f t="shared" si="37"/>
        <v>516.61</v>
      </c>
      <c r="BI776" s="217">
        <f t="shared" si="35"/>
        <v>5.501703940362087E-2</v>
      </c>
      <c r="BJ776" s="218">
        <v>0</v>
      </c>
      <c r="BK776" s="218">
        <v>0</v>
      </c>
      <c r="BL776" s="218">
        <v>0</v>
      </c>
      <c r="BM776" s="218">
        <v>0</v>
      </c>
      <c r="BN776" s="218">
        <v>0</v>
      </c>
      <c r="BO776" s="218">
        <v>0</v>
      </c>
      <c r="BP776" s="218">
        <v>0</v>
      </c>
      <c r="BQ776" s="218">
        <v>0</v>
      </c>
      <c r="BR776" s="218">
        <v>0</v>
      </c>
      <c r="BS776" s="218">
        <v>0</v>
      </c>
      <c r="BT776" s="218">
        <v>0</v>
      </c>
      <c r="BU776" s="218">
        <v>0</v>
      </c>
      <c r="BV776" s="218">
        <v>378432</v>
      </c>
      <c r="BW776" s="218">
        <v>378432</v>
      </c>
      <c r="BX776" s="218">
        <v>0</v>
      </c>
      <c r="BY776" s="218">
        <v>0</v>
      </c>
      <c r="BZ776" s="218">
        <v>518379.48240000004</v>
      </c>
      <c r="CA776" s="218">
        <v>518379.48240000004</v>
      </c>
      <c r="CB776" s="218">
        <v>0</v>
      </c>
      <c r="CC776" s="218">
        <v>0</v>
      </c>
      <c r="CD776" s="218">
        <v>0</v>
      </c>
      <c r="CE776" s="218">
        <v>0</v>
      </c>
      <c r="CF776" s="218">
        <v>896811.4824000001</v>
      </c>
      <c r="CG776" s="219">
        <v>896811.4824000001</v>
      </c>
      <c r="CH776" s="220">
        <v>26630400</v>
      </c>
      <c r="CI776" s="220">
        <v>26630400</v>
      </c>
      <c r="CJ776" s="220">
        <v>32902560.000000004</v>
      </c>
      <c r="CK776" s="221" t="s">
        <v>530</v>
      </c>
      <c r="CL776" s="222">
        <v>7.6</v>
      </c>
      <c r="CM776" s="223">
        <v>7.6</v>
      </c>
      <c r="CN776" s="224">
        <v>9.39</v>
      </c>
      <c r="CO776" s="253"/>
      <c r="CP776" s="253"/>
      <c r="CQ776" s="253"/>
      <c r="CR776" s="225"/>
      <c r="CS776" s="254">
        <v>166.3358942125424</v>
      </c>
      <c r="CT776" s="255">
        <v>139.17735501569939</v>
      </c>
      <c r="CU776" s="256">
        <v>1.5404008201874901</v>
      </c>
      <c r="CV776" s="257">
        <v>1.1964230349390881</v>
      </c>
      <c r="CW776" s="245" t="s">
        <v>616</v>
      </c>
      <c r="CX776" s="258"/>
      <c r="CY776" s="253"/>
      <c r="CZ776" s="253"/>
      <c r="DA776" s="259"/>
      <c r="DB776" s="260"/>
      <c r="DC776" s="261">
        <v>0</v>
      </c>
      <c r="DD776" s="262">
        <v>282228</v>
      </c>
      <c r="DE776" s="263">
        <v>805507</v>
      </c>
      <c r="DF776" s="111">
        <v>362578.33333333331</v>
      </c>
    </row>
    <row r="777" spans="1:110" ht="35.25" customHeight="1" x14ac:dyDescent="0.25">
      <c r="A777" s="237" t="s">
        <v>541</v>
      </c>
      <c r="B777" s="238" t="s">
        <v>14</v>
      </c>
      <c r="C777" s="238" t="s">
        <v>34</v>
      </c>
      <c r="D777" s="60" t="s">
        <v>138</v>
      </c>
      <c r="E777" s="60" t="s">
        <v>139</v>
      </c>
      <c r="F777" s="60" t="s">
        <v>1683</v>
      </c>
      <c r="G777" s="61" t="s">
        <v>1684</v>
      </c>
      <c r="H777" s="211" t="s">
        <v>543</v>
      </c>
      <c r="I777" s="60" t="s">
        <v>608</v>
      </c>
      <c r="J777" s="212">
        <v>12.333587390536461</v>
      </c>
      <c r="K777" s="212">
        <v>19.310416626501002</v>
      </c>
      <c r="L777" s="213">
        <v>3945.3</v>
      </c>
      <c r="M777" s="214"/>
      <c r="N777" s="214"/>
      <c r="O777" s="214"/>
      <c r="P777" s="214"/>
      <c r="Q777" s="214"/>
      <c r="R777" s="214"/>
      <c r="S777" s="214"/>
      <c r="T777" s="214"/>
      <c r="U777" s="214"/>
      <c r="V777" s="214"/>
      <c r="W777" s="214"/>
      <c r="X777" s="214"/>
      <c r="Y777" s="214"/>
      <c r="Z777" s="214"/>
      <c r="AA777" s="214"/>
      <c r="AB777" s="214"/>
      <c r="AC777" s="214">
        <v>105</v>
      </c>
      <c r="AD777" s="214">
        <v>105</v>
      </c>
      <c r="AE777" s="214">
        <v>1</v>
      </c>
      <c r="AF777" s="214">
        <v>1</v>
      </c>
      <c r="AG777" s="215"/>
      <c r="AH777" s="214"/>
      <c r="AI777" s="214">
        <f t="shared" si="36"/>
        <v>106</v>
      </c>
      <c r="AJ777" s="214">
        <f t="shared" si="36"/>
        <v>106</v>
      </c>
      <c r="AK777" s="214"/>
      <c r="AL777" s="214"/>
      <c r="AM777" s="214"/>
      <c r="AN777" s="214"/>
      <c r="AO777" s="214"/>
      <c r="AP777" s="214"/>
      <c r="AQ777" s="214"/>
      <c r="AR777" s="214"/>
      <c r="AS777" s="214"/>
      <c r="AT777" s="214"/>
      <c r="AU777" s="214"/>
      <c r="AV777" s="214"/>
      <c r="AW777" s="214"/>
      <c r="AX777" s="214"/>
      <c r="AY777" s="214"/>
      <c r="AZ777" s="214"/>
      <c r="BA777" s="214">
        <v>486.97</v>
      </c>
      <c r="BB777" s="214">
        <v>486.97</v>
      </c>
      <c r="BC777" s="214">
        <v>0</v>
      </c>
      <c r="BD777" s="214">
        <v>0</v>
      </c>
      <c r="BE777" s="214"/>
      <c r="BF777" s="214"/>
      <c r="BG777" s="216">
        <f t="shared" si="37"/>
        <v>486.97</v>
      </c>
      <c r="BH777" s="72">
        <f t="shared" si="37"/>
        <v>486.97</v>
      </c>
      <c r="BI777" s="217">
        <f t="shared" ref="BI777:BI840" si="38">IF(CN777=0,0,BG777/1000/CN777)</f>
        <v>4.3752920035938905E-2</v>
      </c>
      <c r="BJ777" s="218">
        <v>0</v>
      </c>
      <c r="BK777" s="218">
        <v>0</v>
      </c>
      <c r="BL777" s="218">
        <v>0</v>
      </c>
      <c r="BM777" s="218">
        <v>0</v>
      </c>
      <c r="BN777" s="218">
        <v>0</v>
      </c>
      <c r="BO777" s="218">
        <v>0</v>
      </c>
      <c r="BP777" s="218">
        <v>0</v>
      </c>
      <c r="BQ777" s="218">
        <v>0</v>
      </c>
      <c r="BR777" s="218">
        <v>0</v>
      </c>
      <c r="BS777" s="218">
        <v>0</v>
      </c>
      <c r="BT777" s="218">
        <v>0</v>
      </c>
      <c r="BU777" s="218">
        <v>0</v>
      </c>
      <c r="BV777" s="218">
        <v>0</v>
      </c>
      <c r="BW777" s="218">
        <v>0</v>
      </c>
      <c r="BX777" s="218">
        <v>0</v>
      </c>
      <c r="BY777" s="218">
        <v>0</v>
      </c>
      <c r="BZ777" s="218">
        <v>571624.8648000001</v>
      </c>
      <c r="CA777" s="218">
        <v>571624.8648000001</v>
      </c>
      <c r="CB777" s="218">
        <v>0</v>
      </c>
      <c r="CC777" s="218">
        <v>0</v>
      </c>
      <c r="CD777" s="218">
        <v>0</v>
      </c>
      <c r="CE777" s="218">
        <v>0</v>
      </c>
      <c r="CF777" s="218">
        <v>571624.8648000001</v>
      </c>
      <c r="CG777" s="219">
        <v>571624.8648000001</v>
      </c>
      <c r="CH777" s="220">
        <v>34514400</v>
      </c>
      <c r="CI777" s="220">
        <v>34514400</v>
      </c>
      <c r="CJ777" s="220">
        <v>38999520.000000007</v>
      </c>
      <c r="CK777" s="221" t="s">
        <v>530</v>
      </c>
      <c r="CL777" s="222">
        <v>9.85</v>
      </c>
      <c r="CM777" s="223">
        <v>9.85</v>
      </c>
      <c r="CN777" s="224">
        <v>11.13</v>
      </c>
      <c r="CO777" s="253"/>
      <c r="CP777" s="253"/>
      <c r="CQ777" s="253"/>
      <c r="CR777" s="225"/>
      <c r="CS777" s="254">
        <v>59.240655029376207</v>
      </c>
      <c r="CT777" s="255">
        <v>59.229532125534142</v>
      </c>
      <c r="CU777" s="256">
        <v>0.48708012486268903</v>
      </c>
      <c r="CV777" s="257">
        <v>0.48699521719977246</v>
      </c>
      <c r="CW777" s="245" t="s">
        <v>592</v>
      </c>
      <c r="CX777" s="258"/>
      <c r="CY777" s="253"/>
      <c r="CZ777" s="253"/>
      <c r="DA777" s="259"/>
      <c r="DB777" s="260"/>
      <c r="DC777" s="261">
        <v>332091</v>
      </c>
      <c r="DD777" s="262">
        <v>0</v>
      </c>
      <c r="DE777" s="263">
        <v>0</v>
      </c>
      <c r="DF777" s="111">
        <v>110697</v>
      </c>
    </row>
    <row r="778" spans="1:110" ht="35.25" customHeight="1" x14ac:dyDescent="0.25">
      <c r="A778" s="237" t="s">
        <v>541</v>
      </c>
      <c r="B778" s="238" t="s">
        <v>14</v>
      </c>
      <c r="C778" s="238" t="s">
        <v>34</v>
      </c>
      <c r="D778" s="60" t="s">
        <v>138</v>
      </c>
      <c r="E778" s="60" t="s">
        <v>139</v>
      </c>
      <c r="F778" s="60" t="s">
        <v>1685</v>
      </c>
      <c r="G778" s="61" t="s">
        <v>139</v>
      </c>
      <c r="H778" s="211" t="s">
        <v>543</v>
      </c>
      <c r="I778" s="60" t="s">
        <v>608</v>
      </c>
      <c r="J778" s="212">
        <v>10.77993781614718</v>
      </c>
      <c r="K778" s="212">
        <v>8.3708333159220008</v>
      </c>
      <c r="L778" s="213">
        <v>2782.9</v>
      </c>
      <c r="M778" s="214"/>
      <c r="N778" s="214"/>
      <c r="O778" s="214"/>
      <c r="P778" s="214"/>
      <c r="Q778" s="214"/>
      <c r="R778" s="214"/>
      <c r="S778" s="214"/>
      <c r="T778" s="214"/>
      <c r="U778" s="214"/>
      <c r="V778" s="214"/>
      <c r="W778" s="214"/>
      <c r="X778" s="214"/>
      <c r="Y778" s="214">
        <v>1</v>
      </c>
      <c r="Z778" s="214">
        <v>1</v>
      </c>
      <c r="AA778" s="214"/>
      <c r="AB778" s="214"/>
      <c r="AC778" s="214">
        <v>46</v>
      </c>
      <c r="AD778" s="214">
        <v>46</v>
      </c>
      <c r="AE778" s="214"/>
      <c r="AF778" s="214"/>
      <c r="AG778" s="215"/>
      <c r="AH778" s="214"/>
      <c r="AI778" s="214">
        <f t="shared" ref="AI778:AJ841" si="39">SUM(M778,O778,Q778,S778,U778,W778,Y778,AA778,AC778,AE778,AG778)</f>
        <v>47</v>
      </c>
      <c r="AJ778" s="214">
        <f t="shared" si="39"/>
        <v>47</v>
      </c>
      <c r="AK778" s="214"/>
      <c r="AL778" s="214"/>
      <c r="AM778" s="214"/>
      <c r="AN778" s="214"/>
      <c r="AO778" s="214"/>
      <c r="AP778" s="214"/>
      <c r="AQ778" s="214"/>
      <c r="AR778" s="214"/>
      <c r="AS778" s="214"/>
      <c r="AT778" s="214"/>
      <c r="AU778" s="214"/>
      <c r="AV778" s="214"/>
      <c r="AW778" s="214">
        <v>1.2</v>
      </c>
      <c r="AX778" s="214">
        <v>1.2</v>
      </c>
      <c r="AY778" s="214"/>
      <c r="AZ778" s="214"/>
      <c r="BA778" s="214">
        <v>453.61</v>
      </c>
      <c r="BB778" s="214">
        <v>453.61</v>
      </c>
      <c r="BC778" s="214"/>
      <c r="BD778" s="214"/>
      <c r="BE778" s="214"/>
      <c r="BF778" s="214"/>
      <c r="BG778" s="216">
        <f t="shared" ref="BG778:BH841" si="40">SUM(AK778,AM778,AO778,AQ778,AS778,AU778,AW778,AY778,BA778,BC778,BE778)</f>
        <v>454.81</v>
      </c>
      <c r="BH778" s="72">
        <f t="shared" si="40"/>
        <v>454.81</v>
      </c>
      <c r="BI778" s="217">
        <f t="shared" si="38"/>
        <v>4.2745300751879697E-2</v>
      </c>
      <c r="BJ778" s="218">
        <v>0</v>
      </c>
      <c r="BK778" s="218">
        <v>0</v>
      </c>
      <c r="BL778" s="218">
        <v>0</v>
      </c>
      <c r="BM778" s="218">
        <v>0</v>
      </c>
      <c r="BN778" s="218">
        <v>0</v>
      </c>
      <c r="BO778" s="218">
        <v>0</v>
      </c>
      <c r="BP778" s="218">
        <v>0</v>
      </c>
      <c r="BQ778" s="218">
        <v>0</v>
      </c>
      <c r="BR778" s="218">
        <v>0</v>
      </c>
      <c r="BS778" s="218">
        <v>0</v>
      </c>
      <c r="BT778" s="218">
        <v>0</v>
      </c>
      <c r="BU778" s="218">
        <v>0</v>
      </c>
      <c r="BV778" s="218">
        <v>6054.9119999999994</v>
      </c>
      <c r="BW778" s="218">
        <v>6054.9119999999994</v>
      </c>
      <c r="BX778" s="218">
        <v>0</v>
      </c>
      <c r="BY778" s="218">
        <v>0</v>
      </c>
      <c r="BZ778" s="218">
        <v>532465.56240000005</v>
      </c>
      <c r="CA778" s="218">
        <v>532465.56240000005</v>
      </c>
      <c r="CB778" s="218">
        <v>0</v>
      </c>
      <c r="CC778" s="218">
        <v>0</v>
      </c>
      <c r="CD778" s="218">
        <v>0</v>
      </c>
      <c r="CE778" s="218">
        <v>0</v>
      </c>
      <c r="CF778" s="218">
        <v>538520.47440000006</v>
      </c>
      <c r="CG778" s="219">
        <v>538520.47440000006</v>
      </c>
      <c r="CH778" s="220">
        <v>22776000</v>
      </c>
      <c r="CI778" s="220">
        <v>22776000</v>
      </c>
      <c r="CJ778" s="220">
        <v>37282560.000000007</v>
      </c>
      <c r="CK778" s="221" t="s">
        <v>530</v>
      </c>
      <c r="CL778" s="222">
        <v>6.5</v>
      </c>
      <c r="CM778" s="223">
        <v>6.5</v>
      </c>
      <c r="CN778" s="224">
        <v>10.64</v>
      </c>
      <c r="CO778" s="253"/>
      <c r="CP778" s="253"/>
      <c r="CQ778" s="253"/>
      <c r="CR778" s="225"/>
      <c r="CS778" s="254">
        <v>35.228733385866946</v>
      </c>
      <c r="CT778" s="255">
        <v>35.228733385866946</v>
      </c>
      <c r="CU778" s="256">
        <v>0.44730008347274924</v>
      </c>
      <c r="CV778" s="257">
        <v>0.44730008347274924</v>
      </c>
      <c r="CW778" s="245" t="s">
        <v>870</v>
      </c>
      <c r="CX778" s="258"/>
      <c r="CY778" s="253"/>
      <c r="CZ778" s="253"/>
      <c r="DA778" s="259"/>
      <c r="DB778" s="260"/>
      <c r="DC778" s="261">
        <v>0</v>
      </c>
      <c r="DD778" s="262">
        <v>72267</v>
      </c>
      <c r="DE778" s="263">
        <v>22848</v>
      </c>
      <c r="DF778" s="111">
        <v>31705</v>
      </c>
    </row>
    <row r="779" spans="1:110" ht="35.25" customHeight="1" x14ac:dyDescent="0.25">
      <c r="A779" s="237" t="s">
        <v>541</v>
      </c>
      <c r="B779" s="238" t="s">
        <v>14</v>
      </c>
      <c r="C779" s="238" t="s">
        <v>34</v>
      </c>
      <c r="D779" s="60" t="s">
        <v>138</v>
      </c>
      <c r="E779" s="60" t="s">
        <v>139</v>
      </c>
      <c r="F779" s="60" t="s">
        <v>1686</v>
      </c>
      <c r="G779" s="61" t="s">
        <v>1506</v>
      </c>
      <c r="H779" s="211" t="s">
        <v>533</v>
      </c>
      <c r="I779" s="60" t="s">
        <v>608</v>
      </c>
      <c r="J779" s="212">
        <v>8.6765353154355349</v>
      </c>
      <c r="K779" s="212">
        <v>5.3465908979700005</v>
      </c>
      <c r="L779" s="213">
        <v>1091.5</v>
      </c>
      <c r="M779" s="214"/>
      <c r="N779" s="214"/>
      <c r="O779" s="214"/>
      <c r="P779" s="214"/>
      <c r="Q779" s="214"/>
      <c r="R779" s="214"/>
      <c r="S779" s="214"/>
      <c r="T779" s="214"/>
      <c r="U779" s="214"/>
      <c r="V779" s="214"/>
      <c r="W779" s="214"/>
      <c r="X779" s="214"/>
      <c r="Y779" s="214"/>
      <c r="Z779" s="214"/>
      <c r="AA779" s="214"/>
      <c r="AB779" s="214"/>
      <c r="AC779" s="214">
        <v>10</v>
      </c>
      <c r="AD779" s="214">
        <v>10</v>
      </c>
      <c r="AE779" s="214"/>
      <c r="AF779" s="214"/>
      <c r="AG779" s="215"/>
      <c r="AH779" s="214"/>
      <c r="AI779" s="214">
        <f t="shared" si="39"/>
        <v>10</v>
      </c>
      <c r="AJ779" s="214">
        <f t="shared" si="39"/>
        <v>10</v>
      </c>
      <c r="AK779" s="214"/>
      <c r="AL779" s="214"/>
      <c r="AM779" s="214"/>
      <c r="AN779" s="214"/>
      <c r="AO779" s="214"/>
      <c r="AP779" s="214"/>
      <c r="AQ779" s="214"/>
      <c r="AR779" s="214"/>
      <c r="AS779" s="214"/>
      <c r="AT779" s="214"/>
      <c r="AU779" s="214"/>
      <c r="AV779" s="214"/>
      <c r="AW779" s="214"/>
      <c r="AX779" s="214"/>
      <c r="AY779" s="214"/>
      <c r="AZ779" s="214"/>
      <c r="BA779" s="214">
        <v>168.58</v>
      </c>
      <c r="BB779" s="214">
        <v>168.58</v>
      </c>
      <c r="BC779" s="214"/>
      <c r="BD779" s="214"/>
      <c r="BE779" s="214"/>
      <c r="BF779" s="214"/>
      <c r="BG779" s="216">
        <f t="shared" si="40"/>
        <v>168.58</v>
      </c>
      <c r="BH779" s="72">
        <f t="shared" si="40"/>
        <v>168.58</v>
      </c>
      <c r="BI779" s="217">
        <f t="shared" si="38"/>
        <v>1.8941573033707866E-2</v>
      </c>
      <c r="BJ779" s="218">
        <v>0</v>
      </c>
      <c r="BK779" s="218">
        <v>0</v>
      </c>
      <c r="BL779" s="218">
        <v>0</v>
      </c>
      <c r="BM779" s="218">
        <v>0</v>
      </c>
      <c r="BN779" s="218">
        <v>0</v>
      </c>
      <c r="BO779" s="218">
        <v>0</v>
      </c>
      <c r="BP779" s="218">
        <v>0</v>
      </c>
      <c r="BQ779" s="218">
        <v>0</v>
      </c>
      <c r="BR779" s="218">
        <v>0</v>
      </c>
      <c r="BS779" s="218">
        <v>0</v>
      </c>
      <c r="BT779" s="218">
        <v>0</v>
      </c>
      <c r="BU779" s="218">
        <v>0</v>
      </c>
      <c r="BV779" s="218">
        <v>0</v>
      </c>
      <c r="BW779" s="218">
        <v>0</v>
      </c>
      <c r="BX779" s="218">
        <v>0</v>
      </c>
      <c r="BY779" s="218">
        <v>0</v>
      </c>
      <c r="BZ779" s="218">
        <v>197885.94720000002</v>
      </c>
      <c r="CA779" s="218">
        <v>197885.94720000002</v>
      </c>
      <c r="CB779" s="218">
        <v>0</v>
      </c>
      <c r="CC779" s="218">
        <v>0</v>
      </c>
      <c r="CD779" s="218">
        <v>0</v>
      </c>
      <c r="CE779" s="218">
        <v>0</v>
      </c>
      <c r="CF779" s="218">
        <v>197885.94720000002</v>
      </c>
      <c r="CG779" s="219">
        <v>197885.94720000002</v>
      </c>
      <c r="CH779" s="220">
        <v>28487520.000000004</v>
      </c>
      <c r="CI779" s="220">
        <v>28487520.000000004</v>
      </c>
      <c r="CJ779" s="220">
        <v>31185600.000000007</v>
      </c>
      <c r="CK779" s="221" t="s">
        <v>530</v>
      </c>
      <c r="CL779" s="222">
        <v>8.1300000000000008</v>
      </c>
      <c r="CM779" s="223">
        <v>8.1300000000000008</v>
      </c>
      <c r="CN779" s="224">
        <v>8.9</v>
      </c>
      <c r="CO779" s="253"/>
      <c r="CP779" s="253"/>
      <c r="CQ779" s="253"/>
      <c r="CR779" s="225"/>
      <c r="CS779" s="254">
        <v>213.91191320157145</v>
      </c>
      <c r="CT779" s="255">
        <v>213.91191320157145</v>
      </c>
      <c r="CU779" s="256">
        <v>1.2919912914669485</v>
      </c>
      <c r="CV779" s="257">
        <v>1.2919912914669485</v>
      </c>
      <c r="CW779" s="245" t="s">
        <v>836</v>
      </c>
      <c r="CX779" s="258"/>
      <c r="CY779" s="253"/>
      <c r="CZ779" s="253"/>
      <c r="DA779" s="259"/>
      <c r="DB779" s="260"/>
      <c r="DC779" s="261">
        <v>199694</v>
      </c>
      <c r="DD779" s="262">
        <v>116331</v>
      </c>
      <c r="DE779" s="263">
        <v>28886</v>
      </c>
      <c r="DF779" s="111">
        <v>114970.33333333333</v>
      </c>
    </row>
    <row r="780" spans="1:110" ht="35.25" customHeight="1" x14ac:dyDescent="0.25">
      <c r="A780" s="237" t="s">
        <v>541</v>
      </c>
      <c r="B780" s="238" t="s">
        <v>14</v>
      </c>
      <c r="C780" s="238" t="s">
        <v>34</v>
      </c>
      <c r="D780" s="60" t="s">
        <v>138</v>
      </c>
      <c r="E780" s="60" t="s">
        <v>139</v>
      </c>
      <c r="F780" s="60" t="s">
        <v>1687</v>
      </c>
      <c r="G780" s="61" t="s">
        <v>199</v>
      </c>
      <c r="H780" s="211" t="s">
        <v>533</v>
      </c>
      <c r="I780" s="60" t="s">
        <v>608</v>
      </c>
      <c r="J780" s="212">
        <v>12.190173583669758</v>
      </c>
      <c r="K780" s="212">
        <v>4.5744318086669997</v>
      </c>
      <c r="L780" s="213">
        <v>1311.3</v>
      </c>
      <c r="M780" s="214"/>
      <c r="N780" s="214"/>
      <c r="O780" s="214"/>
      <c r="P780" s="214"/>
      <c r="Q780" s="214"/>
      <c r="R780" s="214"/>
      <c r="S780" s="214"/>
      <c r="T780" s="214"/>
      <c r="U780" s="214"/>
      <c r="V780" s="214"/>
      <c r="W780" s="214"/>
      <c r="X780" s="214"/>
      <c r="Y780" s="214"/>
      <c r="Z780" s="214"/>
      <c r="AA780" s="214"/>
      <c r="AB780" s="214"/>
      <c r="AC780" s="214">
        <v>2</v>
      </c>
      <c r="AD780" s="214">
        <v>2</v>
      </c>
      <c r="AE780" s="214"/>
      <c r="AF780" s="214"/>
      <c r="AG780" s="215"/>
      <c r="AH780" s="214"/>
      <c r="AI780" s="214">
        <f t="shared" si="39"/>
        <v>2</v>
      </c>
      <c r="AJ780" s="214">
        <f t="shared" si="39"/>
        <v>2</v>
      </c>
      <c r="AK780" s="214"/>
      <c r="AL780" s="214"/>
      <c r="AM780" s="214"/>
      <c r="AN780" s="214"/>
      <c r="AO780" s="214"/>
      <c r="AP780" s="214"/>
      <c r="AQ780" s="214"/>
      <c r="AR780" s="214"/>
      <c r="AS780" s="214"/>
      <c r="AT780" s="214"/>
      <c r="AU780" s="214"/>
      <c r="AV780" s="214"/>
      <c r="AW780" s="214"/>
      <c r="AX780" s="214"/>
      <c r="AY780" s="214"/>
      <c r="AZ780" s="214"/>
      <c r="BA780" s="214">
        <v>13.6</v>
      </c>
      <c r="BB780" s="214">
        <v>13.6</v>
      </c>
      <c r="BC780" s="214"/>
      <c r="BD780" s="214"/>
      <c r="BE780" s="214"/>
      <c r="BF780" s="214"/>
      <c r="BG780" s="216">
        <f t="shared" si="40"/>
        <v>13.6</v>
      </c>
      <c r="BH780" s="72">
        <f t="shared" si="40"/>
        <v>13.6</v>
      </c>
      <c r="BI780" s="217">
        <f t="shared" si="38"/>
        <v>1.7941952506596306E-3</v>
      </c>
      <c r="BJ780" s="218">
        <v>0</v>
      </c>
      <c r="BK780" s="218">
        <v>0</v>
      </c>
      <c r="BL780" s="218">
        <v>0</v>
      </c>
      <c r="BM780" s="218">
        <v>0</v>
      </c>
      <c r="BN780" s="218">
        <v>0</v>
      </c>
      <c r="BO780" s="218">
        <v>0</v>
      </c>
      <c r="BP780" s="218">
        <v>0</v>
      </c>
      <c r="BQ780" s="218">
        <v>0</v>
      </c>
      <c r="BR780" s="218">
        <v>0</v>
      </c>
      <c r="BS780" s="218">
        <v>0</v>
      </c>
      <c r="BT780" s="218">
        <v>0</v>
      </c>
      <c r="BU780" s="218">
        <v>0</v>
      </c>
      <c r="BV780" s="218">
        <v>0</v>
      </c>
      <c r="BW780" s="218">
        <v>0</v>
      </c>
      <c r="BX780" s="218">
        <v>0</v>
      </c>
      <c r="BY780" s="218">
        <v>0</v>
      </c>
      <c r="BZ780" s="218">
        <v>15964.224</v>
      </c>
      <c r="CA780" s="218">
        <v>15964.224</v>
      </c>
      <c r="CB780" s="218">
        <v>0</v>
      </c>
      <c r="CC780" s="218">
        <v>0</v>
      </c>
      <c r="CD780" s="218">
        <v>0</v>
      </c>
      <c r="CE780" s="218">
        <v>0</v>
      </c>
      <c r="CF780" s="218">
        <v>15964.224</v>
      </c>
      <c r="CG780" s="219">
        <v>15964.224</v>
      </c>
      <c r="CH780" s="220">
        <v>23266560</v>
      </c>
      <c r="CI780" s="220">
        <v>23266560</v>
      </c>
      <c r="CJ780" s="220">
        <v>26560320</v>
      </c>
      <c r="CK780" s="221" t="s">
        <v>530</v>
      </c>
      <c r="CL780" s="222">
        <v>6.64</v>
      </c>
      <c r="CM780" s="223">
        <v>6.64</v>
      </c>
      <c r="CN780" s="224">
        <v>7.58</v>
      </c>
      <c r="CO780" s="253"/>
      <c r="CP780" s="253"/>
      <c r="CQ780" s="253"/>
      <c r="CR780" s="225"/>
      <c r="CS780" s="254">
        <v>67.468245563866958</v>
      </c>
      <c r="CT780" s="255">
        <v>67.468245563866958</v>
      </c>
      <c r="CU780" s="256">
        <v>1.3238629424660415</v>
      </c>
      <c r="CV780" s="257">
        <v>1.3238629424660415</v>
      </c>
      <c r="CW780" s="245" t="s">
        <v>584</v>
      </c>
      <c r="CX780" s="258"/>
      <c r="CY780" s="253"/>
      <c r="CZ780" s="253"/>
      <c r="DA780" s="259"/>
      <c r="DB780" s="260"/>
      <c r="DC780" s="261">
        <v>0</v>
      </c>
      <c r="DD780" s="262">
        <v>0</v>
      </c>
      <c r="DE780" s="263">
        <v>173398</v>
      </c>
      <c r="DF780" s="111">
        <v>57799.333333333336</v>
      </c>
    </row>
    <row r="781" spans="1:110" ht="35.25" customHeight="1" x14ac:dyDescent="0.25">
      <c r="A781" s="237" t="s">
        <v>541</v>
      </c>
      <c r="B781" s="238" t="s">
        <v>14</v>
      </c>
      <c r="C781" s="238" t="s">
        <v>34</v>
      </c>
      <c r="D781" s="60" t="s">
        <v>138</v>
      </c>
      <c r="E781" s="60" t="s">
        <v>139</v>
      </c>
      <c r="F781" s="60" t="s">
        <v>1688</v>
      </c>
      <c r="G781" s="61" t="s">
        <v>1506</v>
      </c>
      <c r="H781" s="211" t="s">
        <v>533</v>
      </c>
      <c r="I781" s="60" t="s">
        <v>608</v>
      </c>
      <c r="J781" s="212">
        <v>11.377495344758442</v>
      </c>
      <c r="K781" s="212">
        <v>4.6674242327160007</v>
      </c>
      <c r="L781" s="213">
        <v>1652.8</v>
      </c>
      <c r="M781" s="214"/>
      <c r="N781" s="214"/>
      <c r="O781" s="214"/>
      <c r="P781" s="214"/>
      <c r="Q781" s="214"/>
      <c r="R781" s="214"/>
      <c r="S781" s="214"/>
      <c r="T781" s="214"/>
      <c r="U781" s="214"/>
      <c r="V781" s="214"/>
      <c r="W781" s="214"/>
      <c r="X781" s="214"/>
      <c r="Y781" s="214">
        <v>2</v>
      </c>
      <c r="Z781" s="214">
        <v>2</v>
      </c>
      <c r="AA781" s="214"/>
      <c r="AB781" s="214"/>
      <c r="AC781" s="214">
        <v>25</v>
      </c>
      <c r="AD781" s="214">
        <v>25</v>
      </c>
      <c r="AE781" s="214"/>
      <c r="AF781" s="214"/>
      <c r="AG781" s="215"/>
      <c r="AH781" s="214"/>
      <c r="AI781" s="214">
        <f t="shared" si="39"/>
        <v>27</v>
      </c>
      <c r="AJ781" s="214">
        <f t="shared" si="39"/>
        <v>27</v>
      </c>
      <c r="AK781" s="214"/>
      <c r="AL781" s="214"/>
      <c r="AM781" s="214"/>
      <c r="AN781" s="214"/>
      <c r="AO781" s="214"/>
      <c r="AP781" s="214"/>
      <c r="AQ781" s="214"/>
      <c r="AR781" s="214"/>
      <c r="AS781" s="214"/>
      <c r="AT781" s="214"/>
      <c r="AU781" s="214"/>
      <c r="AV781" s="214"/>
      <c r="AW781" s="214">
        <v>2.4</v>
      </c>
      <c r="AX781" s="214">
        <v>2.4</v>
      </c>
      <c r="AY781" s="214"/>
      <c r="AZ781" s="214"/>
      <c r="BA781" s="214">
        <v>498.07</v>
      </c>
      <c r="BB781" s="214">
        <v>498.07</v>
      </c>
      <c r="BC781" s="214"/>
      <c r="BD781" s="214"/>
      <c r="BE781" s="214"/>
      <c r="BF781" s="214"/>
      <c r="BG781" s="216">
        <f t="shared" si="40"/>
        <v>500.46999999999997</v>
      </c>
      <c r="BH781" s="72">
        <f t="shared" si="40"/>
        <v>500.46999999999997</v>
      </c>
      <c r="BI781" s="217">
        <f t="shared" si="38"/>
        <v>4.480483437779767E-2</v>
      </c>
      <c r="BJ781" s="218">
        <v>0</v>
      </c>
      <c r="BK781" s="218">
        <v>0</v>
      </c>
      <c r="BL781" s="218">
        <v>0</v>
      </c>
      <c r="BM781" s="218">
        <v>0</v>
      </c>
      <c r="BN781" s="218">
        <v>0</v>
      </c>
      <c r="BO781" s="218">
        <v>0</v>
      </c>
      <c r="BP781" s="218">
        <v>0</v>
      </c>
      <c r="BQ781" s="218">
        <v>0</v>
      </c>
      <c r="BR781" s="218">
        <v>0</v>
      </c>
      <c r="BS781" s="218">
        <v>0</v>
      </c>
      <c r="BT781" s="218">
        <v>0</v>
      </c>
      <c r="BU781" s="218">
        <v>0</v>
      </c>
      <c r="BV781" s="218">
        <v>12109.823999999999</v>
      </c>
      <c r="BW781" s="218">
        <v>12109.823999999999</v>
      </c>
      <c r="BX781" s="218">
        <v>0</v>
      </c>
      <c r="BY781" s="218">
        <v>0</v>
      </c>
      <c r="BZ781" s="218">
        <v>584654.48880000005</v>
      </c>
      <c r="CA781" s="218">
        <v>584654.48880000005</v>
      </c>
      <c r="CB781" s="218">
        <v>0</v>
      </c>
      <c r="CC781" s="218">
        <v>0</v>
      </c>
      <c r="CD781" s="218">
        <v>0</v>
      </c>
      <c r="CE781" s="218">
        <v>0</v>
      </c>
      <c r="CF781" s="218">
        <v>596764.31280000007</v>
      </c>
      <c r="CG781" s="219">
        <v>596764.31280000007</v>
      </c>
      <c r="CH781" s="220">
        <v>14751840.000000002</v>
      </c>
      <c r="CI781" s="220">
        <v>14751840.000000002</v>
      </c>
      <c r="CJ781" s="220">
        <v>39139680</v>
      </c>
      <c r="CK781" s="221" t="s">
        <v>530</v>
      </c>
      <c r="CL781" s="222">
        <v>4.21</v>
      </c>
      <c r="CM781" s="223">
        <v>4.21</v>
      </c>
      <c r="CN781" s="224">
        <v>11.17</v>
      </c>
      <c r="CO781" s="253"/>
      <c r="CP781" s="253"/>
      <c r="CQ781" s="253"/>
      <c r="CR781" s="225"/>
      <c r="CS781" s="254">
        <v>132.78886570622041</v>
      </c>
      <c r="CT781" s="255">
        <v>132.78886570622041</v>
      </c>
      <c r="CU781" s="256">
        <v>1.611878509928595</v>
      </c>
      <c r="CV781" s="257">
        <v>1.611878509928595</v>
      </c>
      <c r="CW781" s="245" t="s">
        <v>836</v>
      </c>
      <c r="CX781" s="258"/>
      <c r="CY781" s="253"/>
      <c r="CZ781" s="253"/>
      <c r="DA781" s="259"/>
      <c r="DB781" s="260"/>
      <c r="DC781" s="261">
        <v>186067</v>
      </c>
      <c r="DD781" s="262">
        <v>233520</v>
      </c>
      <c r="DE781" s="263">
        <v>0</v>
      </c>
      <c r="DF781" s="111">
        <v>139862.33333333334</v>
      </c>
    </row>
    <row r="782" spans="1:110" ht="35.25" customHeight="1" x14ac:dyDescent="0.25">
      <c r="A782" s="237" t="s">
        <v>541</v>
      </c>
      <c r="B782" s="238" t="s">
        <v>14</v>
      </c>
      <c r="C782" s="238" t="s">
        <v>34</v>
      </c>
      <c r="D782" s="60" t="s">
        <v>307</v>
      </c>
      <c r="E782" s="60" t="s">
        <v>281</v>
      </c>
      <c r="F782" s="60" t="s">
        <v>1689</v>
      </c>
      <c r="G782" s="61" t="s">
        <v>281</v>
      </c>
      <c r="H782" s="211" t="s">
        <v>533</v>
      </c>
      <c r="I782" s="60" t="s">
        <v>547</v>
      </c>
      <c r="J782" s="212">
        <v>2.521865975820285</v>
      </c>
      <c r="K782" s="212">
        <v>1.239204542877</v>
      </c>
      <c r="L782" s="213">
        <v>144.80000000000001</v>
      </c>
      <c r="M782" s="214"/>
      <c r="N782" s="214"/>
      <c r="O782" s="214"/>
      <c r="P782" s="214"/>
      <c r="Q782" s="214"/>
      <c r="R782" s="214"/>
      <c r="S782" s="214"/>
      <c r="T782" s="214"/>
      <c r="U782" s="214"/>
      <c r="V782" s="214"/>
      <c r="W782" s="214"/>
      <c r="X782" s="214"/>
      <c r="Y782" s="214">
        <v>1</v>
      </c>
      <c r="Z782" s="214">
        <v>1</v>
      </c>
      <c r="AA782" s="214"/>
      <c r="AB782" s="214"/>
      <c r="AC782" s="214">
        <v>8</v>
      </c>
      <c r="AD782" s="214">
        <v>8</v>
      </c>
      <c r="AE782" s="214"/>
      <c r="AF782" s="214"/>
      <c r="AG782" s="215"/>
      <c r="AH782" s="214"/>
      <c r="AI782" s="214">
        <f t="shared" si="39"/>
        <v>9</v>
      </c>
      <c r="AJ782" s="214">
        <f t="shared" si="39"/>
        <v>9</v>
      </c>
      <c r="AK782" s="214"/>
      <c r="AL782" s="214"/>
      <c r="AM782" s="214"/>
      <c r="AN782" s="214"/>
      <c r="AO782" s="214"/>
      <c r="AP782" s="214"/>
      <c r="AQ782" s="214"/>
      <c r="AR782" s="214"/>
      <c r="AS782" s="214"/>
      <c r="AT782" s="214"/>
      <c r="AU782" s="214"/>
      <c r="AV782" s="214"/>
      <c r="AW782" s="214">
        <v>75</v>
      </c>
      <c r="AX782" s="214">
        <v>75</v>
      </c>
      <c r="AY782" s="214"/>
      <c r="AZ782" s="214"/>
      <c r="BA782" s="214">
        <v>39.520000000000003</v>
      </c>
      <c r="BB782" s="214">
        <v>39.520000000000003</v>
      </c>
      <c r="BC782" s="214"/>
      <c r="BD782" s="214"/>
      <c r="BE782" s="214"/>
      <c r="BF782" s="214"/>
      <c r="BG782" s="216">
        <f t="shared" si="40"/>
        <v>114.52000000000001</v>
      </c>
      <c r="BH782" s="72">
        <f t="shared" si="40"/>
        <v>114.52000000000001</v>
      </c>
      <c r="BI782" s="217">
        <f t="shared" si="38"/>
        <v>6.0592592592592601E-2</v>
      </c>
      <c r="BJ782" s="218">
        <v>0</v>
      </c>
      <c r="BK782" s="218">
        <v>0</v>
      </c>
      <c r="BL782" s="218">
        <v>0</v>
      </c>
      <c r="BM782" s="218">
        <v>0</v>
      </c>
      <c r="BN782" s="218">
        <v>0</v>
      </c>
      <c r="BO782" s="218">
        <v>0</v>
      </c>
      <c r="BP782" s="218">
        <v>0</v>
      </c>
      <c r="BQ782" s="218">
        <v>0</v>
      </c>
      <c r="BR782" s="218">
        <v>0</v>
      </c>
      <c r="BS782" s="218">
        <v>0</v>
      </c>
      <c r="BT782" s="218">
        <v>0</v>
      </c>
      <c r="BU782" s="218">
        <v>0</v>
      </c>
      <c r="BV782" s="218">
        <v>378432</v>
      </c>
      <c r="BW782" s="218">
        <v>378432</v>
      </c>
      <c r="BX782" s="218">
        <v>0</v>
      </c>
      <c r="BY782" s="218">
        <v>0</v>
      </c>
      <c r="BZ782" s="218">
        <v>46390.156800000004</v>
      </c>
      <c r="CA782" s="218">
        <v>46390.156800000004</v>
      </c>
      <c r="CB782" s="218">
        <v>0</v>
      </c>
      <c r="CC782" s="218">
        <v>0</v>
      </c>
      <c r="CD782" s="218">
        <v>0</v>
      </c>
      <c r="CE782" s="218">
        <v>0</v>
      </c>
      <c r="CF782" s="218">
        <v>424822.1568</v>
      </c>
      <c r="CG782" s="219">
        <v>424822.1568</v>
      </c>
      <c r="CH782" s="220">
        <v>1892160.0000000002</v>
      </c>
      <c r="CI782" s="220">
        <v>1892160.0000000002</v>
      </c>
      <c r="CJ782" s="220">
        <v>6622560</v>
      </c>
      <c r="CK782" s="221" t="s">
        <v>530</v>
      </c>
      <c r="CL782" s="222">
        <v>0.54</v>
      </c>
      <c r="CM782" s="223">
        <v>0.54</v>
      </c>
      <c r="CN782" s="224">
        <v>1.89</v>
      </c>
      <c r="CO782" s="253"/>
      <c r="CP782" s="253"/>
      <c r="CQ782" s="253"/>
      <c r="CR782" s="225"/>
      <c r="CS782" s="254">
        <v>1.7085650723025623</v>
      </c>
      <c r="CT782" s="255">
        <v>1.7085650723025623</v>
      </c>
      <c r="CU782" s="256">
        <v>1.3348164627363768E-2</v>
      </c>
      <c r="CV782" s="257">
        <v>1.3348164627363768E-2</v>
      </c>
      <c r="CW782" s="245" t="s">
        <v>556</v>
      </c>
      <c r="CX782" s="258"/>
      <c r="CY782" s="253"/>
      <c r="CZ782" s="253"/>
      <c r="DA782" s="259"/>
      <c r="DB782" s="260"/>
      <c r="DC782" s="261">
        <v>768</v>
      </c>
      <c r="DD782" s="262">
        <v>0</v>
      </c>
      <c r="DE782" s="263">
        <v>0</v>
      </c>
      <c r="DF782" s="111">
        <v>256</v>
      </c>
    </row>
    <row r="783" spans="1:110" ht="35.25" customHeight="1" x14ac:dyDescent="0.25">
      <c r="A783" s="237" t="s">
        <v>541</v>
      </c>
      <c r="B783" s="238" t="s">
        <v>14</v>
      </c>
      <c r="C783" s="238" t="s">
        <v>34</v>
      </c>
      <c r="D783" s="60" t="s">
        <v>307</v>
      </c>
      <c r="E783" s="60" t="s">
        <v>281</v>
      </c>
      <c r="F783" s="60" t="s">
        <v>1690</v>
      </c>
      <c r="G783" s="61" t="s">
        <v>281</v>
      </c>
      <c r="H783" s="211" t="s">
        <v>543</v>
      </c>
      <c r="I783" s="60" t="s">
        <v>547</v>
      </c>
      <c r="J783" s="212">
        <v>2.4498126622254199</v>
      </c>
      <c r="K783" s="212">
        <v>3.8231060526540004</v>
      </c>
      <c r="L783" s="213">
        <v>915.6</v>
      </c>
      <c r="M783" s="214"/>
      <c r="N783" s="214"/>
      <c r="O783" s="214"/>
      <c r="P783" s="214"/>
      <c r="Q783" s="214"/>
      <c r="R783" s="214"/>
      <c r="S783" s="214"/>
      <c r="T783" s="214"/>
      <c r="U783" s="214"/>
      <c r="V783" s="214"/>
      <c r="W783" s="214"/>
      <c r="X783" s="214"/>
      <c r="Y783" s="214"/>
      <c r="Z783" s="214"/>
      <c r="AA783" s="214"/>
      <c r="AB783" s="214"/>
      <c r="AC783" s="214">
        <v>16</v>
      </c>
      <c r="AD783" s="214">
        <v>16</v>
      </c>
      <c r="AE783" s="214"/>
      <c r="AF783" s="214"/>
      <c r="AG783" s="215"/>
      <c r="AH783" s="214"/>
      <c r="AI783" s="214">
        <f t="shared" si="39"/>
        <v>16</v>
      </c>
      <c r="AJ783" s="214">
        <f t="shared" si="39"/>
        <v>16</v>
      </c>
      <c r="AK783" s="214"/>
      <c r="AL783" s="214"/>
      <c r="AM783" s="214"/>
      <c r="AN783" s="214"/>
      <c r="AO783" s="214"/>
      <c r="AP783" s="214"/>
      <c r="AQ783" s="214"/>
      <c r="AR783" s="214"/>
      <c r="AS783" s="214"/>
      <c r="AT783" s="214"/>
      <c r="AU783" s="214"/>
      <c r="AV783" s="214"/>
      <c r="AW783" s="214"/>
      <c r="AX783" s="214"/>
      <c r="AY783" s="214"/>
      <c r="AZ783" s="214"/>
      <c r="BA783" s="214">
        <v>64.81</v>
      </c>
      <c r="BB783" s="214">
        <v>64.81</v>
      </c>
      <c r="BC783" s="214"/>
      <c r="BD783" s="214"/>
      <c r="BE783" s="214"/>
      <c r="BF783" s="214"/>
      <c r="BG783" s="216">
        <f t="shared" si="40"/>
        <v>64.81</v>
      </c>
      <c r="BH783" s="72">
        <f t="shared" si="40"/>
        <v>64.81</v>
      </c>
      <c r="BI783" s="217">
        <f t="shared" si="38"/>
        <v>4.2359477124183011E-2</v>
      </c>
      <c r="BJ783" s="218">
        <v>0</v>
      </c>
      <c r="BK783" s="218">
        <v>0</v>
      </c>
      <c r="BL783" s="218">
        <v>0</v>
      </c>
      <c r="BM783" s="218">
        <v>0</v>
      </c>
      <c r="BN783" s="218">
        <v>0</v>
      </c>
      <c r="BO783" s="218">
        <v>0</v>
      </c>
      <c r="BP783" s="218">
        <v>0</v>
      </c>
      <c r="BQ783" s="218">
        <v>0</v>
      </c>
      <c r="BR783" s="218">
        <v>0</v>
      </c>
      <c r="BS783" s="218">
        <v>0</v>
      </c>
      <c r="BT783" s="218">
        <v>0</v>
      </c>
      <c r="BU783" s="218">
        <v>0</v>
      </c>
      <c r="BV783" s="218">
        <v>0</v>
      </c>
      <c r="BW783" s="218">
        <v>0</v>
      </c>
      <c r="BX783" s="218">
        <v>0</v>
      </c>
      <c r="BY783" s="218">
        <v>0</v>
      </c>
      <c r="BZ783" s="218">
        <v>76076.570399999997</v>
      </c>
      <c r="CA783" s="218">
        <v>76076.570399999997</v>
      </c>
      <c r="CB783" s="218">
        <v>0</v>
      </c>
      <c r="CC783" s="218">
        <v>0</v>
      </c>
      <c r="CD783" s="218">
        <v>0</v>
      </c>
      <c r="CE783" s="218">
        <v>0</v>
      </c>
      <c r="CF783" s="218">
        <v>76076.570399999997</v>
      </c>
      <c r="CG783" s="219">
        <v>76076.570399999997</v>
      </c>
      <c r="CH783" s="220">
        <v>5676480.0000000009</v>
      </c>
      <c r="CI783" s="220">
        <v>5676480.0000000009</v>
      </c>
      <c r="CJ783" s="220">
        <v>5361120.0000000009</v>
      </c>
      <c r="CK783" s="221" t="s">
        <v>530</v>
      </c>
      <c r="CL783" s="222">
        <v>1.62</v>
      </c>
      <c r="CM783" s="223">
        <v>1.62</v>
      </c>
      <c r="CN783" s="224">
        <v>1.53</v>
      </c>
      <c r="CO783" s="253"/>
      <c r="CP783" s="253"/>
      <c r="CQ783" s="253"/>
      <c r="CR783" s="225"/>
      <c r="CS783" s="254">
        <v>37.661912647147524</v>
      </c>
      <c r="CT783" s="255">
        <v>37.661912647147524</v>
      </c>
      <c r="CU783" s="256">
        <v>1.3797396829762947</v>
      </c>
      <c r="CV783" s="257">
        <v>1.3797396829762947</v>
      </c>
      <c r="CW783" s="245" t="s">
        <v>590</v>
      </c>
      <c r="CX783" s="258"/>
      <c r="CY783" s="253"/>
      <c r="CZ783" s="253"/>
      <c r="DA783" s="259"/>
      <c r="DB783" s="260"/>
      <c r="DC783" s="261">
        <v>0</v>
      </c>
      <c r="DD783" s="262">
        <v>0</v>
      </c>
      <c r="DE783" s="263">
        <v>0</v>
      </c>
      <c r="DF783" s="111">
        <v>0</v>
      </c>
    </row>
    <row r="784" spans="1:110" ht="35.25" customHeight="1" x14ac:dyDescent="0.25">
      <c r="A784" s="237" t="s">
        <v>541</v>
      </c>
      <c r="B784" s="238" t="s">
        <v>14</v>
      </c>
      <c r="C784" s="238" t="s">
        <v>34</v>
      </c>
      <c r="D784" s="60" t="s">
        <v>307</v>
      </c>
      <c r="E784" s="60" t="s">
        <v>281</v>
      </c>
      <c r="F784" s="60" t="s">
        <v>1691</v>
      </c>
      <c r="G784" s="61" t="s">
        <v>281</v>
      </c>
      <c r="H784" s="211" t="s">
        <v>533</v>
      </c>
      <c r="I784" s="60" t="s">
        <v>547</v>
      </c>
      <c r="J784" s="212">
        <v>2.2336527214408242</v>
      </c>
      <c r="K784" s="212">
        <v>2.9846590847010002</v>
      </c>
      <c r="L784" s="213">
        <v>833.5</v>
      </c>
      <c r="M784" s="214"/>
      <c r="N784" s="214"/>
      <c r="O784" s="214"/>
      <c r="P784" s="214"/>
      <c r="Q784" s="214"/>
      <c r="R784" s="214"/>
      <c r="S784" s="214"/>
      <c r="T784" s="214"/>
      <c r="U784" s="214"/>
      <c r="V784" s="214"/>
      <c r="W784" s="214"/>
      <c r="X784" s="214"/>
      <c r="Y784" s="214"/>
      <c r="Z784" s="214"/>
      <c r="AA784" s="214"/>
      <c r="AB784" s="214"/>
      <c r="AC784" s="214">
        <v>3</v>
      </c>
      <c r="AD784" s="214">
        <v>3</v>
      </c>
      <c r="AE784" s="214"/>
      <c r="AF784" s="214"/>
      <c r="AG784" s="215"/>
      <c r="AH784" s="214"/>
      <c r="AI784" s="214">
        <f t="shared" si="39"/>
        <v>3</v>
      </c>
      <c r="AJ784" s="214">
        <f t="shared" si="39"/>
        <v>3</v>
      </c>
      <c r="AK784" s="214"/>
      <c r="AL784" s="214"/>
      <c r="AM784" s="214"/>
      <c r="AN784" s="214"/>
      <c r="AO784" s="214"/>
      <c r="AP784" s="214"/>
      <c r="AQ784" s="214"/>
      <c r="AR784" s="214"/>
      <c r="AS784" s="214"/>
      <c r="AT784" s="214"/>
      <c r="AU784" s="214"/>
      <c r="AV784" s="214"/>
      <c r="AW784" s="214"/>
      <c r="AX784" s="214"/>
      <c r="AY784" s="214"/>
      <c r="AZ784" s="214"/>
      <c r="BA784" s="214">
        <v>10.795</v>
      </c>
      <c r="BB784" s="214">
        <v>10.795</v>
      </c>
      <c r="BC784" s="214"/>
      <c r="BD784" s="214"/>
      <c r="BE784" s="214"/>
      <c r="BF784" s="214"/>
      <c r="BG784" s="216">
        <f t="shared" si="40"/>
        <v>10.795</v>
      </c>
      <c r="BH784" s="72">
        <f t="shared" si="40"/>
        <v>10.795</v>
      </c>
      <c r="BI784" s="217">
        <f t="shared" si="38"/>
        <v>3.0842857142857148E-2</v>
      </c>
      <c r="BJ784" s="218">
        <v>0</v>
      </c>
      <c r="BK784" s="218">
        <v>0</v>
      </c>
      <c r="BL784" s="218">
        <v>0</v>
      </c>
      <c r="BM784" s="218">
        <v>0</v>
      </c>
      <c r="BN784" s="218">
        <v>0</v>
      </c>
      <c r="BO784" s="218">
        <v>0</v>
      </c>
      <c r="BP784" s="218">
        <v>0</v>
      </c>
      <c r="BQ784" s="218">
        <v>0</v>
      </c>
      <c r="BR784" s="218">
        <v>0</v>
      </c>
      <c r="BS784" s="218">
        <v>0</v>
      </c>
      <c r="BT784" s="218">
        <v>0</v>
      </c>
      <c r="BU784" s="218">
        <v>0</v>
      </c>
      <c r="BV784" s="218">
        <v>0</v>
      </c>
      <c r="BW784" s="218">
        <v>0</v>
      </c>
      <c r="BX784" s="218">
        <v>0</v>
      </c>
      <c r="BY784" s="218">
        <v>0</v>
      </c>
      <c r="BZ784" s="218">
        <v>12671.602800000001</v>
      </c>
      <c r="CA784" s="218">
        <v>12671.602800000001</v>
      </c>
      <c r="CB784" s="218">
        <v>0</v>
      </c>
      <c r="CC784" s="218">
        <v>0</v>
      </c>
      <c r="CD784" s="218">
        <v>0</v>
      </c>
      <c r="CE784" s="218">
        <v>0</v>
      </c>
      <c r="CF784" s="218">
        <v>12671.602800000001</v>
      </c>
      <c r="CG784" s="219">
        <v>12671.602800000001</v>
      </c>
      <c r="CH784" s="220">
        <v>6202080.0000000009</v>
      </c>
      <c r="CI784" s="220">
        <v>6202080.0000000009</v>
      </c>
      <c r="CJ784" s="220">
        <v>1226399.9999999998</v>
      </c>
      <c r="CK784" s="221" t="s">
        <v>530</v>
      </c>
      <c r="CL784" s="222">
        <v>1.77</v>
      </c>
      <c r="CM784" s="223">
        <v>1.77</v>
      </c>
      <c r="CN784" s="224">
        <v>0.35</v>
      </c>
      <c r="CO784" s="253"/>
      <c r="CP784" s="253"/>
      <c r="CQ784" s="253"/>
      <c r="CR784" s="225"/>
      <c r="CS784" s="254">
        <v>41.683921320406597</v>
      </c>
      <c r="CT784" s="255">
        <v>41.395179068856912</v>
      </c>
      <c r="CU784" s="256">
        <v>0.66893011569150163</v>
      </c>
      <c r="CV784" s="257">
        <v>0.66773035564351124</v>
      </c>
      <c r="CW784" s="245" t="s">
        <v>710</v>
      </c>
      <c r="CX784" s="258"/>
      <c r="CY784" s="253"/>
      <c r="CZ784" s="253"/>
      <c r="DA784" s="259"/>
      <c r="DB784" s="260"/>
      <c r="DC784" s="261">
        <v>71400</v>
      </c>
      <c r="DD784" s="262">
        <v>0</v>
      </c>
      <c r="DE784" s="263">
        <v>0</v>
      </c>
      <c r="DF784" s="111">
        <v>23800</v>
      </c>
    </row>
    <row r="785" spans="1:110" ht="35.25" customHeight="1" x14ac:dyDescent="0.25">
      <c r="A785" s="237" t="s">
        <v>541</v>
      </c>
      <c r="B785" s="238" t="s">
        <v>14</v>
      </c>
      <c r="C785" s="238" t="s">
        <v>34</v>
      </c>
      <c r="D785" s="60" t="s">
        <v>307</v>
      </c>
      <c r="E785" s="60" t="s">
        <v>281</v>
      </c>
      <c r="F785" s="60" t="s">
        <v>1692</v>
      </c>
      <c r="G785" s="61" t="s">
        <v>281</v>
      </c>
      <c r="H785" s="211" t="s">
        <v>543</v>
      </c>
      <c r="I785" s="60" t="s">
        <v>547</v>
      </c>
      <c r="J785" s="212">
        <v>2.2696793782382572</v>
      </c>
      <c r="K785" s="212">
        <v>1.8056818144260001</v>
      </c>
      <c r="L785" s="213">
        <v>620.20000000000005</v>
      </c>
      <c r="M785" s="214"/>
      <c r="N785" s="214"/>
      <c r="O785" s="214"/>
      <c r="P785" s="214"/>
      <c r="Q785" s="214"/>
      <c r="R785" s="214"/>
      <c r="S785" s="214"/>
      <c r="T785" s="214"/>
      <c r="U785" s="214"/>
      <c r="V785" s="214"/>
      <c r="W785" s="214"/>
      <c r="X785" s="214"/>
      <c r="Y785" s="214"/>
      <c r="Z785" s="214"/>
      <c r="AA785" s="214"/>
      <c r="AB785" s="214"/>
      <c r="AC785" s="214">
        <v>10</v>
      </c>
      <c r="AD785" s="214">
        <v>10</v>
      </c>
      <c r="AE785" s="214"/>
      <c r="AF785" s="214"/>
      <c r="AG785" s="215"/>
      <c r="AH785" s="214"/>
      <c r="AI785" s="214">
        <f t="shared" si="39"/>
        <v>10</v>
      </c>
      <c r="AJ785" s="214">
        <f t="shared" si="39"/>
        <v>10</v>
      </c>
      <c r="AK785" s="214"/>
      <c r="AL785" s="214"/>
      <c r="AM785" s="214"/>
      <c r="AN785" s="214"/>
      <c r="AO785" s="214"/>
      <c r="AP785" s="214"/>
      <c r="AQ785" s="214"/>
      <c r="AR785" s="214"/>
      <c r="AS785" s="214"/>
      <c r="AT785" s="214"/>
      <c r="AU785" s="214"/>
      <c r="AV785" s="214"/>
      <c r="AW785" s="214"/>
      <c r="AX785" s="214"/>
      <c r="AY785" s="214"/>
      <c r="AZ785" s="214"/>
      <c r="BA785" s="214">
        <v>51.4</v>
      </c>
      <c r="BB785" s="214">
        <v>51.4</v>
      </c>
      <c r="BC785" s="214"/>
      <c r="BD785" s="214"/>
      <c r="BE785" s="214"/>
      <c r="BF785" s="214"/>
      <c r="BG785" s="216">
        <f t="shared" si="40"/>
        <v>51.4</v>
      </c>
      <c r="BH785" s="72">
        <f t="shared" si="40"/>
        <v>51.4</v>
      </c>
      <c r="BI785" s="217">
        <f t="shared" si="38"/>
        <v>2.9204545454545455E-2</v>
      </c>
      <c r="BJ785" s="218">
        <v>0</v>
      </c>
      <c r="BK785" s="218">
        <v>0</v>
      </c>
      <c r="BL785" s="218">
        <v>0</v>
      </c>
      <c r="BM785" s="218">
        <v>0</v>
      </c>
      <c r="BN785" s="218">
        <v>0</v>
      </c>
      <c r="BO785" s="218">
        <v>0</v>
      </c>
      <c r="BP785" s="218">
        <v>0</v>
      </c>
      <c r="BQ785" s="218">
        <v>0</v>
      </c>
      <c r="BR785" s="218">
        <v>0</v>
      </c>
      <c r="BS785" s="218">
        <v>0</v>
      </c>
      <c r="BT785" s="218">
        <v>0</v>
      </c>
      <c r="BU785" s="218">
        <v>0</v>
      </c>
      <c r="BV785" s="218">
        <v>0</v>
      </c>
      <c r="BW785" s="218">
        <v>0</v>
      </c>
      <c r="BX785" s="218">
        <v>0</v>
      </c>
      <c r="BY785" s="218">
        <v>0</v>
      </c>
      <c r="BZ785" s="218">
        <v>60335.376000000004</v>
      </c>
      <c r="CA785" s="218">
        <v>60335.376000000004</v>
      </c>
      <c r="CB785" s="218">
        <v>0</v>
      </c>
      <c r="CC785" s="218">
        <v>0</v>
      </c>
      <c r="CD785" s="218">
        <v>0</v>
      </c>
      <c r="CE785" s="218">
        <v>0</v>
      </c>
      <c r="CF785" s="218">
        <v>60335.376000000004</v>
      </c>
      <c r="CG785" s="219">
        <v>60335.376000000004</v>
      </c>
      <c r="CH785" s="220">
        <v>6237120.0000000009</v>
      </c>
      <c r="CI785" s="220">
        <v>6237120.0000000009</v>
      </c>
      <c r="CJ785" s="220">
        <v>6167040.0000000009</v>
      </c>
      <c r="CK785" s="221" t="s">
        <v>530</v>
      </c>
      <c r="CL785" s="222">
        <v>1.78</v>
      </c>
      <c r="CM785" s="223">
        <v>1.78</v>
      </c>
      <c r="CN785" s="224">
        <v>1.76</v>
      </c>
      <c r="CO785" s="253"/>
      <c r="CP785" s="253"/>
      <c r="CQ785" s="253"/>
      <c r="CR785" s="225"/>
      <c r="CS785" s="254">
        <v>37.117903043105372</v>
      </c>
      <c r="CT785" s="255">
        <v>37.117903043105372</v>
      </c>
      <c r="CU785" s="256">
        <v>1.397832571708401</v>
      </c>
      <c r="CV785" s="257">
        <v>1.397832571708401</v>
      </c>
      <c r="CW785" s="245" t="s">
        <v>558</v>
      </c>
      <c r="CX785" s="258"/>
      <c r="CY785" s="253"/>
      <c r="CZ785" s="253"/>
      <c r="DA785" s="259"/>
      <c r="DB785" s="260"/>
      <c r="DC785" s="261">
        <v>0</v>
      </c>
      <c r="DD785" s="262">
        <v>0</v>
      </c>
      <c r="DE785" s="263">
        <v>0</v>
      </c>
      <c r="DF785" s="111">
        <v>0</v>
      </c>
    </row>
    <row r="786" spans="1:110" ht="35.25" customHeight="1" x14ac:dyDescent="0.25">
      <c r="A786" s="237" t="s">
        <v>541</v>
      </c>
      <c r="B786" s="238" t="s">
        <v>14</v>
      </c>
      <c r="C786" s="238" t="s">
        <v>34</v>
      </c>
      <c r="D786" s="60" t="s">
        <v>307</v>
      </c>
      <c r="E786" s="60" t="s">
        <v>281</v>
      </c>
      <c r="F786" s="60" t="s">
        <v>1693</v>
      </c>
      <c r="G786" s="61" t="s">
        <v>281</v>
      </c>
      <c r="H786" s="211" t="s">
        <v>594</v>
      </c>
      <c r="I786" s="60" t="s">
        <v>547</v>
      </c>
      <c r="J786" s="212">
        <v>2.3417326918331218</v>
      </c>
      <c r="K786" s="212">
        <v>1.7714015114670001</v>
      </c>
      <c r="L786" s="213">
        <v>428.3</v>
      </c>
      <c r="M786" s="214"/>
      <c r="N786" s="214"/>
      <c r="O786" s="214"/>
      <c r="P786" s="214"/>
      <c r="Q786" s="214"/>
      <c r="R786" s="214"/>
      <c r="S786" s="214"/>
      <c r="T786" s="214"/>
      <c r="U786" s="214"/>
      <c r="V786" s="214"/>
      <c r="W786" s="214"/>
      <c r="X786" s="214"/>
      <c r="Y786" s="214"/>
      <c r="Z786" s="214"/>
      <c r="AA786" s="214"/>
      <c r="AB786" s="214"/>
      <c r="AC786" s="214"/>
      <c r="AD786" s="214"/>
      <c r="AE786" s="214"/>
      <c r="AF786" s="214"/>
      <c r="AG786" s="215"/>
      <c r="AH786" s="214"/>
      <c r="AI786" s="214">
        <f t="shared" si="39"/>
        <v>0</v>
      </c>
      <c r="AJ786" s="214">
        <f t="shared" si="39"/>
        <v>0</v>
      </c>
      <c r="AK786" s="214"/>
      <c r="AL786" s="214"/>
      <c r="AM786" s="214"/>
      <c r="AN786" s="214"/>
      <c r="AO786" s="214"/>
      <c r="AP786" s="214"/>
      <c r="AQ786" s="214"/>
      <c r="AR786" s="214"/>
      <c r="AS786" s="214"/>
      <c r="AT786" s="214"/>
      <c r="AU786" s="214"/>
      <c r="AV786" s="214"/>
      <c r="AW786" s="214"/>
      <c r="AX786" s="214"/>
      <c r="AY786" s="214"/>
      <c r="AZ786" s="214"/>
      <c r="BA786" s="214"/>
      <c r="BB786" s="214"/>
      <c r="BC786" s="214"/>
      <c r="BD786" s="214"/>
      <c r="BE786" s="214"/>
      <c r="BF786" s="214"/>
      <c r="BG786" s="216">
        <f t="shared" si="40"/>
        <v>0</v>
      </c>
      <c r="BH786" s="72">
        <f t="shared" si="40"/>
        <v>0</v>
      </c>
      <c r="BI786" s="217">
        <f t="shared" si="38"/>
        <v>0</v>
      </c>
      <c r="BJ786" s="218">
        <v>0</v>
      </c>
      <c r="BK786" s="218">
        <v>0</v>
      </c>
      <c r="BL786" s="218">
        <v>0</v>
      </c>
      <c r="BM786" s="218">
        <v>0</v>
      </c>
      <c r="BN786" s="218">
        <v>0</v>
      </c>
      <c r="BO786" s="218">
        <v>0</v>
      </c>
      <c r="BP786" s="218">
        <v>0</v>
      </c>
      <c r="BQ786" s="218">
        <v>0</v>
      </c>
      <c r="BR786" s="218">
        <v>0</v>
      </c>
      <c r="BS786" s="218">
        <v>0</v>
      </c>
      <c r="BT786" s="218">
        <v>0</v>
      </c>
      <c r="BU786" s="218">
        <v>0</v>
      </c>
      <c r="BV786" s="218">
        <v>0</v>
      </c>
      <c r="BW786" s="218">
        <v>0</v>
      </c>
      <c r="BX786" s="218">
        <v>0</v>
      </c>
      <c r="BY786" s="218">
        <v>0</v>
      </c>
      <c r="BZ786" s="218">
        <v>0</v>
      </c>
      <c r="CA786" s="218">
        <v>0</v>
      </c>
      <c r="CB786" s="218">
        <v>0</v>
      </c>
      <c r="CC786" s="218">
        <v>0</v>
      </c>
      <c r="CD786" s="218">
        <v>0</v>
      </c>
      <c r="CE786" s="218">
        <v>0</v>
      </c>
      <c r="CF786" s="218">
        <v>0</v>
      </c>
      <c r="CG786" s="219">
        <v>0</v>
      </c>
      <c r="CH786" s="220">
        <v>6377280.0000000009</v>
      </c>
      <c r="CI786" s="220">
        <v>6377280.0000000009</v>
      </c>
      <c r="CJ786" s="220">
        <v>6447360.0000000009</v>
      </c>
      <c r="CK786" s="221" t="s">
        <v>530</v>
      </c>
      <c r="CL786" s="222">
        <v>1.82</v>
      </c>
      <c r="CM786" s="223">
        <v>1.82</v>
      </c>
      <c r="CN786" s="224">
        <v>1.84</v>
      </c>
      <c r="CO786" s="253"/>
      <c r="CP786" s="253"/>
      <c r="CQ786" s="253"/>
      <c r="CR786" s="225"/>
      <c r="CS786" s="254">
        <v>109.41921927679492</v>
      </c>
      <c r="CT786" s="255">
        <v>109.41921927679492</v>
      </c>
      <c r="CU786" s="256">
        <v>0.84666999039417556</v>
      </c>
      <c r="CV786" s="257">
        <v>0.84666999039417556</v>
      </c>
      <c r="CW786" s="245" t="s">
        <v>710</v>
      </c>
      <c r="CX786" s="258"/>
      <c r="CY786" s="253"/>
      <c r="CZ786" s="253"/>
      <c r="DA786" s="259"/>
      <c r="DB786" s="260"/>
      <c r="DC786" s="261">
        <v>0</v>
      </c>
      <c r="DD786" s="262">
        <v>107135</v>
      </c>
      <c r="DE786" s="263">
        <v>0</v>
      </c>
      <c r="DF786" s="111">
        <v>35711.666666666664</v>
      </c>
    </row>
    <row r="787" spans="1:110" ht="35.25" customHeight="1" x14ac:dyDescent="0.25">
      <c r="A787" s="237" t="s">
        <v>541</v>
      </c>
      <c r="B787" s="238" t="s">
        <v>14</v>
      </c>
      <c r="C787" s="238" t="s">
        <v>34</v>
      </c>
      <c r="D787" s="60" t="s">
        <v>307</v>
      </c>
      <c r="E787" s="60" t="s">
        <v>281</v>
      </c>
      <c r="F787" s="60" t="s">
        <v>1694</v>
      </c>
      <c r="G787" s="61" t="s">
        <v>281</v>
      </c>
      <c r="H787" s="211" t="s">
        <v>533</v>
      </c>
      <c r="I787" s="60" t="s">
        <v>547</v>
      </c>
      <c r="J787" s="212">
        <v>2.4137860054279874</v>
      </c>
      <c r="K787" s="212">
        <v>3.2374999932660002</v>
      </c>
      <c r="L787" s="213">
        <v>691.4</v>
      </c>
      <c r="M787" s="214"/>
      <c r="N787" s="214"/>
      <c r="O787" s="214"/>
      <c r="P787" s="214"/>
      <c r="Q787" s="214"/>
      <c r="R787" s="214"/>
      <c r="S787" s="214"/>
      <c r="T787" s="214"/>
      <c r="U787" s="214"/>
      <c r="V787" s="214"/>
      <c r="W787" s="214"/>
      <c r="X787" s="214"/>
      <c r="Y787" s="214"/>
      <c r="Z787" s="214"/>
      <c r="AA787" s="214"/>
      <c r="AB787" s="214"/>
      <c r="AC787" s="214">
        <v>2</v>
      </c>
      <c r="AD787" s="214">
        <v>2</v>
      </c>
      <c r="AE787" s="214"/>
      <c r="AF787" s="214"/>
      <c r="AG787" s="215"/>
      <c r="AH787" s="214"/>
      <c r="AI787" s="214">
        <f t="shared" si="39"/>
        <v>2</v>
      </c>
      <c r="AJ787" s="214">
        <f t="shared" si="39"/>
        <v>2</v>
      </c>
      <c r="AK787" s="214"/>
      <c r="AL787" s="214"/>
      <c r="AM787" s="214"/>
      <c r="AN787" s="214"/>
      <c r="AO787" s="214"/>
      <c r="AP787" s="214"/>
      <c r="AQ787" s="214"/>
      <c r="AR787" s="214"/>
      <c r="AS787" s="214"/>
      <c r="AT787" s="214"/>
      <c r="AU787" s="214"/>
      <c r="AV787" s="214"/>
      <c r="AW787" s="214"/>
      <c r="AX787" s="214"/>
      <c r="AY787" s="214"/>
      <c r="AZ787" s="214"/>
      <c r="BA787" s="214">
        <v>30.94</v>
      </c>
      <c r="BB787" s="214">
        <v>30.94</v>
      </c>
      <c r="BC787" s="214"/>
      <c r="BD787" s="214"/>
      <c r="BE787" s="214"/>
      <c r="BF787" s="214"/>
      <c r="BG787" s="216">
        <f t="shared" si="40"/>
        <v>30.94</v>
      </c>
      <c r="BH787" s="72">
        <f t="shared" si="40"/>
        <v>30.94</v>
      </c>
      <c r="BI787" s="217">
        <f t="shared" si="38"/>
        <v>3.8675000000000001E-2</v>
      </c>
      <c r="BJ787" s="218">
        <v>0</v>
      </c>
      <c r="BK787" s="218">
        <v>0</v>
      </c>
      <c r="BL787" s="218">
        <v>0</v>
      </c>
      <c r="BM787" s="218">
        <v>0</v>
      </c>
      <c r="BN787" s="218">
        <v>0</v>
      </c>
      <c r="BO787" s="218">
        <v>0</v>
      </c>
      <c r="BP787" s="218">
        <v>0</v>
      </c>
      <c r="BQ787" s="218">
        <v>0</v>
      </c>
      <c r="BR787" s="218">
        <v>0</v>
      </c>
      <c r="BS787" s="218">
        <v>0</v>
      </c>
      <c r="BT787" s="218">
        <v>0</v>
      </c>
      <c r="BU787" s="218">
        <v>0</v>
      </c>
      <c r="BV787" s="218">
        <v>0</v>
      </c>
      <c r="BW787" s="218">
        <v>0</v>
      </c>
      <c r="BX787" s="218">
        <v>0</v>
      </c>
      <c r="BY787" s="218">
        <v>0</v>
      </c>
      <c r="BZ787" s="218">
        <v>36318.609600000003</v>
      </c>
      <c r="CA787" s="218">
        <v>36318.609600000003</v>
      </c>
      <c r="CB787" s="218">
        <v>0</v>
      </c>
      <c r="CC787" s="218">
        <v>0</v>
      </c>
      <c r="CD787" s="218">
        <v>0</v>
      </c>
      <c r="CE787" s="218">
        <v>0</v>
      </c>
      <c r="CF787" s="218">
        <v>36318.609600000003</v>
      </c>
      <c r="CG787" s="219">
        <v>36318.609600000003</v>
      </c>
      <c r="CH787" s="220">
        <v>5886720</v>
      </c>
      <c r="CI787" s="220">
        <v>5886720</v>
      </c>
      <c r="CJ787" s="220">
        <v>2803200.0000000009</v>
      </c>
      <c r="CK787" s="221" t="s">
        <v>530</v>
      </c>
      <c r="CL787" s="222">
        <v>1.68</v>
      </c>
      <c r="CM787" s="223">
        <v>1.68</v>
      </c>
      <c r="CN787" s="224">
        <v>0.8</v>
      </c>
      <c r="CO787" s="253"/>
      <c r="CP787" s="253"/>
      <c r="CQ787" s="253"/>
      <c r="CR787" s="225"/>
      <c r="CS787" s="254">
        <v>39.402088041704523</v>
      </c>
      <c r="CT787" s="255">
        <v>39.402088041704523</v>
      </c>
      <c r="CU787" s="256">
        <v>1.3648602952670954</v>
      </c>
      <c r="CV787" s="257">
        <v>1.3648602952670954</v>
      </c>
      <c r="CW787" s="245" t="s">
        <v>558</v>
      </c>
      <c r="CX787" s="258"/>
      <c r="CY787" s="253"/>
      <c r="CZ787" s="253"/>
      <c r="DA787" s="259"/>
      <c r="DB787" s="260"/>
      <c r="DC787" s="261">
        <v>0</v>
      </c>
      <c r="DD787" s="262">
        <v>0</v>
      </c>
      <c r="DE787" s="263">
        <v>0</v>
      </c>
      <c r="DF787" s="111">
        <v>0</v>
      </c>
    </row>
    <row r="788" spans="1:110" ht="35.25" customHeight="1" x14ac:dyDescent="0.25">
      <c r="A788" s="237" t="s">
        <v>541</v>
      </c>
      <c r="B788" s="238" t="s">
        <v>14</v>
      </c>
      <c r="C788" s="238" t="s">
        <v>34</v>
      </c>
      <c r="D788" s="60" t="s">
        <v>141</v>
      </c>
      <c r="E788" s="60" t="s">
        <v>62</v>
      </c>
      <c r="F788" s="60" t="s">
        <v>1695</v>
      </c>
      <c r="G788" s="61" t="s">
        <v>62</v>
      </c>
      <c r="H788" s="211" t="s">
        <v>543</v>
      </c>
      <c r="I788" s="60" t="s">
        <v>547</v>
      </c>
      <c r="J788" s="212">
        <v>3.2784257685663705</v>
      </c>
      <c r="K788" s="212">
        <v>2.0155302988380002</v>
      </c>
      <c r="L788" s="213">
        <v>799</v>
      </c>
      <c r="M788" s="214"/>
      <c r="N788" s="214"/>
      <c r="O788" s="214"/>
      <c r="P788" s="214"/>
      <c r="Q788" s="214"/>
      <c r="R788" s="214"/>
      <c r="S788" s="214"/>
      <c r="T788" s="214"/>
      <c r="U788" s="214"/>
      <c r="V788" s="214"/>
      <c r="W788" s="214"/>
      <c r="X788" s="214"/>
      <c r="Y788" s="214"/>
      <c r="Z788" s="214"/>
      <c r="AA788" s="214"/>
      <c r="AB788" s="214"/>
      <c r="AC788" s="214">
        <v>15</v>
      </c>
      <c r="AD788" s="214">
        <v>15</v>
      </c>
      <c r="AE788" s="214"/>
      <c r="AF788" s="214"/>
      <c r="AG788" s="215"/>
      <c r="AH788" s="214"/>
      <c r="AI788" s="214">
        <f t="shared" si="39"/>
        <v>15</v>
      </c>
      <c r="AJ788" s="214">
        <f t="shared" si="39"/>
        <v>15</v>
      </c>
      <c r="AK788" s="214"/>
      <c r="AL788" s="214"/>
      <c r="AM788" s="214"/>
      <c r="AN788" s="214"/>
      <c r="AO788" s="214"/>
      <c r="AP788" s="214"/>
      <c r="AQ788" s="214"/>
      <c r="AR788" s="214"/>
      <c r="AS788" s="214"/>
      <c r="AT788" s="214"/>
      <c r="AU788" s="214"/>
      <c r="AV788" s="214"/>
      <c r="AW788" s="214"/>
      <c r="AX788" s="214"/>
      <c r="AY788" s="214"/>
      <c r="AZ788" s="214"/>
      <c r="BA788" s="214">
        <v>70</v>
      </c>
      <c r="BB788" s="214">
        <v>70</v>
      </c>
      <c r="BC788" s="214"/>
      <c r="BD788" s="214"/>
      <c r="BE788" s="214"/>
      <c r="BF788" s="214"/>
      <c r="BG788" s="216">
        <f t="shared" si="40"/>
        <v>70</v>
      </c>
      <c r="BH788" s="72">
        <f t="shared" si="40"/>
        <v>70</v>
      </c>
      <c r="BI788" s="217">
        <f t="shared" si="38"/>
        <v>3.7634408602150539E-2</v>
      </c>
      <c r="BJ788" s="218">
        <v>0</v>
      </c>
      <c r="BK788" s="218">
        <v>0</v>
      </c>
      <c r="BL788" s="218">
        <v>0</v>
      </c>
      <c r="BM788" s="218">
        <v>0</v>
      </c>
      <c r="BN788" s="218">
        <v>0</v>
      </c>
      <c r="BO788" s="218">
        <v>0</v>
      </c>
      <c r="BP788" s="218">
        <v>0</v>
      </c>
      <c r="BQ788" s="218">
        <v>0</v>
      </c>
      <c r="BR788" s="218">
        <v>0</v>
      </c>
      <c r="BS788" s="218">
        <v>0</v>
      </c>
      <c r="BT788" s="218">
        <v>0</v>
      </c>
      <c r="BU788" s="218">
        <v>0</v>
      </c>
      <c r="BV788" s="218">
        <v>0</v>
      </c>
      <c r="BW788" s="218">
        <v>0</v>
      </c>
      <c r="BX788" s="218">
        <v>0</v>
      </c>
      <c r="BY788" s="218">
        <v>0</v>
      </c>
      <c r="BZ788" s="218">
        <v>82168.800000000003</v>
      </c>
      <c r="CA788" s="218">
        <v>82168.800000000003</v>
      </c>
      <c r="CB788" s="218">
        <v>0</v>
      </c>
      <c r="CC788" s="218">
        <v>0</v>
      </c>
      <c r="CD788" s="218">
        <v>0</v>
      </c>
      <c r="CE788" s="218">
        <v>0</v>
      </c>
      <c r="CF788" s="218">
        <v>82168.800000000003</v>
      </c>
      <c r="CG788" s="219">
        <v>82168.800000000003</v>
      </c>
      <c r="CH788" s="220">
        <v>6307200.0000000009</v>
      </c>
      <c r="CI788" s="220">
        <v>6307200.0000000009</v>
      </c>
      <c r="CJ788" s="220">
        <v>6517440.0000000009</v>
      </c>
      <c r="CK788" s="221" t="s">
        <v>530</v>
      </c>
      <c r="CL788" s="222">
        <v>1.8</v>
      </c>
      <c r="CM788" s="223">
        <v>1.8</v>
      </c>
      <c r="CN788" s="224">
        <v>1.86</v>
      </c>
      <c r="CO788" s="253"/>
      <c r="CP788" s="253"/>
      <c r="CQ788" s="253"/>
      <c r="CR788" s="225"/>
      <c r="CS788" s="254">
        <v>60.465921997034997</v>
      </c>
      <c r="CT788" s="255">
        <v>52.040507048308918</v>
      </c>
      <c r="CU788" s="256">
        <v>0.42020542543068862</v>
      </c>
      <c r="CV788" s="257">
        <v>0.39144974301182822</v>
      </c>
      <c r="CW788" s="245" t="s">
        <v>592</v>
      </c>
      <c r="CX788" s="258"/>
      <c r="CY788" s="253"/>
      <c r="CZ788" s="253"/>
      <c r="DA788" s="259"/>
      <c r="DB788" s="260"/>
      <c r="DC788" s="261">
        <v>0</v>
      </c>
      <c r="DD788" s="262">
        <v>0</v>
      </c>
      <c r="DE788" s="263">
        <v>56800</v>
      </c>
      <c r="DF788" s="111">
        <v>18933.333333333332</v>
      </c>
    </row>
    <row r="789" spans="1:110" ht="35.25" customHeight="1" x14ac:dyDescent="0.25">
      <c r="A789" s="237" t="s">
        <v>541</v>
      </c>
      <c r="B789" s="238" t="s">
        <v>14</v>
      </c>
      <c r="C789" s="238" t="s">
        <v>34</v>
      </c>
      <c r="D789" s="60" t="s">
        <v>141</v>
      </c>
      <c r="E789" s="60" t="s">
        <v>62</v>
      </c>
      <c r="F789" s="60" t="s">
        <v>1696</v>
      </c>
      <c r="G789" s="61" t="s">
        <v>62</v>
      </c>
      <c r="H789" s="211" t="s">
        <v>543</v>
      </c>
      <c r="I789" s="60" t="s">
        <v>547</v>
      </c>
      <c r="J789" s="212">
        <v>2.954185857389477</v>
      </c>
      <c r="K789" s="212">
        <v>2.3140151467020003</v>
      </c>
      <c r="L789" s="213">
        <v>1094.8</v>
      </c>
      <c r="M789" s="214"/>
      <c r="N789" s="214"/>
      <c r="O789" s="214"/>
      <c r="P789" s="214"/>
      <c r="Q789" s="214"/>
      <c r="R789" s="214"/>
      <c r="S789" s="214"/>
      <c r="T789" s="214"/>
      <c r="U789" s="214"/>
      <c r="V789" s="214"/>
      <c r="W789" s="214"/>
      <c r="X789" s="214"/>
      <c r="Y789" s="214"/>
      <c r="Z789" s="214"/>
      <c r="AA789" s="214"/>
      <c r="AB789" s="214"/>
      <c r="AC789" s="214">
        <v>7</v>
      </c>
      <c r="AD789" s="214">
        <v>7</v>
      </c>
      <c r="AE789" s="214"/>
      <c r="AF789" s="214"/>
      <c r="AG789" s="215"/>
      <c r="AH789" s="214"/>
      <c r="AI789" s="214">
        <f t="shared" si="39"/>
        <v>7</v>
      </c>
      <c r="AJ789" s="214">
        <f t="shared" si="39"/>
        <v>7</v>
      </c>
      <c r="AK789" s="214"/>
      <c r="AL789" s="214"/>
      <c r="AM789" s="214"/>
      <c r="AN789" s="214"/>
      <c r="AO789" s="214"/>
      <c r="AP789" s="214"/>
      <c r="AQ789" s="214"/>
      <c r="AR789" s="214"/>
      <c r="AS789" s="214"/>
      <c r="AT789" s="214"/>
      <c r="AU789" s="214"/>
      <c r="AV789" s="214"/>
      <c r="AW789" s="214"/>
      <c r="AX789" s="214"/>
      <c r="AY789" s="214"/>
      <c r="AZ789" s="214"/>
      <c r="BA789" s="214">
        <v>39.32</v>
      </c>
      <c r="BB789" s="214">
        <v>39.32</v>
      </c>
      <c r="BC789" s="214"/>
      <c r="BD789" s="214"/>
      <c r="BE789" s="214"/>
      <c r="BF789" s="214"/>
      <c r="BG789" s="216">
        <f t="shared" si="40"/>
        <v>39.32</v>
      </c>
      <c r="BH789" s="72">
        <f t="shared" si="40"/>
        <v>39.32</v>
      </c>
      <c r="BI789" s="217">
        <f t="shared" si="38"/>
        <v>2.0694736842105266E-2</v>
      </c>
      <c r="BJ789" s="218">
        <v>0</v>
      </c>
      <c r="BK789" s="218">
        <v>0</v>
      </c>
      <c r="BL789" s="218">
        <v>0</v>
      </c>
      <c r="BM789" s="218">
        <v>0</v>
      </c>
      <c r="BN789" s="218">
        <v>0</v>
      </c>
      <c r="BO789" s="218">
        <v>0</v>
      </c>
      <c r="BP789" s="218">
        <v>0</v>
      </c>
      <c r="BQ789" s="218">
        <v>0</v>
      </c>
      <c r="BR789" s="218">
        <v>0</v>
      </c>
      <c r="BS789" s="218">
        <v>0</v>
      </c>
      <c r="BT789" s="218">
        <v>0</v>
      </c>
      <c r="BU789" s="218">
        <v>0</v>
      </c>
      <c r="BV789" s="218">
        <v>0</v>
      </c>
      <c r="BW789" s="218">
        <v>0</v>
      </c>
      <c r="BX789" s="218">
        <v>0</v>
      </c>
      <c r="BY789" s="218">
        <v>0</v>
      </c>
      <c r="BZ789" s="218">
        <v>46155.388800000008</v>
      </c>
      <c r="CA789" s="218">
        <v>46155.388800000008</v>
      </c>
      <c r="CB789" s="218">
        <v>0</v>
      </c>
      <c r="CC789" s="218">
        <v>0</v>
      </c>
      <c r="CD789" s="218">
        <v>0</v>
      </c>
      <c r="CE789" s="218">
        <v>0</v>
      </c>
      <c r="CF789" s="218">
        <v>46155.388800000008</v>
      </c>
      <c r="CG789" s="219">
        <v>46155.388800000008</v>
      </c>
      <c r="CH789" s="220">
        <v>6552480.0000000009</v>
      </c>
      <c r="CI789" s="220">
        <v>6552480.0000000009</v>
      </c>
      <c r="CJ789" s="220">
        <v>6657600</v>
      </c>
      <c r="CK789" s="221" t="s">
        <v>530</v>
      </c>
      <c r="CL789" s="222">
        <v>1.87</v>
      </c>
      <c r="CM789" s="223">
        <v>1.87</v>
      </c>
      <c r="CN789" s="224">
        <v>1.9</v>
      </c>
      <c r="CO789" s="253"/>
      <c r="CP789" s="253"/>
      <c r="CQ789" s="253"/>
      <c r="CR789" s="225"/>
      <c r="CS789" s="254">
        <v>47.248217948688684</v>
      </c>
      <c r="CT789" s="255">
        <v>47.248217948688684</v>
      </c>
      <c r="CU789" s="256">
        <v>0.45597177859079602</v>
      </c>
      <c r="CV789" s="257">
        <v>0.45597177859079602</v>
      </c>
      <c r="CW789" s="245" t="s">
        <v>1697</v>
      </c>
      <c r="CX789" s="258"/>
      <c r="CY789" s="253"/>
      <c r="CZ789" s="253"/>
      <c r="DA789" s="259"/>
      <c r="DB789" s="260"/>
      <c r="DC789" s="261">
        <v>0</v>
      </c>
      <c r="DD789" s="262">
        <v>0</v>
      </c>
      <c r="DE789" s="263">
        <v>77958</v>
      </c>
      <c r="DF789" s="111">
        <v>25986</v>
      </c>
    </row>
    <row r="790" spans="1:110" ht="35.25" customHeight="1" x14ac:dyDescent="0.25">
      <c r="A790" s="237" t="s">
        <v>541</v>
      </c>
      <c r="B790" s="238" t="s">
        <v>14</v>
      </c>
      <c r="C790" s="238" t="s">
        <v>34</v>
      </c>
      <c r="D790" s="60" t="s">
        <v>300</v>
      </c>
      <c r="E790" s="60" t="s">
        <v>301</v>
      </c>
      <c r="F790" s="60" t="s">
        <v>1698</v>
      </c>
      <c r="G790" s="61" t="s">
        <v>301</v>
      </c>
      <c r="H790" s="211" t="s">
        <v>543</v>
      </c>
      <c r="I790" s="60" t="s">
        <v>547</v>
      </c>
      <c r="J790" s="212">
        <v>2.6515619402910429</v>
      </c>
      <c r="K790" s="212">
        <v>2.9816287816770002</v>
      </c>
      <c r="L790" s="213">
        <v>1019.1</v>
      </c>
      <c r="M790" s="214"/>
      <c r="N790" s="214"/>
      <c r="O790" s="214"/>
      <c r="P790" s="214"/>
      <c r="Q790" s="214"/>
      <c r="R790" s="214"/>
      <c r="S790" s="214"/>
      <c r="T790" s="214"/>
      <c r="U790" s="214"/>
      <c r="V790" s="214"/>
      <c r="W790" s="214"/>
      <c r="X790" s="214"/>
      <c r="Y790" s="214"/>
      <c r="Z790" s="214"/>
      <c r="AA790" s="214"/>
      <c r="AB790" s="214"/>
      <c r="AC790" s="214">
        <v>6</v>
      </c>
      <c r="AD790" s="214">
        <v>6</v>
      </c>
      <c r="AE790" s="214"/>
      <c r="AF790" s="214"/>
      <c r="AG790" s="215"/>
      <c r="AH790" s="214"/>
      <c r="AI790" s="214">
        <f t="shared" si="39"/>
        <v>6</v>
      </c>
      <c r="AJ790" s="214">
        <f t="shared" si="39"/>
        <v>6</v>
      </c>
      <c r="AK790" s="214"/>
      <c r="AL790" s="214"/>
      <c r="AM790" s="214"/>
      <c r="AN790" s="214"/>
      <c r="AO790" s="214"/>
      <c r="AP790" s="214"/>
      <c r="AQ790" s="214"/>
      <c r="AR790" s="214"/>
      <c r="AS790" s="214"/>
      <c r="AT790" s="214"/>
      <c r="AU790" s="214"/>
      <c r="AV790" s="214"/>
      <c r="AW790" s="214"/>
      <c r="AX790" s="214"/>
      <c r="AY790" s="214"/>
      <c r="AZ790" s="214"/>
      <c r="BA790" s="214">
        <v>30.72</v>
      </c>
      <c r="BB790" s="214">
        <v>30.72</v>
      </c>
      <c r="BC790" s="214"/>
      <c r="BD790" s="214"/>
      <c r="BE790" s="214"/>
      <c r="BF790" s="214"/>
      <c r="BG790" s="216">
        <f t="shared" si="40"/>
        <v>30.72</v>
      </c>
      <c r="BH790" s="72">
        <f t="shared" si="40"/>
        <v>30.72</v>
      </c>
      <c r="BI790" s="217">
        <f t="shared" si="38"/>
        <v>1.6605405405405404E-2</v>
      </c>
      <c r="BJ790" s="218">
        <v>0</v>
      </c>
      <c r="BK790" s="218">
        <v>0</v>
      </c>
      <c r="BL790" s="218">
        <v>0</v>
      </c>
      <c r="BM790" s="218">
        <v>0</v>
      </c>
      <c r="BN790" s="218">
        <v>0</v>
      </c>
      <c r="BO790" s="218">
        <v>0</v>
      </c>
      <c r="BP790" s="218">
        <v>0</v>
      </c>
      <c r="BQ790" s="218">
        <v>0</v>
      </c>
      <c r="BR790" s="218">
        <v>0</v>
      </c>
      <c r="BS790" s="218">
        <v>0</v>
      </c>
      <c r="BT790" s="218">
        <v>0</v>
      </c>
      <c r="BU790" s="218">
        <v>0</v>
      </c>
      <c r="BV790" s="218">
        <v>0</v>
      </c>
      <c r="BW790" s="218">
        <v>0</v>
      </c>
      <c r="BX790" s="218">
        <v>0</v>
      </c>
      <c r="BY790" s="218">
        <v>0</v>
      </c>
      <c r="BZ790" s="218">
        <v>36060.364800000003</v>
      </c>
      <c r="CA790" s="218">
        <v>36060.364800000003</v>
      </c>
      <c r="CB790" s="218">
        <v>0</v>
      </c>
      <c r="CC790" s="218">
        <v>0</v>
      </c>
      <c r="CD790" s="218">
        <v>0</v>
      </c>
      <c r="CE790" s="218">
        <v>0</v>
      </c>
      <c r="CF790" s="218">
        <v>36060.364800000003</v>
      </c>
      <c r="CG790" s="219">
        <v>36060.364800000003</v>
      </c>
      <c r="CH790" s="220">
        <v>6494445.2026187992</v>
      </c>
      <c r="CI790" s="220">
        <v>6494445.2026187992</v>
      </c>
      <c r="CJ790" s="220">
        <v>6356996.626902001</v>
      </c>
      <c r="CK790" s="221" t="s">
        <v>530</v>
      </c>
      <c r="CL790" s="222">
        <v>1.89</v>
      </c>
      <c r="CM790" s="223">
        <v>1.89</v>
      </c>
      <c r="CN790" s="224">
        <v>1.85</v>
      </c>
      <c r="CO790" s="253"/>
      <c r="CP790" s="253"/>
      <c r="CQ790" s="253"/>
      <c r="CR790" s="225"/>
      <c r="CS790" s="254">
        <v>131.75480962485804</v>
      </c>
      <c r="CT790" s="255">
        <v>95.511602202724191</v>
      </c>
      <c r="CU790" s="256">
        <v>0.52058299341175485</v>
      </c>
      <c r="CV790" s="257">
        <v>0.47452600202673167</v>
      </c>
      <c r="CW790" s="245" t="s">
        <v>938</v>
      </c>
      <c r="CX790" s="258"/>
      <c r="CY790" s="253"/>
      <c r="CZ790" s="253"/>
      <c r="DA790" s="259"/>
      <c r="DB790" s="260"/>
      <c r="DC790" s="261">
        <v>0</v>
      </c>
      <c r="DD790" s="262">
        <v>17480</v>
      </c>
      <c r="DE790" s="263">
        <v>0</v>
      </c>
      <c r="DF790" s="111">
        <v>5826.666666666667</v>
      </c>
    </row>
    <row r="791" spans="1:110" ht="35.25" customHeight="1" x14ac:dyDescent="0.25">
      <c r="A791" s="237" t="s">
        <v>541</v>
      </c>
      <c r="B791" s="238" t="s">
        <v>14</v>
      </c>
      <c r="C791" s="238" t="s">
        <v>34</v>
      </c>
      <c r="D791" s="60" t="s">
        <v>300</v>
      </c>
      <c r="E791" s="60" t="s">
        <v>301</v>
      </c>
      <c r="F791" s="60" t="s">
        <v>1699</v>
      </c>
      <c r="G791" s="61" t="s">
        <v>301</v>
      </c>
      <c r="H791" s="211" t="s">
        <v>543</v>
      </c>
      <c r="I791" s="60" t="s">
        <v>547</v>
      </c>
      <c r="J791" s="212">
        <v>2.2696793782382572</v>
      </c>
      <c r="K791" s="212">
        <v>10.352272705739999</v>
      </c>
      <c r="L791" s="213">
        <v>873.8</v>
      </c>
      <c r="M791" s="214"/>
      <c r="N791" s="214"/>
      <c r="O791" s="214"/>
      <c r="P791" s="214"/>
      <c r="Q791" s="214"/>
      <c r="R791" s="214"/>
      <c r="S791" s="214"/>
      <c r="T791" s="214"/>
      <c r="U791" s="214"/>
      <c r="V791" s="214"/>
      <c r="W791" s="214"/>
      <c r="X791" s="214"/>
      <c r="Y791" s="214"/>
      <c r="Z791" s="214"/>
      <c r="AA791" s="214"/>
      <c r="AB791" s="214"/>
      <c r="AC791" s="214">
        <v>36</v>
      </c>
      <c r="AD791" s="214">
        <v>36</v>
      </c>
      <c r="AE791" s="214"/>
      <c r="AF791" s="214"/>
      <c r="AG791" s="215"/>
      <c r="AH791" s="214"/>
      <c r="AI791" s="214">
        <f t="shared" si="39"/>
        <v>36</v>
      </c>
      <c r="AJ791" s="214">
        <f t="shared" si="39"/>
        <v>36</v>
      </c>
      <c r="AK791" s="214"/>
      <c r="AL791" s="214"/>
      <c r="AM791" s="214"/>
      <c r="AN791" s="214"/>
      <c r="AO791" s="214"/>
      <c r="AP791" s="214"/>
      <c r="AQ791" s="214"/>
      <c r="AR791" s="214"/>
      <c r="AS791" s="214"/>
      <c r="AT791" s="214"/>
      <c r="AU791" s="214"/>
      <c r="AV791" s="214"/>
      <c r="AW791" s="214"/>
      <c r="AX791" s="214"/>
      <c r="AY791" s="214"/>
      <c r="AZ791" s="214"/>
      <c r="BA791" s="214">
        <v>230.92</v>
      </c>
      <c r="BB791" s="214">
        <v>230.92</v>
      </c>
      <c r="BC791" s="214"/>
      <c r="BD791" s="214"/>
      <c r="BE791" s="214"/>
      <c r="BF791" s="214"/>
      <c r="BG791" s="216">
        <f t="shared" si="40"/>
        <v>230.92</v>
      </c>
      <c r="BH791" s="72">
        <f t="shared" si="40"/>
        <v>230.92</v>
      </c>
      <c r="BI791" s="217">
        <f t="shared" si="38"/>
        <v>0.1382754491017964</v>
      </c>
      <c r="BJ791" s="218">
        <v>0</v>
      </c>
      <c r="BK791" s="218">
        <v>0</v>
      </c>
      <c r="BL791" s="218">
        <v>0</v>
      </c>
      <c r="BM791" s="218">
        <v>0</v>
      </c>
      <c r="BN791" s="218">
        <v>0</v>
      </c>
      <c r="BO791" s="218">
        <v>0</v>
      </c>
      <c r="BP791" s="218">
        <v>0</v>
      </c>
      <c r="BQ791" s="218">
        <v>0</v>
      </c>
      <c r="BR791" s="218">
        <v>0</v>
      </c>
      <c r="BS791" s="218">
        <v>0</v>
      </c>
      <c r="BT791" s="218">
        <v>0</v>
      </c>
      <c r="BU791" s="218">
        <v>0</v>
      </c>
      <c r="BV791" s="218">
        <v>0</v>
      </c>
      <c r="BW791" s="218">
        <v>0</v>
      </c>
      <c r="BX791" s="218">
        <v>0</v>
      </c>
      <c r="BY791" s="218">
        <v>0</v>
      </c>
      <c r="BZ791" s="218">
        <v>271063.13280000002</v>
      </c>
      <c r="CA791" s="218">
        <v>271063.13280000002</v>
      </c>
      <c r="CB791" s="218">
        <v>0</v>
      </c>
      <c r="CC791" s="218">
        <v>0</v>
      </c>
      <c r="CD791" s="218">
        <v>0</v>
      </c>
      <c r="CE791" s="218">
        <v>0</v>
      </c>
      <c r="CF791" s="218">
        <v>271063.13280000002</v>
      </c>
      <c r="CG791" s="219">
        <v>271063.13280000002</v>
      </c>
      <c r="CH791" s="220">
        <v>4642554.3916751994</v>
      </c>
      <c r="CI791" s="220">
        <v>4642554.3916751994</v>
      </c>
      <c r="CJ791" s="220">
        <v>4969913.9962163987</v>
      </c>
      <c r="CK791" s="221" t="s">
        <v>530</v>
      </c>
      <c r="CL791" s="222">
        <v>1.56</v>
      </c>
      <c r="CM791" s="223">
        <v>1.56</v>
      </c>
      <c r="CN791" s="224">
        <v>1.67</v>
      </c>
      <c r="CO791" s="253"/>
      <c r="CP791" s="253"/>
      <c r="CQ791" s="253"/>
      <c r="CR791" s="225"/>
      <c r="CS791" s="254">
        <v>116.39495571017665</v>
      </c>
      <c r="CT791" s="255">
        <v>37.570423611447787</v>
      </c>
      <c r="CU791" s="256">
        <v>0.5853312376950458</v>
      </c>
      <c r="CV791" s="257">
        <v>0.52285182582918099</v>
      </c>
      <c r="CW791" s="245" t="s">
        <v>806</v>
      </c>
      <c r="CX791" s="258"/>
      <c r="CY791" s="253"/>
      <c r="CZ791" s="253"/>
      <c r="DA791" s="259"/>
      <c r="DB791" s="260"/>
      <c r="DC791" s="261">
        <v>0</v>
      </c>
      <c r="DD791" s="262">
        <v>69174</v>
      </c>
      <c r="DE791" s="263">
        <v>19552</v>
      </c>
      <c r="DF791" s="111">
        <v>29575.333333333332</v>
      </c>
    </row>
    <row r="792" spans="1:110" ht="35.25" customHeight="1" x14ac:dyDescent="0.25">
      <c r="A792" s="237" t="s">
        <v>541</v>
      </c>
      <c r="B792" s="238" t="s">
        <v>14</v>
      </c>
      <c r="C792" s="238" t="s">
        <v>34</v>
      </c>
      <c r="D792" s="60" t="s">
        <v>300</v>
      </c>
      <c r="E792" s="60" t="s">
        <v>301</v>
      </c>
      <c r="F792" s="60" t="s">
        <v>1700</v>
      </c>
      <c r="G792" s="61" t="s">
        <v>301</v>
      </c>
      <c r="H792" s="211" t="s">
        <v>543</v>
      </c>
      <c r="I792" s="60" t="s">
        <v>547</v>
      </c>
      <c r="J792" s="212">
        <v>3.3144524253638039</v>
      </c>
      <c r="K792" s="212">
        <v>0.72727272576000002</v>
      </c>
      <c r="L792" s="213">
        <v>42</v>
      </c>
      <c r="M792" s="214"/>
      <c r="N792" s="214"/>
      <c r="O792" s="214"/>
      <c r="P792" s="214"/>
      <c r="Q792" s="214"/>
      <c r="R792" s="214"/>
      <c r="S792" s="214"/>
      <c r="T792" s="214"/>
      <c r="U792" s="214"/>
      <c r="V792" s="214"/>
      <c r="W792" s="214"/>
      <c r="X792" s="214"/>
      <c r="Y792" s="214"/>
      <c r="Z792" s="214"/>
      <c r="AA792" s="214"/>
      <c r="AB792" s="214"/>
      <c r="AC792" s="214">
        <v>2</v>
      </c>
      <c r="AD792" s="214">
        <v>2</v>
      </c>
      <c r="AE792" s="214"/>
      <c r="AF792" s="214"/>
      <c r="AG792" s="215"/>
      <c r="AH792" s="214"/>
      <c r="AI792" s="214">
        <f t="shared" si="39"/>
        <v>2</v>
      </c>
      <c r="AJ792" s="214">
        <f t="shared" si="39"/>
        <v>2</v>
      </c>
      <c r="AK792" s="214"/>
      <c r="AL792" s="214"/>
      <c r="AM792" s="214"/>
      <c r="AN792" s="214"/>
      <c r="AO792" s="214"/>
      <c r="AP792" s="214"/>
      <c r="AQ792" s="214"/>
      <c r="AR792" s="214"/>
      <c r="AS792" s="214"/>
      <c r="AT792" s="214"/>
      <c r="AU792" s="214"/>
      <c r="AV792" s="214"/>
      <c r="AW792" s="214"/>
      <c r="AX792" s="214"/>
      <c r="AY792" s="214"/>
      <c r="AZ792" s="214"/>
      <c r="BA792" s="214">
        <v>15.7</v>
      </c>
      <c r="BB792" s="214">
        <v>15.7</v>
      </c>
      <c r="BC792" s="214"/>
      <c r="BD792" s="214"/>
      <c r="BE792" s="214"/>
      <c r="BF792" s="214"/>
      <c r="BG792" s="216">
        <f t="shared" si="40"/>
        <v>15.7</v>
      </c>
      <c r="BH792" s="72">
        <f t="shared" si="40"/>
        <v>15.7</v>
      </c>
      <c r="BI792" s="217">
        <f t="shared" si="38"/>
        <v>3.4130434782608694E-2</v>
      </c>
      <c r="BJ792" s="218">
        <v>0</v>
      </c>
      <c r="BK792" s="218">
        <v>0</v>
      </c>
      <c r="BL792" s="218">
        <v>0</v>
      </c>
      <c r="BM792" s="218">
        <v>0</v>
      </c>
      <c r="BN792" s="218">
        <v>0</v>
      </c>
      <c r="BO792" s="218">
        <v>0</v>
      </c>
      <c r="BP792" s="218">
        <v>0</v>
      </c>
      <c r="BQ792" s="218">
        <v>0</v>
      </c>
      <c r="BR792" s="218">
        <v>0</v>
      </c>
      <c r="BS792" s="218">
        <v>0</v>
      </c>
      <c r="BT792" s="218">
        <v>0</v>
      </c>
      <c r="BU792" s="218">
        <v>0</v>
      </c>
      <c r="BV792" s="218">
        <v>0</v>
      </c>
      <c r="BW792" s="218">
        <v>0</v>
      </c>
      <c r="BX792" s="218">
        <v>0</v>
      </c>
      <c r="BY792" s="218">
        <v>0</v>
      </c>
      <c r="BZ792" s="218">
        <v>18429.288</v>
      </c>
      <c r="CA792" s="218">
        <v>18429.288</v>
      </c>
      <c r="CB792" s="218">
        <v>0</v>
      </c>
      <c r="CC792" s="218">
        <v>0</v>
      </c>
      <c r="CD792" s="218">
        <v>0</v>
      </c>
      <c r="CE792" s="218">
        <v>0</v>
      </c>
      <c r="CF792" s="218">
        <v>18429.288</v>
      </c>
      <c r="CG792" s="219">
        <v>18429.288</v>
      </c>
      <c r="CH792" s="220">
        <v>447587.59924800001</v>
      </c>
      <c r="CI792" s="220">
        <v>447587.59924800001</v>
      </c>
      <c r="CJ792" s="220">
        <v>478814.64105600008</v>
      </c>
      <c r="CK792" s="221" t="s">
        <v>530</v>
      </c>
      <c r="CL792" s="222">
        <v>0.43</v>
      </c>
      <c r="CM792" s="223">
        <v>0.43</v>
      </c>
      <c r="CN792" s="224">
        <v>0.46</v>
      </c>
      <c r="CO792" s="253"/>
      <c r="CP792" s="253"/>
      <c r="CQ792" s="253"/>
      <c r="CR792" s="225"/>
      <c r="CS792" s="254">
        <v>114.65377176015483</v>
      </c>
      <c r="CT792" s="255">
        <v>114.65377176015483</v>
      </c>
      <c r="CU792" s="256">
        <v>0.3713733075435206</v>
      </c>
      <c r="CV792" s="257">
        <v>0.3713733075435206</v>
      </c>
      <c r="CW792" s="245" t="s">
        <v>556</v>
      </c>
      <c r="CX792" s="258"/>
      <c r="CY792" s="253"/>
      <c r="CZ792" s="253"/>
      <c r="DA792" s="259"/>
      <c r="DB792" s="260"/>
      <c r="DC792" s="261">
        <v>0</v>
      </c>
      <c r="DD792" s="262">
        <v>0</v>
      </c>
      <c r="DE792" s="263">
        <v>0</v>
      </c>
      <c r="DF792" s="111">
        <v>0</v>
      </c>
    </row>
    <row r="793" spans="1:110" ht="35.25" customHeight="1" x14ac:dyDescent="0.25">
      <c r="A793" s="237" t="s">
        <v>541</v>
      </c>
      <c r="B793" s="238" t="s">
        <v>14</v>
      </c>
      <c r="C793" s="238" t="s">
        <v>34</v>
      </c>
      <c r="D793" s="60" t="s">
        <v>300</v>
      </c>
      <c r="E793" s="60" t="s">
        <v>301</v>
      </c>
      <c r="F793" s="60" t="s">
        <v>1701</v>
      </c>
      <c r="G793" s="61" t="s">
        <v>301</v>
      </c>
      <c r="H793" s="211" t="s">
        <v>543</v>
      </c>
      <c r="I793" s="60" t="s">
        <v>547</v>
      </c>
      <c r="J793" s="212">
        <v>2.4858393190228529</v>
      </c>
      <c r="K793" s="212">
        <v>5.8778408968650009</v>
      </c>
      <c r="L793" s="213">
        <v>574.79999999999995</v>
      </c>
      <c r="M793" s="214"/>
      <c r="N793" s="214"/>
      <c r="O793" s="214"/>
      <c r="P793" s="214"/>
      <c r="Q793" s="214"/>
      <c r="R793" s="214"/>
      <c r="S793" s="214"/>
      <c r="T793" s="214"/>
      <c r="U793" s="214"/>
      <c r="V793" s="214"/>
      <c r="W793" s="214"/>
      <c r="X793" s="214"/>
      <c r="Y793" s="214"/>
      <c r="Z793" s="214"/>
      <c r="AA793" s="214"/>
      <c r="AB793" s="214"/>
      <c r="AC793" s="214">
        <v>16</v>
      </c>
      <c r="AD793" s="214">
        <v>16</v>
      </c>
      <c r="AE793" s="214"/>
      <c r="AF793" s="214"/>
      <c r="AG793" s="215"/>
      <c r="AH793" s="214"/>
      <c r="AI793" s="214">
        <f t="shared" si="39"/>
        <v>16</v>
      </c>
      <c r="AJ793" s="214">
        <f t="shared" si="39"/>
        <v>16</v>
      </c>
      <c r="AK793" s="214"/>
      <c r="AL793" s="214"/>
      <c r="AM793" s="214"/>
      <c r="AN793" s="214"/>
      <c r="AO793" s="214"/>
      <c r="AP793" s="214"/>
      <c r="AQ793" s="214"/>
      <c r="AR793" s="214"/>
      <c r="AS793" s="214"/>
      <c r="AT793" s="214"/>
      <c r="AU793" s="214"/>
      <c r="AV793" s="214"/>
      <c r="AW793" s="214"/>
      <c r="AX793" s="214"/>
      <c r="AY793" s="214"/>
      <c r="AZ793" s="214"/>
      <c r="BA793" s="214">
        <v>89.6</v>
      </c>
      <c r="BB793" s="214">
        <v>89.6</v>
      </c>
      <c r="BC793" s="214"/>
      <c r="BD793" s="214"/>
      <c r="BE793" s="214"/>
      <c r="BF793" s="214"/>
      <c r="BG793" s="216">
        <f t="shared" si="40"/>
        <v>89.6</v>
      </c>
      <c r="BH793" s="72">
        <f t="shared" si="40"/>
        <v>89.6</v>
      </c>
      <c r="BI793" s="217">
        <f t="shared" si="38"/>
        <v>7.0551181102362207E-2</v>
      </c>
      <c r="BJ793" s="218">
        <v>0</v>
      </c>
      <c r="BK793" s="218">
        <v>0</v>
      </c>
      <c r="BL793" s="218">
        <v>0</v>
      </c>
      <c r="BM793" s="218">
        <v>0</v>
      </c>
      <c r="BN793" s="218">
        <v>0</v>
      </c>
      <c r="BO793" s="218">
        <v>0</v>
      </c>
      <c r="BP793" s="218">
        <v>0</v>
      </c>
      <c r="BQ793" s="218">
        <v>0</v>
      </c>
      <c r="BR793" s="218">
        <v>0</v>
      </c>
      <c r="BS793" s="218">
        <v>0</v>
      </c>
      <c r="BT793" s="218">
        <v>0</v>
      </c>
      <c r="BU793" s="218">
        <v>0</v>
      </c>
      <c r="BV793" s="218">
        <v>0</v>
      </c>
      <c r="BW793" s="218">
        <v>0</v>
      </c>
      <c r="BX793" s="218">
        <v>0</v>
      </c>
      <c r="BY793" s="218">
        <v>0</v>
      </c>
      <c r="BZ793" s="218">
        <v>105176.06400000001</v>
      </c>
      <c r="CA793" s="218">
        <v>105176.06400000001</v>
      </c>
      <c r="CB793" s="218">
        <v>0</v>
      </c>
      <c r="CC793" s="218">
        <v>0</v>
      </c>
      <c r="CD793" s="218">
        <v>0</v>
      </c>
      <c r="CE793" s="218">
        <v>0</v>
      </c>
      <c r="CF793" s="218">
        <v>105176.06400000001</v>
      </c>
      <c r="CG793" s="219">
        <v>105176.06400000001</v>
      </c>
      <c r="CH793" s="220">
        <v>3973797.6940499996</v>
      </c>
      <c r="CI793" s="220">
        <v>3973797.6940499996</v>
      </c>
      <c r="CJ793" s="220">
        <v>4037378.4571547997</v>
      </c>
      <c r="CK793" s="221" t="s">
        <v>530</v>
      </c>
      <c r="CL793" s="222">
        <v>1.25</v>
      </c>
      <c r="CM793" s="223">
        <v>1.25</v>
      </c>
      <c r="CN793" s="224">
        <v>1.27</v>
      </c>
      <c r="CO793" s="253"/>
      <c r="CP793" s="253"/>
      <c r="CQ793" s="253"/>
      <c r="CR793" s="225"/>
      <c r="CS793" s="254">
        <v>61.459574596802526</v>
      </c>
      <c r="CT793" s="255">
        <v>52.289558460672261</v>
      </c>
      <c r="CU793" s="256">
        <v>0.77879992542917276</v>
      </c>
      <c r="CV793" s="257">
        <v>0.66144625079223562</v>
      </c>
      <c r="CW793" s="245" t="s">
        <v>554</v>
      </c>
      <c r="CX793" s="258"/>
      <c r="CY793" s="253"/>
      <c r="CZ793" s="253"/>
      <c r="DA793" s="259"/>
      <c r="DB793" s="260"/>
      <c r="DC793" s="261">
        <v>0</v>
      </c>
      <c r="DD793" s="262">
        <v>0</v>
      </c>
      <c r="DE793" s="263">
        <v>73973</v>
      </c>
      <c r="DF793" s="111">
        <v>24657.666666666668</v>
      </c>
    </row>
    <row r="794" spans="1:110" ht="35.25" customHeight="1" x14ac:dyDescent="0.25">
      <c r="A794" s="237" t="s">
        <v>541</v>
      </c>
      <c r="B794" s="238" t="s">
        <v>14</v>
      </c>
      <c r="C794" s="238" t="s">
        <v>34</v>
      </c>
      <c r="D794" s="60" t="s">
        <v>300</v>
      </c>
      <c r="E794" s="60" t="s">
        <v>301</v>
      </c>
      <c r="F794" s="60" t="s">
        <v>1702</v>
      </c>
      <c r="G794" s="61" t="s">
        <v>301</v>
      </c>
      <c r="H794" s="211" t="s">
        <v>533</v>
      </c>
      <c r="I794" s="60" t="s">
        <v>529</v>
      </c>
      <c r="J794" s="212">
        <v>10.699917068837495</v>
      </c>
      <c r="K794" s="212">
        <v>11.608901491005</v>
      </c>
      <c r="L794" s="213">
        <v>1265.5</v>
      </c>
      <c r="M794" s="214"/>
      <c r="N794" s="214"/>
      <c r="O794" s="214"/>
      <c r="P794" s="214"/>
      <c r="Q794" s="214"/>
      <c r="R794" s="214"/>
      <c r="S794" s="214"/>
      <c r="T794" s="214"/>
      <c r="U794" s="214"/>
      <c r="V794" s="214"/>
      <c r="W794" s="214"/>
      <c r="X794" s="214"/>
      <c r="Y794" s="214"/>
      <c r="Z794" s="214"/>
      <c r="AA794" s="214"/>
      <c r="AB794" s="214"/>
      <c r="AC794" s="214">
        <v>49</v>
      </c>
      <c r="AD794" s="214">
        <v>49</v>
      </c>
      <c r="AE794" s="214"/>
      <c r="AF794" s="214"/>
      <c r="AG794" s="215">
        <v>1</v>
      </c>
      <c r="AH794" s="214">
        <v>1</v>
      </c>
      <c r="AI794" s="214">
        <f t="shared" si="39"/>
        <v>50</v>
      </c>
      <c r="AJ794" s="214">
        <f t="shared" si="39"/>
        <v>50</v>
      </c>
      <c r="AK794" s="214"/>
      <c r="AL794" s="214"/>
      <c r="AM794" s="214"/>
      <c r="AN794" s="214"/>
      <c r="AO794" s="214"/>
      <c r="AP794" s="214"/>
      <c r="AQ794" s="214"/>
      <c r="AR794" s="214"/>
      <c r="AS794" s="214"/>
      <c r="AT794" s="214"/>
      <c r="AU794" s="214"/>
      <c r="AV794" s="214"/>
      <c r="AW794" s="214"/>
      <c r="AX794" s="214"/>
      <c r="AY794" s="214"/>
      <c r="AZ794" s="214"/>
      <c r="BA794" s="214">
        <v>284.13</v>
      </c>
      <c r="BB794" s="214">
        <v>284.13</v>
      </c>
      <c r="BC794" s="214"/>
      <c r="BD794" s="214"/>
      <c r="BE794" s="214">
        <v>1.8</v>
      </c>
      <c r="BF794" s="214">
        <v>1.8</v>
      </c>
      <c r="BG794" s="216">
        <f t="shared" si="40"/>
        <v>285.93</v>
      </c>
      <c r="BH794" s="72">
        <f t="shared" si="40"/>
        <v>285.93</v>
      </c>
      <c r="BI794" s="217">
        <f t="shared" si="38"/>
        <v>6.1096153846153856E-2</v>
      </c>
      <c r="BJ794" s="218">
        <v>0</v>
      </c>
      <c r="BK794" s="218">
        <v>0</v>
      </c>
      <c r="BL794" s="218">
        <v>0</v>
      </c>
      <c r="BM794" s="218">
        <v>0</v>
      </c>
      <c r="BN794" s="218">
        <v>0</v>
      </c>
      <c r="BO794" s="218">
        <v>0</v>
      </c>
      <c r="BP794" s="218">
        <v>0</v>
      </c>
      <c r="BQ794" s="218">
        <v>0</v>
      </c>
      <c r="BR794" s="218">
        <v>0</v>
      </c>
      <c r="BS794" s="218">
        <v>0</v>
      </c>
      <c r="BT794" s="218">
        <v>0</v>
      </c>
      <c r="BU794" s="218">
        <v>0</v>
      </c>
      <c r="BV794" s="218">
        <v>0</v>
      </c>
      <c r="BW794" s="218">
        <v>0</v>
      </c>
      <c r="BX794" s="218">
        <v>0</v>
      </c>
      <c r="BY794" s="218">
        <v>0</v>
      </c>
      <c r="BZ794" s="218">
        <v>333523.15919999999</v>
      </c>
      <c r="CA794" s="218">
        <v>333523.15919999999</v>
      </c>
      <c r="CB794" s="218">
        <v>0</v>
      </c>
      <c r="CC794" s="218">
        <v>0</v>
      </c>
      <c r="CD794" s="218">
        <v>5897.232</v>
      </c>
      <c r="CE794" s="218">
        <v>5897.232</v>
      </c>
      <c r="CF794" s="218">
        <v>339420.39120000001</v>
      </c>
      <c r="CG794" s="219">
        <v>339420.39120000001</v>
      </c>
      <c r="CH794" s="220">
        <v>7778880.0000000009</v>
      </c>
      <c r="CI794" s="220">
        <v>7778880.0000000009</v>
      </c>
      <c r="CJ794" s="220">
        <v>16398719.999999998</v>
      </c>
      <c r="CK794" s="221" t="s">
        <v>530</v>
      </c>
      <c r="CL794" s="222">
        <v>2.2200000000000002</v>
      </c>
      <c r="CM794" s="223">
        <v>2.2200000000000002</v>
      </c>
      <c r="CN794" s="224">
        <v>4.68</v>
      </c>
      <c r="CO794" s="253"/>
      <c r="CP794" s="253"/>
      <c r="CQ794" s="253"/>
      <c r="CR794" s="225"/>
      <c r="CS794" s="254">
        <v>165.00023787673737</v>
      </c>
      <c r="CT794" s="255">
        <v>55.090804808236577</v>
      </c>
      <c r="CU794" s="256">
        <v>0.47263257533403591</v>
      </c>
      <c r="CV794" s="257">
        <v>0.39283158704801374</v>
      </c>
      <c r="CW794" s="245" t="s">
        <v>628</v>
      </c>
      <c r="CX794" s="258"/>
      <c r="CY794" s="253"/>
      <c r="CZ794" s="253"/>
      <c r="DA794" s="259"/>
      <c r="DB794" s="260"/>
      <c r="DC794" s="261">
        <v>0</v>
      </c>
      <c r="DD794" s="262">
        <v>0</v>
      </c>
      <c r="DE794" s="263">
        <v>184544</v>
      </c>
      <c r="DF794" s="111">
        <v>61514.666666666664</v>
      </c>
    </row>
    <row r="795" spans="1:110" ht="35.25" customHeight="1" x14ac:dyDescent="0.25">
      <c r="A795" s="237" t="s">
        <v>541</v>
      </c>
      <c r="B795" s="238" t="s">
        <v>14</v>
      </c>
      <c r="C795" s="238" t="s">
        <v>34</v>
      </c>
      <c r="D795" s="60" t="s">
        <v>280</v>
      </c>
      <c r="E795" s="60" t="s">
        <v>281</v>
      </c>
      <c r="F795" s="60" t="s">
        <v>1703</v>
      </c>
      <c r="G795" s="61" t="s">
        <v>281</v>
      </c>
      <c r="H795" s="211" t="s">
        <v>543</v>
      </c>
      <c r="I795" s="60" t="s">
        <v>608</v>
      </c>
      <c r="J795" s="212">
        <v>11.783834464214101</v>
      </c>
      <c r="K795" s="212">
        <v>10.181060584884001</v>
      </c>
      <c r="L795" s="213">
        <v>2576.3000000000002</v>
      </c>
      <c r="M795" s="214"/>
      <c r="N795" s="214"/>
      <c r="O795" s="214"/>
      <c r="P795" s="214"/>
      <c r="Q795" s="214"/>
      <c r="R795" s="214"/>
      <c r="S795" s="214"/>
      <c r="T795" s="214"/>
      <c r="U795" s="214"/>
      <c r="V795" s="214"/>
      <c r="W795" s="214"/>
      <c r="X795" s="214"/>
      <c r="Y795" s="214">
        <v>4</v>
      </c>
      <c r="Z795" s="214">
        <v>4</v>
      </c>
      <c r="AA795" s="214"/>
      <c r="AB795" s="214"/>
      <c r="AC795" s="214">
        <v>40</v>
      </c>
      <c r="AD795" s="214">
        <v>40</v>
      </c>
      <c r="AE795" s="214"/>
      <c r="AF795" s="214"/>
      <c r="AG795" s="215"/>
      <c r="AH795" s="214"/>
      <c r="AI795" s="214">
        <f t="shared" si="39"/>
        <v>44</v>
      </c>
      <c r="AJ795" s="214">
        <f t="shared" si="39"/>
        <v>44</v>
      </c>
      <c r="AK795" s="214"/>
      <c r="AL795" s="214"/>
      <c r="AM795" s="214"/>
      <c r="AN795" s="214"/>
      <c r="AO795" s="214"/>
      <c r="AP795" s="214"/>
      <c r="AQ795" s="214"/>
      <c r="AR795" s="214"/>
      <c r="AS795" s="214"/>
      <c r="AT795" s="214"/>
      <c r="AU795" s="214"/>
      <c r="AV795" s="214"/>
      <c r="AW795" s="214">
        <v>78.599999999999994</v>
      </c>
      <c r="AX795" s="214">
        <v>78.599999999999994</v>
      </c>
      <c r="AY795" s="214"/>
      <c r="AZ795" s="214"/>
      <c r="BA795" s="214">
        <v>357.45</v>
      </c>
      <c r="BB795" s="214">
        <v>357.45</v>
      </c>
      <c r="BC795" s="214"/>
      <c r="BD795" s="214"/>
      <c r="BE795" s="214"/>
      <c r="BF795" s="214"/>
      <c r="BG795" s="216">
        <f t="shared" si="40"/>
        <v>436.04999999999995</v>
      </c>
      <c r="BH795" s="72">
        <f t="shared" si="40"/>
        <v>436.04999999999995</v>
      </c>
      <c r="BI795" s="217">
        <f t="shared" si="38"/>
        <v>6.6268996960486312E-2</v>
      </c>
      <c r="BJ795" s="218">
        <v>0</v>
      </c>
      <c r="BK795" s="218">
        <v>0</v>
      </c>
      <c r="BL795" s="218">
        <v>0</v>
      </c>
      <c r="BM795" s="218">
        <v>0</v>
      </c>
      <c r="BN795" s="218">
        <v>0</v>
      </c>
      <c r="BO795" s="218">
        <v>0</v>
      </c>
      <c r="BP795" s="218">
        <v>0</v>
      </c>
      <c r="BQ795" s="218">
        <v>0</v>
      </c>
      <c r="BR795" s="218">
        <v>0</v>
      </c>
      <c r="BS795" s="218">
        <v>0</v>
      </c>
      <c r="BT795" s="218">
        <v>0</v>
      </c>
      <c r="BU795" s="218">
        <v>0</v>
      </c>
      <c r="BV795" s="218">
        <v>396596.73599999998</v>
      </c>
      <c r="BW795" s="218">
        <v>396596.73599999998</v>
      </c>
      <c r="BX795" s="218">
        <v>0</v>
      </c>
      <c r="BY795" s="218">
        <v>0</v>
      </c>
      <c r="BZ795" s="218">
        <v>419589.10800000001</v>
      </c>
      <c r="CA795" s="218">
        <v>419589.10800000001</v>
      </c>
      <c r="CB795" s="218">
        <v>0</v>
      </c>
      <c r="CC795" s="218">
        <v>0</v>
      </c>
      <c r="CD795" s="218">
        <v>0</v>
      </c>
      <c r="CE795" s="218">
        <v>0</v>
      </c>
      <c r="CF795" s="218">
        <v>816185.84400000004</v>
      </c>
      <c r="CG795" s="219">
        <v>816185.84400000004</v>
      </c>
      <c r="CH795" s="220">
        <v>20499329.781844798</v>
      </c>
      <c r="CI795" s="220">
        <v>20499329.781844798</v>
      </c>
      <c r="CJ795" s="220">
        <v>20977541.207548801</v>
      </c>
      <c r="CK795" s="221" t="s">
        <v>530</v>
      </c>
      <c r="CL795" s="222">
        <v>6.43</v>
      </c>
      <c r="CM795" s="223">
        <v>6.43</v>
      </c>
      <c r="CN795" s="224">
        <v>6.58</v>
      </c>
      <c r="CO795" s="253"/>
      <c r="CP795" s="253"/>
      <c r="CQ795" s="253"/>
      <c r="CR795" s="225"/>
      <c r="CS795" s="254">
        <v>38.040578552989999</v>
      </c>
      <c r="CT795" s="255">
        <v>18.880817918993557</v>
      </c>
      <c r="CU795" s="256">
        <v>0.43167344046116768</v>
      </c>
      <c r="CV795" s="257">
        <v>0.42753305553475651</v>
      </c>
      <c r="CW795" s="245" t="s">
        <v>636</v>
      </c>
      <c r="CX795" s="258"/>
      <c r="CY795" s="253"/>
      <c r="CZ795" s="253"/>
      <c r="DA795" s="259"/>
      <c r="DB795" s="260"/>
      <c r="DC795" s="261">
        <v>0</v>
      </c>
      <c r="DD795" s="262">
        <v>0</v>
      </c>
      <c r="DE795" s="263">
        <v>0</v>
      </c>
      <c r="DF795" s="111">
        <v>0</v>
      </c>
    </row>
    <row r="796" spans="1:110" ht="35.25" customHeight="1" x14ac:dyDescent="0.25">
      <c r="A796" s="237" t="s">
        <v>541</v>
      </c>
      <c r="B796" s="238" t="s">
        <v>14</v>
      </c>
      <c r="C796" s="238" t="s">
        <v>34</v>
      </c>
      <c r="D796" s="60" t="s">
        <v>280</v>
      </c>
      <c r="E796" s="60" t="s">
        <v>281</v>
      </c>
      <c r="F796" s="60" t="s">
        <v>1704</v>
      </c>
      <c r="G796" s="61" t="s">
        <v>1616</v>
      </c>
      <c r="H796" s="211" t="s">
        <v>533</v>
      </c>
      <c r="I796" s="60" t="s">
        <v>608</v>
      </c>
      <c r="J796" s="212">
        <v>11.783834464214101</v>
      </c>
      <c r="K796" s="212">
        <v>16.893181783044</v>
      </c>
      <c r="L796" s="213">
        <v>2943.3</v>
      </c>
      <c r="M796" s="214"/>
      <c r="N796" s="214"/>
      <c r="O796" s="214"/>
      <c r="P796" s="214"/>
      <c r="Q796" s="214"/>
      <c r="R796" s="214"/>
      <c r="S796" s="214"/>
      <c r="T796" s="214"/>
      <c r="U796" s="214"/>
      <c r="V796" s="214"/>
      <c r="W796" s="214"/>
      <c r="X796" s="214"/>
      <c r="Y796" s="214"/>
      <c r="Z796" s="214"/>
      <c r="AA796" s="214"/>
      <c r="AB796" s="214"/>
      <c r="AC796" s="214">
        <v>51</v>
      </c>
      <c r="AD796" s="214">
        <v>51</v>
      </c>
      <c r="AE796" s="214"/>
      <c r="AF796" s="214"/>
      <c r="AG796" s="215"/>
      <c r="AH796" s="214"/>
      <c r="AI796" s="214">
        <f t="shared" si="39"/>
        <v>51</v>
      </c>
      <c r="AJ796" s="214">
        <f t="shared" si="39"/>
        <v>51</v>
      </c>
      <c r="AK796" s="214"/>
      <c r="AL796" s="214"/>
      <c r="AM796" s="214"/>
      <c r="AN796" s="214"/>
      <c r="AO796" s="214"/>
      <c r="AP796" s="214"/>
      <c r="AQ796" s="214"/>
      <c r="AR796" s="214"/>
      <c r="AS796" s="214"/>
      <c r="AT796" s="214"/>
      <c r="AU796" s="214"/>
      <c r="AV796" s="214"/>
      <c r="AW796" s="214"/>
      <c r="AX796" s="214"/>
      <c r="AY796" s="214"/>
      <c r="AZ796" s="214"/>
      <c r="BA796" s="214">
        <v>241.05500000000001</v>
      </c>
      <c r="BB796" s="214">
        <v>241.05500000000001</v>
      </c>
      <c r="BC796" s="214"/>
      <c r="BD796" s="214"/>
      <c r="BE796" s="214"/>
      <c r="BF796" s="214"/>
      <c r="BG796" s="216">
        <f t="shared" si="40"/>
        <v>241.05500000000001</v>
      </c>
      <c r="BH796" s="72">
        <f t="shared" si="40"/>
        <v>241.05500000000001</v>
      </c>
      <c r="BI796" s="217">
        <f t="shared" si="38"/>
        <v>2.6547907488986788E-2</v>
      </c>
      <c r="BJ796" s="218">
        <v>0</v>
      </c>
      <c r="BK796" s="218">
        <v>0</v>
      </c>
      <c r="BL796" s="218">
        <v>0</v>
      </c>
      <c r="BM796" s="218">
        <v>0</v>
      </c>
      <c r="BN796" s="218">
        <v>0</v>
      </c>
      <c r="BO796" s="218">
        <v>0</v>
      </c>
      <c r="BP796" s="218">
        <v>0</v>
      </c>
      <c r="BQ796" s="218">
        <v>0</v>
      </c>
      <c r="BR796" s="218">
        <v>0</v>
      </c>
      <c r="BS796" s="218">
        <v>0</v>
      </c>
      <c r="BT796" s="218">
        <v>0</v>
      </c>
      <c r="BU796" s="218">
        <v>0</v>
      </c>
      <c r="BV796" s="218">
        <v>0</v>
      </c>
      <c r="BW796" s="218">
        <v>0</v>
      </c>
      <c r="BX796" s="218">
        <v>0</v>
      </c>
      <c r="BY796" s="218">
        <v>0</v>
      </c>
      <c r="BZ796" s="218">
        <v>282960.00120000006</v>
      </c>
      <c r="CA796" s="218">
        <v>282960.00120000006</v>
      </c>
      <c r="CB796" s="218">
        <v>0</v>
      </c>
      <c r="CC796" s="218">
        <v>0</v>
      </c>
      <c r="CD796" s="218">
        <v>0</v>
      </c>
      <c r="CE796" s="218">
        <v>0</v>
      </c>
      <c r="CF796" s="218">
        <v>282960.00120000006</v>
      </c>
      <c r="CG796" s="219">
        <v>282960.00120000006</v>
      </c>
      <c r="CH796" s="220">
        <v>35975434.315392002</v>
      </c>
      <c r="CI796" s="220">
        <v>35975434.315392002</v>
      </c>
      <c r="CJ796" s="220">
        <v>40080606.574694403</v>
      </c>
      <c r="CK796" s="221" t="s">
        <v>530</v>
      </c>
      <c r="CL796" s="222">
        <v>8.15</v>
      </c>
      <c r="CM796" s="223">
        <v>8.15</v>
      </c>
      <c r="CN796" s="224">
        <v>9.08</v>
      </c>
      <c r="CO796" s="253"/>
      <c r="CP796" s="253"/>
      <c r="CQ796" s="253"/>
      <c r="CR796" s="225"/>
      <c r="CS796" s="254">
        <v>99.636696492679391</v>
      </c>
      <c r="CT796" s="255">
        <v>99.506728404486751</v>
      </c>
      <c r="CU796" s="256">
        <v>0.74962029655085038</v>
      </c>
      <c r="CV796" s="257">
        <v>0.74869195306376002</v>
      </c>
      <c r="CW796" s="245" t="s">
        <v>618</v>
      </c>
      <c r="CX796" s="258"/>
      <c r="CY796" s="253"/>
      <c r="CZ796" s="253"/>
      <c r="DA796" s="259"/>
      <c r="DB796" s="260"/>
      <c r="DC796" s="261">
        <v>86320</v>
      </c>
      <c r="DD796" s="262">
        <v>581664</v>
      </c>
      <c r="DE796" s="263">
        <v>0</v>
      </c>
      <c r="DF796" s="111">
        <v>222661.33333333334</v>
      </c>
    </row>
    <row r="797" spans="1:110" ht="35.25" customHeight="1" x14ac:dyDescent="0.25">
      <c r="A797" s="237" t="s">
        <v>541</v>
      </c>
      <c r="B797" s="238" t="s">
        <v>14</v>
      </c>
      <c r="C797" s="238" t="s">
        <v>34</v>
      </c>
      <c r="D797" s="60" t="s">
        <v>280</v>
      </c>
      <c r="E797" s="60" t="s">
        <v>281</v>
      </c>
      <c r="F797" s="60" t="s">
        <v>1705</v>
      </c>
      <c r="G797" s="61" t="s">
        <v>281</v>
      </c>
      <c r="H797" s="211" t="s">
        <v>533</v>
      </c>
      <c r="I797" s="60" t="s">
        <v>608</v>
      </c>
      <c r="J797" s="212">
        <v>11.783834464214101</v>
      </c>
      <c r="K797" s="212">
        <v>15.999431784903001</v>
      </c>
      <c r="L797" s="213">
        <v>2608.3000000000002</v>
      </c>
      <c r="M797" s="214"/>
      <c r="N797" s="214"/>
      <c r="O797" s="214"/>
      <c r="P797" s="214"/>
      <c r="Q797" s="214"/>
      <c r="R797" s="214"/>
      <c r="S797" s="214"/>
      <c r="T797" s="214"/>
      <c r="U797" s="214"/>
      <c r="V797" s="214"/>
      <c r="W797" s="214"/>
      <c r="X797" s="214"/>
      <c r="Y797" s="214">
        <v>1</v>
      </c>
      <c r="Z797" s="214">
        <v>1</v>
      </c>
      <c r="AA797" s="214"/>
      <c r="AB797" s="214"/>
      <c r="AC797" s="214">
        <v>67</v>
      </c>
      <c r="AD797" s="214">
        <v>67</v>
      </c>
      <c r="AE797" s="214"/>
      <c r="AF797" s="214"/>
      <c r="AG797" s="215"/>
      <c r="AH797" s="214"/>
      <c r="AI797" s="214">
        <f t="shared" si="39"/>
        <v>68</v>
      </c>
      <c r="AJ797" s="214">
        <f t="shared" si="39"/>
        <v>68</v>
      </c>
      <c r="AK797" s="214"/>
      <c r="AL797" s="214"/>
      <c r="AM797" s="214"/>
      <c r="AN797" s="214"/>
      <c r="AO797" s="214"/>
      <c r="AP797" s="214"/>
      <c r="AQ797" s="214"/>
      <c r="AR797" s="214"/>
      <c r="AS797" s="214"/>
      <c r="AT797" s="214"/>
      <c r="AU797" s="214"/>
      <c r="AV797" s="214"/>
      <c r="AW797" s="214">
        <v>1.2</v>
      </c>
      <c r="AX797" s="214">
        <v>1.2</v>
      </c>
      <c r="AY797" s="214"/>
      <c r="AZ797" s="214"/>
      <c r="BA797" s="214">
        <v>492.55</v>
      </c>
      <c r="BB797" s="214">
        <v>492.55</v>
      </c>
      <c r="BC797" s="214"/>
      <c r="BD797" s="214"/>
      <c r="BE797" s="214"/>
      <c r="BF797" s="214"/>
      <c r="BG797" s="216">
        <f t="shared" si="40"/>
        <v>493.75</v>
      </c>
      <c r="BH797" s="72">
        <f t="shared" si="40"/>
        <v>493.75</v>
      </c>
      <c r="BI797" s="217">
        <f t="shared" si="38"/>
        <v>6.772976680384088E-2</v>
      </c>
      <c r="BJ797" s="218">
        <v>0</v>
      </c>
      <c r="BK797" s="218">
        <v>0</v>
      </c>
      <c r="BL797" s="218">
        <v>0</v>
      </c>
      <c r="BM797" s="218">
        <v>0</v>
      </c>
      <c r="BN797" s="218">
        <v>0</v>
      </c>
      <c r="BO797" s="218">
        <v>0</v>
      </c>
      <c r="BP797" s="218">
        <v>0</v>
      </c>
      <c r="BQ797" s="218">
        <v>0</v>
      </c>
      <c r="BR797" s="218">
        <v>0</v>
      </c>
      <c r="BS797" s="218">
        <v>0</v>
      </c>
      <c r="BT797" s="218">
        <v>0</v>
      </c>
      <c r="BU797" s="218">
        <v>0</v>
      </c>
      <c r="BV797" s="218">
        <v>6054.9119999999994</v>
      </c>
      <c r="BW797" s="218">
        <v>6054.9119999999994</v>
      </c>
      <c r="BX797" s="218">
        <v>0</v>
      </c>
      <c r="BY797" s="218">
        <v>0</v>
      </c>
      <c r="BZ797" s="218">
        <v>578174.89199999999</v>
      </c>
      <c r="CA797" s="218">
        <v>578174.89199999999</v>
      </c>
      <c r="CB797" s="218">
        <v>0</v>
      </c>
      <c r="CC797" s="218">
        <v>0</v>
      </c>
      <c r="CD797" s="218">
        <v>0</v>
      </c>
      <c r="CE797" s="218">
        <v>0</v>
      </c>
      <c r="CF797" s="218">
        <v>584229.804</v>
      </c>
      <c r="CG797" s="219">
        <v>584229.804</v>
      </c>
      <c r="CH797" s="220">
        <v>27992412.734457601</v>
      </c>
      <c r="CI797" s="220">
        <v>27992412.734457601</v>
      </c>
      <c r="CJ797" s="220">
        <v>32702674.492659599</v>
      </c>
      <c r="CK797" s="221" t="s">
        <v>530</v>
      </c>
      <c r="CL797" s="222">
        <v>6.24</v>
      </c>
      <c r="CM797" s="223">
        <v>6.24</v>
      </c>
      <c r="CN797" s="224">
        <v>7.29</v>
      </c>
      <c r="CO797" s="253"/>
      <c r="CP797" s="253"/>
      <c r="CQ797" s="253"/>
      <c r="CR797" s="225"/>
      <c r="CS797" s="254">
        <v>92.603054599119858</v>
      </c>
      <c r="CT797" s="255">
        <v>71.019795813177353</v>
      </c>
      <c r="CU797" s="256">
        <v>1.0529712907888045</v>
      </c>
      <c r="CV797" s="257">
        <v>1.0298403003734691</v>
      </c>
      <c r="CW797" s="245" t="s">
        <v>836</v>
      </c>
      <c r="CX797" s="258"/>
      <c r="CY797" s="253"/>
      <c r="CZ797" s="253"/>
      <c r="DA797" s="259"/>
      <c r="DB797" s="260"/>
      <c r="DC797" s="261">
        <v>71043</v>
      </c>
      <c r="DD797" s="262">
        <v>61803</v>
      </c>
      <c r="DE797" s="263">
        <v>0</v>
      </c>
      <c r="DF797" s="111">
        <v>44282</v>
      </c>
    </row>
    <row r="798" spans="1:110" ht="35.25" customHeight="1" x14ac:dyDescent="0.25">
      <c r="A798" s="237" t="s">
        <v>541</v>
      </c>
      <c r="B798" s="238" t="s">
        <v>14</v>
      </c>
      <c r="C798" s="238" t="s">
        <v>34</v>
      </c>
      <c r="D798" s="60" t="s">
        <v>214</v>
      </c>
      <c r="E798" s="60" t="s">
        <v>211</v>
      </c>
      <c r="F798" s="60" t="s">
        <v>1706</v>
      </c>
      <c r="G798" s="61" t="s">
        <v>1514</v>
      </c>
      <c r="H798" s="211" t="s">
        <v>543</v>
      </c>
      <c r="I798" s="60" t="s">
        <v>547</v>
      </c>
      <c r="J798" s="212">
        <v>2.370554017271068</v>
      </c>
      <c r="K798" s="212">
        <v>2.0102272685460001</v>
      </c>
      <c r="L798" s="213">
        <v>426.2</v>
      </c>
      <c r="M798" s="214"/>
      <c r="N798" s="214"/>
      <c r="O798" s="214"/>
      <c r="P798" s="214"/>
      <c r="Q798" s="214"/>
      <c r="R798" s="214"/>
      <c r="S798" s="214"/>
      <c r="T798" s="214"/>
      <c r="U798" s="214"/>
      <c r="V798" s="214"/>
      <c r="W798" s="214"/>
      <c r="X798" s="214"/>
      <c r="Y798" s="214"/>
      <c r="Z798" s="214"/>
      <c r="AA798" s="214"/>
      <c r="AB798" s="214"/>
      <c r="AC798" s="214">
        <v>1</v>
      </c>
      <c r="AD798" s="214">
        <v>1</v>
      </c>
      <c r="AE798" s="214"/>
      <c r="AF798" s="214"/>
      <c r="AG798" s="215"/>
      <c r="AH798" s="214"/>
      <c r="AI798" s="214">
        <f t="shared" si="39"/>
        <v>1</v>
      </c>
      <c r="AJ798" s="214">
        <f t="shared" si="39"/>
        <v>1</v>
      </c>
      <c r="AK798" s="214"/>
      <c r="AL798" s="214"/>
      <c r="AM798" s="214"/>
      <c r="AN798" s="214"/>
      <c r="AO798" s="214"/>
      <c r="AP798" s="214"/>
      <c r="AQ798" s="214"/>
      <c r="AR798" s="214"/>
      <c r="AS798" s="214"/>
      <c r="AT798" s="214"/>
      <c r="AU798" s="214"/>
      <c r="AV798" s="214"/>
      <c r="AW798" s="214"/>
      <c r="AX798" s="214"/>
      <c r="AY798" s="214"/>
      <c r="AZ798" s="214"/>
      <c r="BA798" s="214">
        <v>17.3</v>
      </c>
      <c r="BB798" s="214">
        <v>17.3</v>
      </c>
      <c r="BC798" s="214"/>
      <c r="BD798" s="214"/>
      <c r="BE798" s="214"/>
      <c r="BF798" s="214"/>
      <c r="BG798" s="216">
        <f t="shared" si="40"/>
        <v>17.3</v>
      </c>
      <c r="BH798" s="72">
        <f t="shared" si="40"/>
        <v>17.3</v>
      </c>
      <c r="BI798" s="217">
        <f t="shared" si="38"/>
        <v>1.0745341614906831E-2</v>
      </c>
      <c r="BJ798" s="218">
        <v>0</v>
      </c>
      <c r="BK798" s="218">
        <v>0</v>
      </c>
      <c r="BL798" s="218">
        <v>0</v>
      </c>
      <c r="BM798" s="218">
        <v>0</v>
      </c>
      <c r="BN798" s="218">
        <v>0</v>
      </c>
      <c r="BO798" s="218">
        <v>0</v>
      </c>
      <c r="BP798" s="218">
        <v>0</v>
      </c>
      <c r="BQ798" s="218">
        <v>0</v>
      </c>
      <c r="BR798" s="218">
        <v>0</v>
      </c>
      <c r="BS798" s="218">
        <v>0</v>
      </c>
      <c r="BT798" s="218">
        <v>0</v>
      </c>
      <c r="BU798" s="218">
        <v>0</v>
      </c>
      <c r="BV798" s="218">
        <v>0</v>
      </c>
      <c r="BW798" s="218">
        <v>0</v>
      </c>
      <c r="BX798" s="218">
        <v>0</v>
      </c>
      <c r="BY798" s="218">
        <v>0</v>
      </c>
      <c r="BZ798" s="218">
        <v>20307.432000000001</v>
      </c>
      <c r="CA798" s="218">
        <v>20307.432000000001</v>
      </c>
      <c r="CB798" s="218">
        <v>0</v>
      </c>
      <c r="CC798" s="218">
        <v>0</v>
      </c>
      <c r="CD798" s="218">
        <v>0</v>
      </c>
      <c r="CE798" s="218">
        <v>0</v>
      </c>
      <c r="CF798" s="218">
        <v>20307.432000000001</v>
      </c>
      <c r="CG798" s="219">
        <v>20307.432000000001</v>
      </c>
      <c r="CH798" s="220">
        <v>2698080.0000000005</v>
      </c>
      <c r="CI798" s="220">
        <v>2698080.0000000005</v>
      </c>
      <c r="CJ798" s="220">
        <v>5641440.0000000019</v>
      </c>
      <c r="CK798" s="221" t="s">
        <v>530</v>
      </c>
      <c r="CL798" s="222">
        <v>0.77</v>
      </c>
      <c r="CM798" s="223">
        <v>0.77</v>
      </c>
      <c r="CN798" s="224">
        <v>1.61</v>
      </c>
      <c r="CO798" s="253"/>
      <c r="CP798" s="253"/>
      <c r="CQ798" s="253"/>
      <c r="CR798" s="225"/>
      <c r="CS798" s="254">
        <v>14.866189219751213</v>
      </c>
      <c r="CT798" s="255">
        <v>0</v>
      </c>
      <c r="CU798" s="256">
        <v>6.4078401809272476E-2</v>
      </c>
      <c r="CV798" s="257">
        <v>0</v>
      </c>
      <c r="CW798" s="245" t="s">
        <v>556</v>
      </c>
      <c r="CX798" s="258"/>
      <c r="CY798" s="253"/>
      <c r="CZ798" s="253"/>
      <c r="DA798" s="259"/>
      <c r="DB798" s="260"/>
      <c r="DC798" s="261">
        <v>0</v>
      </c>
      <c r="DD798" s="262">
        <v>0</v>
      </c>
      <c r="DE798" s="263">
        <v>0</v>
      </c>
      <c r="DF798" s="111">
        <v>0</v>
      </c>
    </row>
    <row r="799" spans="1:110" ht="35.25" customHeight="1" x14ac:dyDescent="0.25">
      <c r="A799" s="237" t="s">
        <v>541</v>
      </c>
      <c r="B799" s="238" t="s">
        <v>14</v>
      </c>
      <c r="C799" s="238" t="s">
        <v>34</v>
      </c>
      <c r="D799" s="60" t="s">
        <v>214</v>
      </c>
      <c r="E799" s="60" t="s">
        <v>211</v>
      </c>
      <c r="F799" s="60" t="s">
        <v>1707</v>
      </c>
      <c r="G799" s="61" t="s">
        <v>211</v>
      </c>
      <c r="H799" s="211" t="s">
        <v>594</v>
      </c>
      <c r="I799" s="60" t="s">
        <v>547</v>
      </c>
      <c r="J799" s="212">
        <v>2.3057060350356893</v>
      </c>
      <c r="K799" s="212">
        <v>1.3291666639020001</v>
      </c>
      <c r="L799" s="213">
        <v>122</v>
      </c>
      <c r="M799" s="214"/>
      <c r="N799" s="214"/>
      <c r="O799" s="214"/>
      <c r="P799" s="214"/>
      <c r="Q799" s="214"/>
      <c r="R799" s="214"/>
      <c r="S799" s="214"/>
      <c r="T799" s="214"/>
      <c r="U799" s="214"/>
      <c r="V799" s="214"/>
      <c r="W799" s="214"/>
      <c r="X799" s="214"/>
      <c r="Y799" s="214"/>
      <c r="Z799" s="214"/>
      <c r="AA799" s="214"/>
      <c r="AB799" s="214"/>
      <c r="AC799" s="214">
        <v>1</v>
      </c>
      <c r="AD799" s="214">
        <v>1</v>
      </c>
      <c r="AE799" s="214"/>
      <c r="AF799" s="214"/>
      <c r="AG799" s="215"/>
      <c r="AH799" s="214"/>
      <c r="AI799" s="214">
        <f t="shared" si="39"/>
        <v>1</v>
      </c>
      <c r="AJ799" s="214">
        <f t="shared" si="39"/>
        <v>1</v>
      </c>
      <c r="AK799" s="214"/>
      <c r="AL799" s="214"/>
      <c r="AM799" s="214"/>
      <c r="AN799" s="214"/>
      <c r="AO799" s="214"/>
      <c r="AP799" s="214"/>
      <c r="AQ799" s="214"/>
      <c r="AR799" s="214"/>
      <c r="AS799" s="214"/>
      <c r="AT799" s="214"/>
      <c r="AU799" s="214"/>
      <c r="AV799" s="214"/>
      <c r="AW799" s="214"/>
      <c r="AX799" s="214"/>
      <c r="AY799" s="214"/>
      <c r="AZ799" s="214"/>
      <c r="BA799" s="214">
        <v>43.2</v>
      </c>
      <c r="BB799" s="214">
        <v>43.2</v>
      </c>
      <c r="BC799" s="214"/>
      <c r="BD799" s="214"/>
      <c r="BE799" s="214"/>
      <c r="BF799" s="214"/>
      <c r="BG799" s="216">
        <f t="shared" si="40"/>
        <v>43.2</v>
      </c>
      <c r="BH799" s="72">
        <f t="shared" si="40"/>
        <v>43.2</v>
      </c>
      <c r="BI799" s="217">
        <f t="shared" si="38"/>
        <v>9.0000000000000011E-2</v>
      </c>
      <c r="BJ799" s="218">
        <v>0</v>
      </c>
      <c r="BK799" s="218">
        <v>0</v>
      </c>
      <c r="BL799" s="218">
        <v>0</v>
      </c>
      <c r="BM799" s="218">
        <v>0</v>
      </c>
      <c r="BN799" s="218">
        <v>0</v>
      </c>
      <c r="BO799" s="218">
        <v>0</v>
      </c>
      <c r="BP799" s="218">
        <v>0</v>
      </c>
      <c r="BQ799" s="218">
        <v>0</v>
      </c>
      <c r="BR799" s="218">
        <v>0</v>
      </c>
      <c r="BS799" s="218">
        <v>0</v>
      </c>
      <c r="BT799" s="218">
        <v>0</v>
      </c>
      <c r="BU799" s="218">
        <v>0</v>
      </c>
      <c r="BV799" s="218">
        <v>0</v>
      </c>
      <c r="BW799" s="218">
        <v>0</v>
      </c>
      <c r="BX799" s="218">
        <v>0</v>
      </c>
      <c r="BY799" s="218">
        <v>0</v>
      </c>
      <c r="BZ799" s="218">
        <v>50709.888000000006</v>
      </c>
      <c r="CA799" s="218">
        <v>50709.888000000006</v>
      </c>
      <c r="CB799" s="218">
        <v>0</v>
      </c>
      <c r="CC799" s="218">
        <v>0</v>
      </c>
      <c r="CD799" s="218">
        <v>0</v>
      </c>
      <c r="CE799" s="218">
        <v>0</v>
      </c>
      <c r="CF799" s="218">
        <v>50709.888000000006</v>
      </c>
      <c r="CG799" s="219">
        <v>50709.888000000006</v>
      </c>
      <c r="CH799" s="220">
        <v>1802340.7170720003</v>
      </c>
      <c r="CI799" s="220">
        <v>1802340.7170720003</v>
      </c>
      <c r="CJ799" s="220">
        <v>1632308.5739520001</v>
      </c>
      <c r="CK799" s="221" t="s">
        <v>530</v>
      </c>
      <c r="CL799" s="222">
        <v>0.53</v>
      </c>
      <c r="CM799" s="223">
        <v>0.53</v>
      </c>
      <c r="CN799" s="224">
        <v>0.48</v>
      </c>
      <c r="CO799" s="253"/>
      <c r="CP799" s="253"/>
      <c r="CQ799" s="253"/>
      <c r="CR799" s="225"/>
      <c r="CS799" s="254">
        <v>39.614206548294504</v>
      </c>
      <c r="CT799" s="255">
        <v>39.614206548294504</v>
      </c>
      <c r="CU799" s="256">
        <v>0.95741555776181675</v>
      </c>
      <c r="CV799" s="257">
        <v>0.95741555776181675</v>
      </c>
      <c r="CW799" s="245" t="s">
        <v>556</v>
      </c>
      <c r="CX799" s="258"/>
      <c r="CY799" s="253"/>
      <c r="CZ799" s="253"/>
      <c r="DA799" s="259"/>
      <c r="DB799" s="260"/>
      <c r="DC799" s="261">
        <v>9322</v>
      </c>
      <c r="DD799" s="262">
        <v>5868</v>
      </c>
      <c r="DE799" s="263">
        <v>0</v>
      </c>
      <c r="DF799" s="111">
        <v>5063.333333333333</v>
      </c>
    </row>
    <row r="800" spans="1:110" ht="35.25" customHeight="1" x14ac:dyDescent="0.25">
      <c r="A800" s="237" t="s">
        <v>541</v>
      </c>
      <c r="B800" s="238" t="s">
        <v>14</v>
      </c>
      <c r="C800" s="238" t="s">
        <v>34</v>
      </c>
      <c r="D800" s="60" t="s">
        <v>214</v>
      </c>
      <c r="E800" s="60" t="s">
        <v>211</v>
      </c>
      <c r="F800" s="60" t="s">
        <v>1708</v>
      </c>
      <c r="G800" s="61" t="s">
        <v>211</v>
      </c>
      <c r="H800" s="211" t="s">
        <v>543</v>
      </c>
      <c r="I800" s="60" t="s">
        <v>547</v>
      </c>
      <c r="J800" s="212">
        <v>2.0607247688131474</v>
      </c>
      <c r="K800" s="212">
        <v>1.2089015126370002</v>
      </c>
      <c r="L800" s="213">
        <v>4</v>
      </c>
      <c r="M800" s="214"/>
      <c r="N800" s="214"/>
      <c r="O800" s="214"/>
      <c r="P800" s="214"/>
      <c r="Q800" s="214"/>
      <c r="R800" s="214"/>
      <c r="S800" s="214"/>
      <c r="T800" s="214"/>
      <c r="U800" s="214"/>
      <c r="V800" s="214"/>
      <c r="W800" s="214"/>
      <c r="X800" s="214"/>
      <c r="Y800" s="214"/>
      <c r="Z800" s="214"/>
      <c r="AA800" s="214"/>
      <c r="AB800" s="214"/>
      <c r="AC800" s="214">
        <v>2</v>
      </c>
      <c r="AD800" s="214">
        <v>2</v>
      </c>
      <c r="AE800" s="214"/>
      <c r="AF800" s="214"/>
      <c r="AG800" s="215"/>
      <c r="AH800" s="214"/>
      <c r="AI800" s="214">
        <f t="shared" si="39"/>
        <v>2</v>
      </c>
      <c r="AJ800" s="214">
        <f t="shared" si="39"/>
        <v>2</v>
      </c>
      <c r="AK800" s="214"/>
      <c r="AL800" s="214"/>
      <c r="AM800" s="214"/>
      <c r="AN800" s="214"/>
      <c r="AO800" s="214"/>
      <c r="AP800" s="214"/>
      <c r="AQ800" s="214"/>
      <c r="AR800" s="214"/>
      <c r="AS800" s="214"/>
      <c r="AT800" s="214"/>
      <c r="AU800" s="214"/>
      <c r="AV800" s="214"/>
      <c r="AW800" s="214"/>
      <c r="AX800" s="214"/>
      <c r="AY800" s="214"/>
      <c r="AZ800" s="214"/>
      <c r="BA800" s="214">
        <v>9.75</v>
      </c>
      <c r="BB800" s="214">
        <v>9.75</v>
      </c>
      <c r="BC800" s="214"/>
      <c r="BD800" s="214"/>
      <c r="BE800" s="214"/>
      <c r="BF800" s="214"/>
      <c r="BG800" s="216">
        <f t="shared" si="40"/>
        <v>9.75</v>
      </c>
      <c r="BH800" s="72">
        <f t="shared" si="40"/>
        <v>9.75</v>
      </c>
      <c r="BI800" s="217">
        <f t="shared" si="38"/>
        <v>0.121875</v>
      </c>
      <c r="BJ800" s="218">
        <v>0</v>
      </c>
      <c r="BK800" s="218">
        <v>0</v>
      </c>
      <c r="BL800" s="218">
        <v>0</v>
      </c>
      <c r="BM800" s="218">
        <v>0</v>
      </c>
      <c r="BN800" s="218">
        <v>0</v>
      </c>
      <c r="BO800" s="218">
        <v>0</v>
      </c>
      <c r="BP800" s="218">
        <v>0</v>
      </c>
      <c r="BQ800" s="218">
        <v>0</v>
      </c>
      <c r="BR800" s="218">
        <v>0</v>
      </c>
      <c r="BS800" s="218">
        <v>0</v>
      </c>
      <c r="BT800" s="218">
        <v>0</v>
      </c>
      <c r="BU800" s="218">
        <v>0</v>
      </c>
      <c r="BV800" s="218">
        <v>0</v>
      </c>
      <c r="BW800" s="218">
        <v>0</v>
      </c>
      <c r="BX800" s="218">
        <v>0</v>
      </c>
      <c r="BY800" s="218">
        <v>0</v>
      </c>
      <c r="BZ800" s="218">
        <v>11444.94</v>
      </c>
      <c r="CA800" s="218">
        <v>11444.94</v>
      </c>
      <c r="CB800" s="218">
        <v>0</v>
      </c>
      <c r="CC800" s="218">
        <v>0</v>
      </c>
      <c r="CD800" s="218">
        <v>0</v>
      </c>
      <c r="CE800" s="218">
        <v>0</v>
      </c>
      <c r="CF800" s="218">
        <v>11444.94</v>
      </c>
      <c r="CG800" s="219">
        <v>11444.94</v>
      </c>
      <c r="CH800" s="220">
        <v>1822080.0000000002</v>
      </c>
      <c r="CI800" s="220">
        <v>1822080.0000000002</v>
      </c>
      <c r="CJ800" s="220">
        <v>280320</v>
      </c>
      <c r="CK800" s="221" t="s">
        <v>530</v>
      </c>
      <c r="CL800" s="222">
        <v>0.52</v>
      </c>
      <c r="CM800" s="223">
        <v>0.52</v>
      </c>
      <c r="CN800" s="224">
        <v>0.08</v>
      </c>
      <c r="CO800" s="253"/>
      <c r="CP800" s="253"/>
      <c r="CQ800" s="253"/>
      <c r="CR800" s="225"/>
      <c r="CS800" s="254">
        <v>0</v>
      </c>
      <c r="CT800" s="255">
        <v>0</v>
      </c>
      <c r="CU800" s="256">
        <v>0</v>
      </c>
      <c r="CV800" s="257">
        <v>0</v>
      </c>
      <c r="CW800" s="245" t="s">
        <v>564</v>
      </c>
      <c r="CX800" s="258"/>
      <c r="CY800" s="253"/>
      <c r="CZ800" s="253"/>
      <c r="DA800" s="259"/>
      <c r="DB800" s="260"/>
      <c r="DC800" s="261">
        <v>0</v>
      </c>
      <c r="DD800" s="262">
        <v>0</v>
      </c>
      <c r="DE800" s="263">
        <v>0</v>
      </c>
      <c r="DF800" s="111">
        <v>0</v>
      </c>
    </row>
    <row r="801" spans="1:110" ht="35.25" customHeight="1" x14ac:dyDescent="0.25">
      <c r="A801" s="237" t="s">
        <v>541</v>
      </c>
      <c r="B801" s="238" t="s">
        <v>14</v>
      </c>
      <c r="C801" s="238" t="s">
        <v>34</v>
      </c>
      <c r="D801" s="60" t="s">
        <v>214</v>
      </c>
      <c r="E801" s="60" t="s">
        <v>211</v>
      </c>
      <c r="F801" s="60" t="s">
        <v>1709</v>
      </c>
      <c r="G801" s="61" t="s">
        <v>211</v>
      </c>
      <c r="H801" s="211" t="s">
        <v>543</v>
      </c>
      <c r="I801" s="60" t="s">
        <v>547</v>
      </c>
      <c r="J801" s="212">
        <v>2.8821325437946119</v>
      </c>
      <c r="K801" s="212">
        <v>1.4660984817989999</v>
      </c>
      <c r="L801" s="213">
        <v>457.4</v>
      </c>
      <c r="M801" s="214"/>
      <c r="N801" s="214"/>
      <c r="O801" s="214"/>
      <c r="P801" s="214"/>
      <c r="Q801" s="214"/>
      <c r="R801" s="214"/>
      <c r="S801" s="214"/>
      <c r="T801" s="214"/>
      <c r="U801" s="214"/>
      <c r="V801" s="214"/>
      <c r="W801" s="214"/>
      <c r="X801" s="214"/>
      <c r="Y801" s="214"/>
      <c r="Z801" s="214"/>
      <c r="AA801" s="214"/>
      <c r="AB801" s="214"/>
      <c r="AC801" s="214">
        <v>15</v>
      </c>
      <c r="AD801" s="214">
        <v>15</v>
      </c>
      <c r="AE801" s="214"/>
      <c r="AF801" s="214"/>
      <c r="AG801" s="215"/>
      <c r="AH801" s="214"/>
      <c r="AI801" s="214">
        <f t="shared" si="39"/>
        <v>15</v>
      </c>
      <c r="AJ801" s="214">
        <f t="shared" si="39"/>
        <v>15</v>
      </c>
      <c r="AK801" s="214"/>
      <c r="AL801" s="214"/>
      <c r="AM801" s="214"/>
      <c r="AN801" s="214"/>
      <c r="AO801" s="214"/>
      <c r="AP801" s="214"/>
      <c r="AQ801" s="214"/>
      <c r="AR801" s="214"/>
      <c r="AS801" s="214"/>
      <c r="AT801" s="214"/>
      <c r="AU801" s="214"/>
      <c r="AV801" s="214"/>
      <c r="AW801" s="214"/>
      <c r="AX801" s="214"/>
      <c r="AY801" s="214"/>
      <c r="AZ801" s="214"/>
      <c r="BA801" s="214">
        <v>68.14</v>
      </c>
      <c r="BB801" s="214">
        <v>68.14</v>
      </c>
      <c r="BC801" s="214"/>
      <c r="BD801" s="214"/>
      <c r="BE801" s="214"/>
      <c r="BF801" s="214"/>
      <c r="BG801" s="216">
        <f t="shared" si="40"/>
        <v>68.14</v>
      </c>
      <c r="BH801" s="72">
        <f t="shared" si="40"/>
        <v>68.14</v>
      </c>
      <c r="BI801" s="217">
        <f t="shared" si="38"/>
        <v>4.1048192771084346E-2</v>
      </c>
      <c r="BJ801" s="218">
        <v>0</v>
      </c>
      <c r="BK801" s="218">
        <v>0</v>
      </c>
      <c r="BL801" s="218">
        <v>0</v>
      </c>
      <c r="BM801" s="218">
        <v>0</v>
      </c>
      <c r="BN801" s="218">
        <v>0</v>
      </c>
      <c r="BO801" s="218">
        <v>0</v>
      </c>
      <c r="BP801" s="218">
        <v>0</v>
      </c>
      <c r="BQ801" s="218">
        <v>0</v>
      </c>
      <c r="BR801" s="218">
        <v>0</v>
      </c>
      <c r="BS801" s="218">
        <v>0</v>
      </c>
      <c r="BT801" s="218">
        <v>0</v>
      </c>
      <c r="BU801" s="218">
        <v>0</v>
      </c>
      <c r="BV801" s="218">
        <v>0</v>
      </c>
      <c r="BW801" s="218">
        <v>0</v>
      </c>
      <c r="BX801" s="218">
        <v>0</v>
      </c>
      <c r="BY801" s="218">
        <v>0</v>
      </c>
      <c r="BZ801" s="218">
        <v>79985.457600000009</v>
      </c>
      <c r="CA801" s="218">
        <v>79985.457600000009</v>
      </c>
      <c r="CB801" s="218">
        <v>0</v>
      </c>
      <c r="CC801" s="218">
        <v>0</v>
      </c>
      <c r="CD801" s="218">
        <v>0</v>
      </c>
      <c r="CE801" s="218">
        <v>0</v>
      </c>
      <c r="CF801" s="218">
        <v>79985.457600000009</v>
      </c>
      <c r="CG801" s="219">
        <v>79985.457600000009</v>
      </c>
      <c r="CH801" s="220">
        <v>7627460.9927519998</v>
      </c>
      <c r="CI801" s="220">
        <v>7627460.9927519998</v>
      </c>
      <c r="CJ801" s="220">
        <v>6663992.2357727988</v>
      </c>
      <c r="CK801" s="221" t="s">
        <v>530</v>
      </c>
      <c r="CL801" s="222">
        <v>1.9</v>
      </c>
      <c r="CM801" s="223">
        <v>1.9</v>
      </c>
      <c r="CN801" s="224">
        <v>1.66</v>
      </c>
      <c r="CO801" s="253"/>
      <c r="CP801" s="253"/>
      <c r="CQ801" s="253"/>
      <c r="CR801" s="225"/>
      <c r="CS801" s="254">
        <v>8.2542841405982532</v>
      </c>
      <c r="CT801" s="255">
        <v>8.2542841405982532</v>
      </c>
      <c r="CU801" s="256">
        <v>1.1645760755333613E-2</v>
      </c>
      <c r="CV801" s="257">
        <v>1.1645760755333613E-2</v>
      </c>
      <c r="CW801" s="245" t="s">
        <v>806</v>
      </c>
      <c r="CX801" s="258"/>
      <c r="CY801" s="253"/>
      <c r="CZ801" s="253"/>
      <c r="DA801" s="259"/>
      <c r="DB801" s="260"/>
      <c r="DC801" s="261">
        <v>0</v>
      </c>
      <c r="DD801" s="262">
        <v>0</v>
      </c>
      <c r="DE801" s="263">
        <v>0</v>
      </c>
      <c r="DF801" s="111">
        <v>0</v>
      </c>
    </row>
    <row r="802" spans="1:110" ht="35.25" customHeight="1" x14ac:dyDescent="0.25">
      <c r="A802" s="237" t="s">
        <v>541</v>
      </c>
      <c r="B802" s="238" t="s">
        <v>14</v>
      </c>
      <c r="C802" s="238" t="s">
        <v>34</v>
      </c>
      <c r="D802" s="60" t="s">
        <v>214</v>
      </c>
      <c r="E802" s="60" t="s">
        <v>211</v>
      </c>
      <c r="F802" s="60" t="s">
        <v>1710</v>
      </c>
      <c r="G802" s="61" t="s">
        <v>211</v>
      </c>
      <c r="H802" s="211" t="s">
        <v>594</v>
      </c>
      <c r="I802" s="60" t="s">
        <v>547</v>
      </c>
      <c r="J802" s="212">
        <v>1.2609329879101425</v>
      </c>
      <c r="K802" s="212">
        <v>1.2852272700540002</v>
      </c>
      <c r="L802" s="213">
        <v>59.5</v>
      </c>
      <c r="M802" s="214"/>
      <c r="N802" s="214"/>
      <c r="O802" s="214"/>
      <c r="P802" s="214"/>
      <c r="Q802" s="214"/>
      <c r="R802" s="214"/>
      <c r="S802" s="214"/>
      <c r="T802" s="214"/>
      <c r="U802" s="214"/>
      <c r="V802" s="214"/>
      <c r="W802" s="214"/>
      <c r="X802" s="214"/>
      <c r="Y802" s="214"/>
      <c r="Z802" s="214"/>
      <c r="AA802" s="214"/>
      <c r="AB802" s="214"/>
      <c r="AC802" s="214"/>
      <c r="AD802" s="214"/>
      <c r="AE802" s="214"/>
      <c r="AF802" s="214"/>
      <c r="AG802" s="215"/>
      <c r="AH802" s="214"/>
      <c r="AI802" s="214">
        <f t="shared" si="39"/>
        <v>0</v>
      </c>
      <c r="AJ802" s="214">
        <f t="shared" si="39"/>
        <v>0</v>
      </c>
      <c r="AK802" s="214"/>
      <c r="AL802" s="214"/>
      <c r="AM802" s="214"/>
      <c r="AN802" s="214"/>
      <c r="AO802" s="214"/>
      <c r="AP802" s="214"/>
      <c r="AQ802" s="214"/>
      <c r="AR802" s="214"/>
      <c r="AS802" s="214"/>
      <c r="AT802" s="214"/>
      <c r="AU802" s="214"/>
      <c r="AV802" s="214"/>
      <c r="AW802" s="214"/>
      <c r="AX802" s="214"/>
      <c r="AY802" s="214"/>
      <c r="AZ802" s="214"/>
      <c r="BA802" s="214"/>
      <c r="BB802" s="214"/>
      <c r="BC802" s="214"/>
      <c r="BD802" s="214"/>
      <c r="BE802" s="214"/>
      <c r="BF802" s="214"/>
      <c r="BG802" s="216">
        <f t="shared" si="40"/>
        <v>0</v>
      </c>
      <c r="BH802" s="72">
        <f t="shared" si="40"/>
        <v>0</v>
      </c>
      <c r="BI802" s="217">
        <f t="shared" si="38"/>
        <v>0</v>
      </c>
      <c r="BJ802" s="218">
        <v>0</v>
      </c>
      <c r="BK802" s="218">
        <v>0</v>
      </c>
      <c r="BL802" s="218">
        <v>0</v>
      </c>
      <c r="BM802" s="218">
        <v>0</v>
      </c>
      <c r="BN802" s="218">
        <v>0</v>
      </c>
      <c r="BO802" s="218">
        <v>0</v>
      </c>
      <c r="BP802" s="218">
        <v>0</v>
      </c>
      <c r="BQ802" s="218">
        <v>0</v>
      </c>
      <c r="BR802" s="218">
        <v>0</v>
      </c>
      <c r="BS802" s="218">
        <v>0</v>
      </c>
      <c r="BT802" s="218">
        <v>0</v>
      </c>
      <c r="BU802" s="218">
        <v>0</v>
      </c>
      <c r="BV802" s="218">
        <v>0</v>
      </c>
      <c r="BW802" s="218">
        <v>0</v>
      </c>
      <c r="BX802" s="218">
        <v>0</v>
      </c>
      <c r="BY802" s="218">
        <v>0</v>
      </c>
      <c r="BZ802" s="218">
        <v>0</v>
      </c>
      <c r="CA802" s="218">
        <v>0</v>
      </c>
      <c r="CB802" s="218">
        <v>0</v>
      </c>
      <c r="CC802" s="218">
        <v>0</v>
      </c>
      <c r="CD802" s="218">
        <v>0</v>
      </c>
      <c r="CE802" s="218">
        <v>0</v>
      </c>
      <c r="CF802" s="218">
        <v>0</v>
      </c>
      <c r="CG802" s="219">
        <v>0</v>
      </c>
      <c r="CH802" s="220">
        <v>2522879.9999999995</v>
      </c>
      <c r="CI802" s="220">
        <v>2522879.9999999995</v>
      </c>
      <c r="CJ802" s="220">
        <v>3994559.9999999995</v>
      </c>
      <c r="CK802" s="221" t="s">
        <v>530</v>
      </c>
      <c r="CL802" s="222">
        <v>0.72</v>
      </c>
      <c r="CM802" s="223">
        <v>0.72</v>
      </c>
      <c r="CN802" s="224">
        <v>1.1399999999999999</v>
      </c>
      <c r="CO802" s="253"/>
      <c r="CP802" s="253"/>
      <c r="CQ802" s="253"/>
      <c r="CR802" s="225"/>
      <c r="CS802" s="254">
        <v>28.65968586387433</v>
      </c>
      <c r="CT802" s="255">
        <v>28.65968586387433</v>
      </c>
      <c r="CU802" s="256">
        <v>0.24083769633507843</v>
      </c>
      <c r="CV802" s="257">
        <v>0.24083769633507843</v>
      </c>
      <c r="CW802" s="245" t="s">
        <v>556</v>
      </c>
      <c r="CX802" s="258"/>
      <c r="CY802" s="253"/>
      <c r="CZ802" s="253"/>
      <c r="DA802" s="259"/>
      <c r="DB802" s="260"/>
      <c r="DC802" s="261">
        <v>0</v>
      </c>
      <c r="DD802" s="262">
        <v>0</v>
      </c>
      <c r="DE802" s="263">
        <v>0</v>
      </c>
      <c r="DF802" s="111">
        <v>0</v>
      </c>
    </row>
    <row r="803" spans="1:110" ht="35.25" customHeight="1" x14ac:dyDescent="0.25">
      <c r="A803" s="237" t="s">
        <v>541</v>
      </c>
      <c r="B803" s="238" t="s">
        <v>14</v>
      </c>
      <c r="C803" s="238" t="s">
        <v>34</v>
      </c>
      <c r="D803" s="60" t="s">
        <v>387</v>
      </c>
      <c r="E803" s="60" t="s">
        <v>62</v>
      </c>
      <c r="F803" s="60" t="s">
        <v>1711</v>
      </c>
      <c r="G803" s="61" t="s">
        <v>62</v>
      </c>
      <c r="H803" s="211" t="s">
        <v>543</v>
      </c>
      <c r="I803" s="60" t="s">
        <v>547</v>
      </c>
      <c r="J803" s="212">
        <v>2.9181592005920445</v>
      </c>
      <c r="K803" s="212">
        <v>1.5407196937650003</v>
      </c>
      <c r="L803" s="213">
        <v>353.2</v>
      </c>
      <c r="M803" s="214"/>
      <c r="N803" s="214"/>
      <c r="O803" s="214"/>
      <c r="P803" s="214"/>
      <c r="Q803" s="214"/>
      <c r="R803" s="214"/>
      <c r="S803" s="214"/>
      <c r="T803" s="214"/>
      <c r="U803" s="214"/>
      <c r="V803" s="214"/>
      <c r="W803" s="214"/>
      <c r="X803" s="214"/>
      <c r="Y803" s="214"/>
      <c r="Z803" s="214"/>
      <c r="AA803" s="214"/>
      <c r="AB803" s="214"/>
      <c r="AC803" s="214">
        <v>11</v>
      </c>
      <c r="AD803" s="214">
        <v>11</v>
      </c>
      <c r="AE803" s="214"/>
      <c r="AF803" s="214"/>
      <c r="AG803" s="215"/>
      <c r="AH803" s="214"/>
      <c r="AI803" s="214">
        <f t="shared" si="39"/>
        <v>11</v>
      </c>
      <c r="AJ803" s="214">
        <f t="shared" si="39"/>
        <v>11</v>
      </c>
      <c r="AK803" s="214"/>
      <c r="AL803" s="214"/>
      <c r="AM803" s="214"/>
      <c r="AN803" s="214"/>
      <c r="AO803" s="214"/>
      <c r="AP803" s="214"/>
      <c r="AQ803" s="214"/>
      <c r="AR803" s="214"/>
      <c r="AS803" s="214"/>
      <c r="AT803" s="214"/>
      <c r="AU803" s="214"/>
      <c r="AV803" s="214"/>
      <c r="AW803" s="214"/>
      <c r="AX803" s="214"/>
      <c r="AY803" s="214"/>
      <c r="AZ803" s="214"/>
      <c r="BA803" s="214">
        <v>53.24</v>
      </c>
      <c r="BB803" s="214">
        <v>53.24</v>
      </c>
      <c r="BC803" s="214"/>
      <c r="BD803" s="214"/>
      <c r="BE803" s="214"/>
      <c r="BF803" s="214"/>
      <c r="BG803" s="216">
        <f t="shared" si="40"/>
        <v>53.24</v>
      </c>
      <c r="BH803" s="72">
        <f t="shared" si="40"/>
        <v>53.24</v>
      </c>
      <c r="BI803" s="217">
        <f t="shared" si="38"/>
        <v>3.1317647058823533E-2</v>
      </c>
      <c r="BJ803" s="218">
        <v>0</v>
      </c>
      <c r="BK803" s="218">
        <v>0</v>
      </c>
      <c r="BL803" s="218">
        <v>0</v>
      </c>
      <c r="BM803" s="218">
        <v>0</v>
      </c>
      <c r="BN803" s="218">
        <v>0</v>
      </c>
      <c r="BO803" s="218">
        <v>0</v>
      </c>
      <c r="BP803" s="218">
        <v>0</v>
      </c>
      <c r="BQ803" s="218">
        <v>0</v>
      </c>
      <c r="BR803" s="218">
        <v>0</v>
      </c>
      <c r="BS803" s="218">
        <v>0</v>
      </c>
      <c r="BT803" s="218">
        <v>0</v>
      </c>
      <c r="BU803" s="218">
        <v>0</v>
      </c>
      <c r="BV803" s="218">
        <v>0</v>
      </c>
      <c r="BW803" s="218">
        <v>0</v>
      </c>
      <c r="BX803" s="218">
        <v>0</v>
      </c>
      <c r="BY803" s="218">
        <v>0</v>
      </c>
      <c r="BZ803" s="218">
        <v>62495.241600000008</v>
      </c>
      <c r="CA803" s="218">
        <v>62495.241600000008</v>
      </c>
      <c r="CB803" s="218">
        <v>0</v>
      </c>
      <c r="CC803" s="218">
        <v>0</v>
      </c>
      <c r="CD803" s="218">
        <v>0</v>
      </c>
      <c r="CE803" s="218">
        <v>0</v>
      </c>
      <c r="CF803" s="218">
        <v>62495.241600000008</v>
      </c>
      <c r="CG803" s="219">
        <v>62495.241600000008</v>
      </c>
      <c r="CH803" s="220">
        <v>2032320</v>
      </c>
      <c r="CI803" s="220">
        <v>2032320</v>
      </c>
      <c r="CJ803" s="220">
        <v>5956800</v>
      </c>
      <c r="CK803" s="221" t="s">
        <v>530</v>
      </c>
      <c r="CL803" s="222">
        <v>0.57999999999999996</v>
      </c>
      <c r="CM803" s="223">
        <v>0.57999999999999996</v>
      </c>
      <c r="CN803" s="224">
        <v>1.7</v>
      </c>
      <c r="CO803" s="253"/>
      <c r="CP803" s="253"/>
      <c r="CQ803" s="253"/>
      <c r="CR803" s="225"/>
      <c r="CS803" s="254">
        <v>1.3612964728312666</v>
      </c>
      <c r="CT803" s="255">
        <v>1.3612964728312666</v>
      </c>
      <c r="CU803" s="256">
        <v>6.6730219256434633E-3</v>
      </c>
      <c r="CV803" s="257">
        <v>6.6730219256434633E-3</v>
      </c>
      <c r="CW803" s="245" t="s">
        <v>556</v>
      </c>
      <c r="CX803" s="258"/>
      <c r="CY803" s="253"/>
      <c r="CZ803" s="253"/>
      <c r="DA803" s="259"/>
      <c r="DB803" s="260"/>
      <c r="DC803" s="261">
        <v>0</v>
      </c>
      <c r="DD803" s="262">
        <v>0</v>
      </c>
      <c r="DE803" s="263">
        <v>0</v>
      </c>
      <c r="DF803" s="111">
        <v>0</v>
      </c>
    </row>
    <row r="804" spans="1:110" ht="35.25" customHeight="1" x14ac:dyDescent="0.25">
      <c r="A804" s="237" t="s">
        <v>541</v>
      </c>
      <c r="B804" s="238" t="s">
        <v>14</v>
      </c>
      <c r="C804" s="238" t="s">
        <v>34</v>
      </c>
      <c r="D804" s="60" t="s">
        <v>214</v>
      </c>
      <c r="E804" s="60" t="s">
        <v>211</v>
      </c>
      <c r="F804" s="60" t="s">
        <v>1712</v>
      </c>
      <c r="G804" s="61" t="s">
        <v>211</v>
      </c>
      <c r="H804" s="211" t="s">
        <v>543</v>
      </c>
      <c r="I804" s="60" t="s">
        <v>547</v>
      </c>
      <c r="J804" s="212">
        <v>2.442607330865934</v>
      </c>
      <c r="K804" s="212">
        <v>2.5751893885829999</v>
      </c>
      <c r="L804" s="213">
        <v>434.9</v>
      </c>
      <c r="M804" s="214"/>
      <c r="N804" s="214"/>
      <c r="O804" s="214"/>
      <c r="P804" s="214"/>
      <c r="Q804" s="214"/>
      <c r="R804" s="214"/>
      <c r="S804" s="214"/>
      <c r="T804" s="214"/>
      <c r="U804" s="214"/>
      <c r="V804" s="214"/>
      <c r="W804" s="214"/>
      <c r="X804" s="214"/>
      <c r="Y804" s="214"/>
      <c r="Z804" s="214"/>
      <c r="AA804" s="214"/>
      <c r="AB804" s="214"/>
      <c r="AC804" s="214">
        <v>15</v>
      </c>
      <c r="AD804" s="214">
        <v>15</v>
      </c>
      <c r="AE804" s="214"/>
      <c r="AF804" s="214"/>
      <c r="AG804" s="215"/>
      <c r="AH804" s="214"/>
      <c r="AI804" s="214">
        <f t="shared" si="39"/>
        <v>15</v>
      </c>
      <c r="AJ804" s="214">
        <f t="shared" si="39"/>
        <v>15</v>
      </c>
      <c r="AK804" s="214"/>
      <c r="AL804" s="214"/>
      <c r="AM804" s="214"/>
      <c r="AN804" s="214"/>
      <c r="AO804" s="214"/>
      <c r="AP804" s="214"/>
      <c r="AQ804" s="214"/>
      <c r="AR804" s="214"/>
      <c r="AS804" s="214"/>
      <c r="AT804" s="214"/>
      <c r="AU804" s="214"/>
      <c r="AV804" s="214"/>
      <c r="AW804" s="214"/>
      <c r="AX804" s="214"/>
      <c r="AY804" s="214"/>
      <c r="AZ804" s="214"/>
      <c r="BA804" s="214">
        <v>73.8</v>
      </c>
      <c r="BB804" s="214">
        <v>73.8</v>
      </c>
      <c r="BC804" s="214"/>
      <c r="BD804" s="214"/>
      <c r="BE804" s="214"/>
      <c r="BF804" s="214"/>
      <c r="BG804" s="216">
        <f t="shared" si="40"/>
        <v>73.8</v>
      </c>
      <c r="BH804" s="72">
        <f t="shared" si="40"/>
        <v>73.8</v>
      </c>
      <c r="BI804" s="217">
        <f t="shared" si="38"/>
        <v>6.9622641509433952E-2</v>
      </c>
      <c r="BJ804" s="218">
        <v>0</v>
      </c>
      <c r="BK804" s="218">
        <v>0</v>
      </c>
      <c r="BL804" s="218">
        <v>0</v>
      </c>
      <c r="BM804" s="218">
        <v>0</v>
      </c>
      <c r="BN804" s="218">
        <v>0</v>
      </c>
      <c r="BO804" s="218">
        <v>0</v>
      </c>
      <c r="BP804" s="218">
        <v>0</v>
      </c>
      <c r="BQ804" s="218">
        <v>0</v>
      </c>
      <c r="BR804" s="218">
        <v>0</v>
      </c>
      <c r="BS804" s="218">
        <v>0</v>
      </c>
      <c r="BT804" s="218">
        <v>0</v>
      </c>
      <c r="BU804" s="218">
        <v>0</v>
      </c>
      <c r="BV804" s="218">
        <v>0</v>
      </c>
      <c r="BW804" s="218">
        <v>0</v>
      </c>
      <c r="BX804" s="218">
        <v>0</v>
      </c>
      <c r="BY804" s="218">
        <v>0</v>
      </c>
      <c r="BZ804" s="218">
        <v>86629.392000000007</v>
      </c>
      <c r="CA804" s="218">
        <v>86629.392000000007</v>
      </c>
      <c r="CB804" s="218">
        <v>0</v>
      </c>
      <c r="CC804" s="218">
        <v>0</v>
      </c>
      <c r="CD804" s="218">
        <v>0</v>
      </c>
      <c r="CE804" s="218">
        <v>0</v>
      </c>
      <c r="CF804" s="218">
        <v>86629.392000000007</v>
      </c>
      <c r="CG804" s="219">
        <v>86629.392000000007</v>
      </c>
      <c r="CH804" s="220">
        <v>3286497.3345360002</v>
      </c>
      <c r="CI804" s="220">
        <v>3286497.3345360002</v>
      </c>
      <c r="CJ804" s="220">
        <v>3382220.5578720002</v>
      </c>
      <c r="CK804" s="221" t="s">
        <v>530</v>
      </c>
      <c r="CL804" s="222">
        <v>1.03</v>
      </c>
      <c r="CM804" s="223">
        <v>1.03</v>
      </c>
      <c r="CN804" s="224">
        <v>1.06</v>
      </c>
      <c r="CO804" s="253"/>
      <c r="CP804" s="253"/>
      <c r="CQ804" s="253"/>
      <c r="CR804" s="225"/>
      <c r="CS804" s="254">
        <v>2.7213491759294772</v>
      </c>
      <c r="CT804" s="255">
        <v>2.7213491759294772</v>
      </c>
      <c r="CU804" s="256">
        <v>4.8294365657340022E-2</v>
      </c>
      <c r="CV804" s="257">
        <v>4.8294365657340022E-2</v>
      </c>
      <c r="CW804" s="245" t="s">
        <v>595</v>
      </c>
      <c r="CX804" s="258"/>
      <c r="CY804" s="253"/>
      <c r="CZ804" s="253"/>
      <c r="DA804" s="259"/>
      <c r="DB804" s="260"/>
      <c r="DC804" s="261">
        <v>0</v>
      </c>
      <c r="DD804" s="262">
        <v>0</v>
      </c>
      <c r="DE804" s="263">
        <v>0</v>
      </c>
      <c r="DF804" s="111">
        <v>0</v>
      </c>
    </row>
    <row r="805" spans="1:110" ht="35.25" customHeight="1" x14ac:dyDescent="0.25">
      <c r="A805" s="237" t="s">
        <v>541</v>
      </c>
      <c r="B805" s="238" t="s">
        <v>14</v>
      </c>
      <c r="C805" s="238" t="s">
        <v>34</v>
      </c>
      <c r="D805" s="60" t="s">
        <v>214</v>
      </c>
      <c r="E805" s="60" t="s">
        <v>211</v>
      </c>
      <c r="F805" s="60" t="s">
        <v>1713</v>
      </c>
      <c r="G805" s="61" t="s">
        <v>211</v>
      </c>
      <c r="H805" s="211" t="s">
        <v>533</v>
      </c>
      <c r="I805" s="60" t="s">
        <v>547</v>
      </c>
      <c r="J805" s="212">
        <v>2.6947939284479623</v>
      </c>
      <c r="K805" s="212">
        <v>3.0195075694770002</v>
      </c>
      <c r="L805" s="213">
        <v>635.29999999999995</v>
      </c>
      <c r="M805" s="214"/>
      <c r="N805" s="214"/>
      <c r="O805" s="214"/>
      <c r="P805" s="214"/>
      <c r="Q805" s="214"/>
      <c r="R805" s="214"/>
      <c r="S805" s="214"/>
      <c r="T805" s="214"/>
      <c r="U805" s="214"/>
      <c r="V805" s="214"/>
      <c r="W805" s="214"/>
      <c r="X805" s="214"/>
      <c r="Y805" s="214"/>
      <c r="Z805" s="214"/>
      <c r="AA805" s="214"/>
      <c r="AB805" s="214"/>
      <c r="AC805" s="214">
        <v>9</v>
      </c>
      <c r="AD805" s="214">
        <v>9</v>
      </c>
      <c r="AE805" s="214"/>
      <c r="AF805" s="214"/>
      <c r="AG805" s="215"/>
      <c r="AH805" s="214"/>
      <c r="AI805" s="214">
        <f t="shared" si="39"/>
        <v>9</v>
      </c>
      <c r="AJ805" s="214">
        <f t="shared" si="39"/>
        <v>9</v>
      </c>
      <c r="AK805" s="214"/>
      <c r="AL805" s="214"/>
      <c r="AM805" s="214"/>
      <c r="AN805" s="214"/>
      <c r="AO805" s="214"/>
      <c r="AP805" s="214"/>
      <c r="AQ805" s="214"/>
      <c r="AR805" s="214"/>
      <c r="AS805" s="214"/>
      <c r="AT805" s="214"/>
      <c r="AU805" s="214"/>
      <c r="AV805" s="214"/>
      <c r="AW805" s="214"/>
      <c r="AX805" s="214"/>
      <c r="AY805" s="214"/>
      <c r="AZ805" s="214"/>
      <c r="BA805" s="214">
        <v>134.36000000000001</v>
      </c>
      <c r="BB805" s="214">
        <v>134.36000000000001</v>
      </c>
      <c r="BC805" s="214"/>
      <c r="BD805" s="214"/>
      <c r="BE805" s="214"/>
      <c r="BF805" s="214"/>
      <c r="BG805" s="216">
        <f t="shared" si="40"/>
        <v>134.36000000000001</v>
      </c>
      <c r="BH805" s="72">
        <f t="shared" si="40"/>
        <v>134.36000000000001</v>
      </c>
      <c r="BI805" s="217">
        <f t="shared" si="38"/>
        <v>7.6777142857142863E-2</v>
      </c>
      <c r="BJ805" s="218">
        <v>0</v>
      </c>
      <c r="BK805" s="218">
        <v>0</v>
      </c>
      <c r="BL805" s="218">
        <v>0</v>
      </c>
      <c r="BM805" s="218">
        <v>0</v>
      </c>
      <c r="BN805" s="218">
        <v>0</v>
      </c>
      <c r="BO805" s="218">
        <v>0</v>
      </c>
      <c r="BP805" s="218">
        <v>0</v>
      </c>
      <c r="BQ805" s="218">
        <v>0</v>
      </c>
      <c r="BR805" s="218">
        <v>0</v>
      </c>
      <c r="BS805" s="218">
        <v>0</v>
      </c>
      <c r="BT805" s="218">
        <v>0</v>
      </c>
      <c r="BU805" s="218">
        <v>0</v>
      </c>
      <c r="BV805" s="218">
        <v>0</v>
      </c>
      <c r="BW805" s="218">
        <v>0</v>
      </c>
      <c r="BX805" s="218">
        <v>0</v>
      </c>
      <c r="BY805" s="218">
        <v>0</v>
      </c>
      <c r="BZ805" s="218">
        <v>157717.14240000001</v>
      </c>
      <c r="CA805" s="218">
        <v>157717.14240000001</v>
      </c>
      <c r="CB805" s="218">
        <v>0</v>
      </c>
      <c r="CC805" s="218">
        <v>0</v>
      </c>
      <c r="CD805" s="218">
        <v>0</v>
      </c>
      <c r="CE805" s="218">
        <v>0</v>
      </c>
      <c r="CF805" s="218">
        <v>157717.14240000001</v>
      </c>
      <c r="CG805" s="219">
        <v>157717.14240000001</v>
      </c>
      <c r="CH805" s="220">
        <v>7467849.9450095994</v>
      </c>
      <c r="CI805" s="220">
        <v>7467849.9450095994</v>
      </c>
      <c r="CJ805" s="220">
        <v>7968742.3193699997</v>
      </c>
      <c r="CK805" s="221" t="s">
        <v>530</v>
      </c>
      <c r="CL805" s="222">
        <v>1.64</v>
      </c>
      <c r="CM805" s="223">
        <v>1.64</v>
      </c>
      <c r="CN805" s="224">
        <v>1.75</v>
      </c>
      <c r="CO805" s="253"/>
      <c r="CP805" s="253"/>
      <c r="CQ805" s="253"/>
      <c r="CR805" s="225"/>
      <c r="CS805" s="254">
        <v>7.8130792324761744</v>
      </c>
      <c r="CT805" s="255">
        <v>7.8130792324761744</v>
      </c>
      <c r="CU805" s="256">
        <v>9.0849758517164814E-2</v>
      </c>
      <c r="CV805" s="257">
        <v>9.0849758517164814E-2</v>
      </c>
      <c r="CW805" s="245" t="s">
        <v>556</v>
      </c>
      <c r="CX805" s="258"/>
      <c r="CY805" s="253"/>
      <c r="CZ805" s="253"/>
      <c r="DA805" s="259"/>
      <c r="DB805" s="260"/>
      <c r="DC805" s="261">
        <v>0</v>
      </c>
      <c r="DD805" s="262">
        <v>0</v>
      </c>
      <c r="DE805" s="263">
        <v>0</v>
      </c>
      <c r="DF805" s="111">
        <v>0</v>
      </c>
    </row>
    <row r="806" spans="1:110" ht="35.25" customHeight="1" x14ac:dyDescent="0.25">
      <c r="A806" s="237" t="s">
        <v>541</v>
      </c>
      <c r="B806" s="238" t="s">
        <v>14</v>
      </c>
      <c r="C806" s="238" t="s">
        <v>34</v>
      </c>
      <c r="D806" s="60" t="s">
        <v>109</v>
      </c>
      <c r="E806" s="60" t="s">
        <v>35</v>
      </c>
      <c r="F806" s="60" t="s">
        <v>1714</v>
      </c>
      <c r="G806" s="61" t="s">
        <v>35</v>
      </c>
      <c r="H806" s="211" t="s">
        <v>543</v>
      </c>
      <c r="I806" s="60" t="s">
        <v>529</v>
      </c>
      <c r="J806" s="212">
        <v>11.08858927005595</v>
      </c>
      <c r="K806" s="212">
        <v>19.180113596468999</v>
      </c>
      <c r="L806" s="213">
        <v>1650</v>
      </c>
      <c r="M806" s="214"/>
      <c r="N806" s="214"/>
      <c r="O806" s="214"/>
      <c r="P806" s="214"/>
      <c r="Q806" s="214"/>
      <c r="R806" s="214"/>
      <c r="S806" s="214"/>
      <c r="T806" s="214"/>
      <c r="U806" s="214"/>
      <c r="V806" s="214"/>
      <c r="W806" s="214"/>
      <c r="X806" s="214"/>
      <c r="Y806" s="214">
        <v>1</v>
      </c>
      <c r="Z806" s="214">
        <v>1</v>
      </c>
      <c r="AA806" s="214"/>
      <c r="AB806" s="214"/>
      <c r="AC806" s="214">
        <v>89</v>
      </c>
      <c r="AD806" s="214">
        <v>89</v>
      </c>
      <c r="AE806" s="214"/>
      <c r="AF806" s="214"/>
      <c r="AG806" s="215"/>
      <c r="AH806" s="214"/>
      <c r="AI806" s="214">
        <f t="shared" si="39"/>
        <v>90</v>
      </c>
      <c r="AJ806" s="214">
        <f t="shared" si="39"/>
        <v>90</v>
      </c>
      <c r="AK806" s="214"/>
      <c r="AL806" s="214"/>
      <c r="AM806" s="214"/>
      <c r="AN806" s="214"/>
      <c r="AO806" s="214"/>
      <c r="AP806" s="214"/>
      <c r="AQ806" s="214"/>
      <c r="AR806" s="214"/>
      <c r="AS806" s="214"/>
      <c r="AT806" s="214"/>
      <c r="AU806" s="214"/>
      <c r="AV806" s="214"/>
      <c r="AW806" s="214">
        <v>75</v>
      </c>
      <c r="AX806" s="214">
        <v>75</v>
      </c>
      <c r="AY806" s="214"/>
      <c r="AZ806" s="214"/>
      <c r="BA806" s="214">
        <v>826.11</v>
      </c>
      <c r="BB806" s="214">
        <v>826.11</v>
      </c>
      <c r="BC806" s="214"/>
      <c r="BD806" s="214"/>
      <c r="BE806" s="214"/>
      <c r="BF806" s="214"/>
      <c r="BG806" s="216">
        <f t="shared" si="40"/>
        <v>901.11</v>
      </c>
      <c r="BH806" s="72">
        <f t="shared" si="40"/>
        <v>901.11</v>
      </c>
      <c r="BI806" s="217">
        <f t="shared" si="38"/>
        <v>0.1226</v>
      </c>
      <c r="BJ806" s="218">
        <v>0</v>
      </c>
      <c r="BK806" s="218">
        <v>0</v>
      </c>
      <c r="BL806" s="218">
        <v>0</v>
      </c>
      <c r="BM806" s="218">
        <v>0</v>
      </c>
      <c r="BN806" s="218">
        <v>0</v>
      </c>
      <c r="BO806" s="218">
        <v>0</v>
      </c>
      <c r="BP806" s="218">
        <v>0</v>
      </c>
      <c r="BQ806" s="218">
        <v>0</v>
      </c>
      <c r="BR806" s="218">
        <v>0</v>
      </c>
      <c r="BS806" s="218">
        <v>0</v>
      </c>
      <c r="BT806" s="218">
        <v>0</v>
      </c>
      <c r="BU806" s="218">
        <v>0</v>
      </c>
      <c r="BV806" s="218">
        <v>378432</v>
      </c>
      <c r="BW806" s="218">
        <v>378432</v>
      </c>
      <c r="BX806" s="218">
        <v>0</v>
      </c>
      <c r="BY806" s="218">
        <v>0</v>
      </c>
      <c r="BZ806" s="218">
        <v>969720.96240000008</v>
      </c>
      <c r="CA806" s="218">
        <v>969720.96240000008</v>
      </c>
      <c r="CB806" s="218">
        <v>0</v>
      </c>
      <c r="CC806" s="218">
        <v>0</v>
      </c>
      <c r="CD806" s="218">
        <v>0</v>
      </c>
      <c r="CE806" s="218">
        <v>0</v>
      </c>
      <c r="CF806" s="218">
        <v>1348152.9624000001</v>
      </c>
      <c r="CG806" s="219">
        <v>1348152.9624000001</v>
      </c>
      <c r="CH806" s="220">
        <v>20426075.989431601</v>
      </c>
      <c r="CI806" s="220">
        <v>20426075.989431601</v>
      </c>
      <c r="CJ806" s="220">
        <v>23792655.867245998</v>
      </c>
      <c r="CK806" s="221" t="s">
        <v>530</v>
      </c>
      <c r="CL806" s="222">
        <v>6.31</v>
      </c>
      <c r="CM806" s="223">
        <v>6.31</v>
      </c>
      <c r="CN806" s="224">
        <v>7.35</v>
      </c>
      <c r="CO806" s="253"/>
      <c r="CP806" s="253"/>
      <c r="CQ806" s="253"/>
      <c r="CR806" s="225"/>
      <c r="CS806" s="254">
        <v>191.5760951629147</v>
      </c>
      <c r="CT806" s="255">
        <v>92.970842637662159</v>
      </c>
      <c r="CU806" s="256">
        <v>0.45287673794927025</v>
      </c>
      <c r="CV806" s="257">
        <v>0.41772522279775509</v>
      </c>
      <c r="CW806" s="245" t="s">
        <v>609</v>
      </c>
      <c r="CX806" s="258"/>
      <c r="CY806" s="253"/>
      <c r="CZ806" s="253"/>
      <c r="DA806" s="259"/>
      <c r="DB806" s="260"/>
      <c r="DC806" s="261">
        <v>0</v>
      </c>
      <c r="DD806" s="262">
        <v>345618</v>
      </c>
      <c r="DE806" s="263">
        <v>0</v>
      </c>
      <c r="DF806" s="111">
        <v>115206</v>
      </c>
    </row>
    <row r="807" spans="1:110" ht="35.25" customHeight="1" x14ac:dyDescent="0.25">
      <c r="A807" s="237" t="s">
        <v>541</v>
      </c>
      <c r="B807" s="238" t="s">
        <v>14</v>
      </c>
      <c r="C807" s="238" t="s">
        <v>34</v>
      </c>
      <c r="D807" s="60" t="s">
        <v>109</v>
      </c>
      <c r="E807" s="60" t="s">
        <v>35</v>
      </c>
      <c r="F807" s="60" t="s">
        <v>1715</v>
      </c>
      <c r="G807" s="61" t="s">
        <v>35</v>
      </c>
      <c r="H807" s="211" t="s">
        <v>533</v>
      </c>
      <c r="I807" s="60" t="s">
        <v>529</v>
      </c>
      <c r="J807" s="212">
        <v>12.117427449751863</v>
      </c>
      <c r="K807" s="212">
        <v>18.07954541694</v>
      </c>
      <c r="L807" s="213">
        <v>2326.8000000000002</v>
      </c>
      <c r="M807" s="214"/>
      <c r="N807" s="214"/>
      <c r="O807" s="214"/>
      <c r="P807" s="214"/>
      <c r="Q807" s="214"/>
      <c r="R807" s="214"/>
      <c r="S807" s="214"/>
      <c r="T807" s="214"/>
      <c r="U807" s="214"/>
      <c r="V807" s="214"/>
      <c r="W807" s="214"/>
      <c r="X807" s="214"/>
      <c r="Y807" s="214"/>
      <c r="Z807" s="214"/>
      <c r="AA807" s="214"/>
      <c r="AB807" s="214"/>
      <c r="AC807" s="214">
        <v>83</v>
      </c>
      <c r="AD807" s="214">
        <v>83</v>
      </c>
      <c r="AE807" s="214"/>
      <c r="AF807" s="214"/>
      <c r="AG807" s="215"/>
      <c r="AH807" s="214"/>
      <c r="AI807" s="214">
        <f t="shared" si="39"/>
        <v>83</v>
      </c>
      <c r="AJ807" s="214">
        <f t="shared" si="39"/>
        <v>83</v>
      </c>
      <c r="AK807" s="214"/>
      <c r="AL807" s="214"/>
      <c r="AM807" s="214"/>
      <c r="AN807" s="214"/>
      <c r="AO807" s="214"/>
      <c r="AP807" s="214"/>
      <c r="AQ807" s="214"/>
      <c r="AR807" s="214"/>
      <c r="AS807" s="214"/>
      <c r="AT807" s="214"/>
      <c r="AU807" s="214"/>
      <c r="AV807" s="214"/>
      <c r="AW807" s="214"/>
      <c r="AX807" s="214"/>
      <c r="AY807" s="214"/>
      <c r="AZ807" s="214"/>
      <c r="BA807" s="214">
        <v>432.9</v>
      </c>
      <c r="BB807" s="214">
        <v>432.9</v>
      </c>
      <c r="BC807" s="214"/>
      <c r="BD807" s="214"/>
      <c r="BE807" s="214"/>
      <c r="BF807" s="214"/>
      <c r="BG807" s="216">
        <f t="shared" si="40"/>
        <v>432.9</v>
      </c>
      <c r="BH807" s="72">
        <f t="shared" si="40"/>
        <v>432.9</v>
      </c>
      <c r="BI807" s="217">
        <f t="shared" si="38"/>
        <v>6.0376569037656896E-2</v>
      </c>
      <c r="BJ807" s="218">
        <v>0</v>
      </c>
      <c r="BK807" s="218">
        <v>0</v>
      </c>
      <c r="BL807" s="218">
        <v>0</v>
      </c>
      <c r="BM807" s="218">
        <v>0</v>
      </c>
      <c r="BN807" s="218">
        <v>0</v>
      </c>
      <c r="BO807" s="218">
        <v>0</v>
      </c>
      <c r="BP807" s="218">
        <v>0</v>
      </c>
      <c r="BQ807" s="218">
        <v>0</v>
      </c>
      <c r="BR807" s="218">
        <v>0</v>
      </c>
      <c r="BS807" s="218">
        <v>0</v>
      </c>
      <c r="BT807" s="218">
        <v>0</v>
      </c>
      <c r="BU807" s="218">
        <v>0</v>
      </c>
      <c r="BV807" s="218">
        <v>0</v>
      </c>
      <c r="BW807" s="218">
        <v>0</v>
      </c>
      <c r="BX807" s="218">
        <v>0</v>
      </c>
      <c r="BY807" s="218">
        <v>0</v>
      </c>
      <c r="BZ807" s="218">
        <v>508155.33600000001</v>
      </c>
      <c r="CA807" s="218">
        <v>508155.33600000001</v>
      </c>
      <c r="CB807" s="218">
        <v>0</v>
      </c>
      <c r="CC807" s="218">
        <v>0</v>
      </c>
      <c r="CD807" s="218">
        <v>0</v>
      </c>
      <c r="CE807" s="218">
        <v>0</v>
      </c>
      <c r="CF807" s="218">
        <v>508155.33600000001</v>
      </c>
      <c r="CG807" s="219">
        <v>508155.33600000001</v>
      </c>
      <c r="CH807" s="220">
        <v>26758066.058759999</v>
      </c>
      <c r="CI807" s="220">
        <v>26758066.058759999</v>
      </c>
      <c r="CJ807" s="220">
        <v>28635124.424075998</v>
      </c>
      <c r="CK807" s="221" t="s">
        <v>530</v>
      </c>
      <c r="CL807" s="222">
        <v>6.7</v>
      </c>
      <c r="CM807" s="223">
        <v>6.7</v>
      </c>
      <c r="CN807" s="224">
        <v>7.17</v>
      </c>
      <c r="CO807" s="253"/>
      <c r="CP807" s="253"/>
      <c r="CQ807" s="253"/>
      <c r="CR807" s="225"/>
      <c r="CS807" s="254">
        <v>128.27312711602005</v>
      </c>
      <c r="CT807" s="255">
        <v>26.185238504858763</v>
      </c>
      <c r="CU807" s="256">
        <v>0.41757750258205495</v>
      </c>
      <c r="CV807" s="257">
        <v>8.16078347752318E-2</v>
      </c>
      <c r="CW807" s="245" t="s">
        <v>584</v>
      </c>
      <c r="CX807" s="258"/>
      <c r="CY807" s="253"/>
      <c r="CZ807" s="253"/>
      <c r="DA807" s="259"/>
      <c r="DB807" s="260"/>
      <c r="DC807" s="261">
        <v>0</v>
      </c>
      <c r="DD807" s="262">
        <v>0</v>
      </c>
      <c r="DE807" s="263">
        <v>0</v>
      </c>
      <c r="DF807" s="111">
        <v>0</v>
      </c>
    </row>
    <row r="808" spans="1:110" ht="35.25" customHeight="1" x14ac:dyDescent="0.25">
      <c r="A808" s="237" t="s">
        <v>541</v>
      </c>
      <c r="B808" s="238" t="s">
        <v>14</v>
      </c>
      <c r="C808" s="238" t="s">
        <v>34</v>
      </c>
      <c r="D808" s="60" t="s">
        <v>109</v>
      </c>
      <c r="E808" s="60" t="s">
        <v>35</v>
      </c>
      <c r="F808" s="60" t="s">
        <v>1716</v>
      </c>
      <c r="G808" s="61" t="s">
        <v>1534</v>
      </c>
      <c r="H808" s="211" t="s">
        <v>533</v>
      </c>
      <c r="I808" s="60" t="s">
        <v>529</v>
      </c>
      <c r="J808" s="212">
        <v>10.905684704776677</v>
      </c>
      <c r="K808" s="212">
        <v>40.883143854357002</v>
      </c>
      <c r="L808" s="213">
        <v>1936</v>
      </c>
      <c r="M808" s="214"/>
      <c r="N808" s="214"/>
      <c r="O808" s="214"/>
      <c r="P808" s="214"/>
      <c r="Q808" s="214"/>
      <c r="R808" s="214"/>
      <c r="S808" s="214"/>
      <c r="T808" s="214"/>
      <c r="U808" s="214"/>
      <c r="V808" s="214"/>
      <c r="W808" s="214"/>
      <c r="X808" s="214"/>
      <c r="Y808" s="214">
        <v>1</v>
      </c>
      <c r="Z808" s="214">
        <v>1</v>
      </c>
      <c r="AA808" s="214"/>
      <c r="AB808" s="214"/>
      <c r="AC808" s="214">
        <v>85</v>
      </c>
      <c r="AD808" s="214">
        <v>85</v>
      </c>
      <c r="AE808" s="214"/>
      <c r="AF808" s="214"/>
      <c r="AG808" s="215"/>
      <c r="AH808" s="214"/>
      <c r="AI808" s="214">
        <f t="shared" si="39"/>
        <v>86</v>
      </c>
      <c r="AJ808" s="214">
        <f t="shared" si="39"/>
        <v>86</v>
      </c>
      <c r="AK808" s="214"/>
      <c r="AL808" s="214"/>
      <c r="AM808" s="214"/>
      <c r="AN808" s="214"/>
      <c r="AO808" s="214"/>
      <c r="AP808" s="214"/>
      <c r="AQ808" s="214"/>
      <c r="AR808" s="214"/>
      <c r="AS808" s="214"/>
      <c r="AT808" s="214"/>
      <c r="AU808" s="214"/>
      <c r="AV808" s="214"/>
      <c r="AW808" s="214">
        <v>60</v>
      </c>
      <c r="AX808" s="214">
        <v>60</v>
      </c>
      <c r="AY808" s="214"/>
      <c r="AZ808" s="214"/>
      <c r="BA808" s="214">
        <v>833.745</v>
      </c>
      <c r="BB808" s="214">
        <v>833.745</v>
      </c>
      <c r="BC808" s="214"/>
      <c r="BD808" s="214"/>
      <c r="BE808" s="214"/>
      <c r="BF808" s="214"/>
      <c r="BG808" s="216">
        <f t="shared" si="40"/>
        <v>893.745</v>
      </c>
      <c r="BH808" s="72">
        <f t="shared" si="40"/>
        <v>893.745</v>
      </c>
      <c r="BI808" s="217">
        <f t="shared" si="38"/>
        <v>9.8213736263736265E-2</v>
      </c>
      <c r="BJ808" s="218">
        <v>0</v>
      </c>
      <c r="BK808" s="218">
        <v>0</v>
      </c>
      <c r="BL808" s="218">
        <v>0</v>
      </c>
      <c r="BM808" s="218">
        <v>0</v>
      </c>
      <c r="BN808" s="218">
        <v>0</v>
      </c>
      <c r="BO808" s="218">
        <v>0</v>
      </c>
      <c r="BP808" s="218">
        <v>0</v>
      </c>
      <c r="BQ808" s="218">
        <v>0</v>
      </c>
      <c r="BR808" s="218">
        <v>0</v>
      </c>
      <c r="BS808" s="218">
        <v>0</v>
      </c>
      <c r="BT808" s="218">
        <v>0</v>
      </c>
      <c r="BU808" s="218">
        <v>0</v>
      </c>
      <c r="BV808" s="218">
        <v>302745.59999999998</v>
      </c>
      <c r="BW808" s="218">
        <v>302745.59999999998</v>
      </c>
      <c r="BX808" s="218">
        <v>0</v>
      </c>
      <c r="BY808" s="218">
        <v>0</v>
      </c>
      <c r="BZ808" s="218">
        <v>978683.23080000014</v>
      </c>
      <c r="CA808" s="218">
        <v>978683.23080000014</v>
      </c>
      <c r="CB808" s="218">
        <v>0</v>
      </c>
      <c r="CC808" s="218">
        <v>0</v>
      </c>
      <c r="CD808" s="218">
        <v>0</v>
      </c>
      <c r="CE808" s="218">
        <v>0</v>
      </c>
      <c r="CF808" s="218">
        <v>1281428.8308000001</v>
      </c>
      <c r="CG808" s="219">
        <v>1281428.8308000001</v>
      </c>
      <c r="CH808" s="220">
        <v>29669349.845678397</v>
      </c>
      <c r="CI808" s="220">
        <v>29669349.845678397</v>
      </c>
      <c r="CJ808" s="220">
        <v>32607618.791748002</v>
      </c>
      <c r="CK808" s="221" t="s">
        <v>530</v>
      </c>
      <c r="CL808" s="222">
        <v>8.2799999999999994</v>
      </c>
      <c r="CM808" s="223">
        <v>8.2799999999999994</v>
      </c>
      <c r="CN808" s="224">
        <v>9.1</v>
      </c>
      <c r="CO808" s="253"/>
      <c r="CP808" s="253"/>
      <c r="CQ808" s="253"/>
      <c r="CR808" s="225"/>
      <c r="CS808" s="254">
        <v>210.6658096247661</v>
      </c>
      <c r="CT808" s="255">
        <v>118.98597850313244</v>
      </c>
      <c r="CU808" s="256">
        <v>0.81187678717141454</v>
      </c>
      <c r="CV808" s="257">
        <v>0.77152658078323888</v>
      </c>
      <c r="CW808" s="245" t="s">
        <v>592</v>
      </c>
      <c r="CX808" s="258"/>
      <c r="CY808" s="253"/>
      <c r="CZ808" s="253"/>
      <c r="DA808" s="259"/>
      <c r="DB808" s="260"/>
      <c r="DC808" s="261">
        <v>95321</v>
      </c>
      <c r="DD808" s="262">
        <v>0</v>
      </c>
      <c r="DE808" s="263">
        <v>1920</v>
      </c>
      <c r="DF808" s="111">
        <v>32413.666666666668</v>
      </c>
    </row>
    <row r="809" spans="1:110" ht="35.25" customHeight="1" x14ac:dyDescent="0.25">
      <c r="A809" s="237" t="s">
        <v>541</v>
      </c>
      <c r="B809" s="238" t="s">
        <v>14</v>
      </c>
      <c r="C809" s="238" t="s">
        <v>34</v>
      </c>
      <c r="D809" s="60" t="s">
        <v>109</v>
      </c>
      <c r="E809" s="60" t="s">
        <v>35</v>
      </c>
      <c r="F809" s="60" t="s">
        <v>1717</v>
      </c>
      <c r="G809" s="61" t="s">
        <v>1718</v>
      </c>
      <c r="H809" s="211" t="s">
        <v>533</v>
      </c>
      <c r="I809" s="60" t="s">
        <v>1719</v>
      </c>
      <c r="J809" s="212">
        <v>28.981540137646235</v>
      </c>
      <c r="K809" s="212">
        <v>116.42462096995801</v>
      </c>
      <c r="L809" s="213">
        <v>6966.9</v>
      </c>
      <c r="M809" s="214"/>
      <c r="N809" s="214"/>
      <c r="O809" s="214"/>
      <c r="P809" s="214"/>
      <c r="Q809" s="214"/>
      <c r="R809" s="214"/>
      <c r="S809" s="214"/>
      <c r="T809" s="214"/>
      <c r="U809" s="214"/>
      <c r="V809" s="214"/>
      <c r="W809" s="214"/>
      <c r="X809" s="214"/>
      <c r="Y809" s="214"/>
      <c r="Z809" s="214"/>
      <c r="AA809" s="214"/>
      <c r="AB809" s="214"/>
      <c r="AC809" s="214">
        <v>237</v>
      </c>
      <c r="AD809" s="214">
        <v>237</v>
      </c>
      <c r="AE809" s="214"/>
      <c r="AF809" s="214"/>
      <c r="AG809" s="215">
        <v>1</v>
      </c>
      <c r="AH809" s="214">
        <v>1</v>
      </c>
      <c r="AI809" s="214">
        <f t="shared" si="39"/>
        <v>238</v>
      </c>
      <c r="AJ809" s="214">
        <f t="shared" si="39"/>
        <v>238</v>
      </c>
      <c r="AK809" s="214"/>
      <c r="AL809" s="214"/>
      <c r="AM809" s="214"/>
      <c r="AN809" s="214"/>
      <c r="AO809" s="214"/>
      <c r="AP809" s="214"/>
      <c r="AQ809" s="214"/>
      <c r="AR809" s="214"/>
      <c r="AS809" s="214"/>
      <c r="AT809" s="214"/>
      <c r="AU809" s="214"/>
      <c r="AV809" s="214"/>
      <c r="AW809" s="214"/>
      <c r="AX809" s="214"/>
      <c r="AY809" s="214"/>
      <c r="AZ809" s="214"/>
      <c r="BA809" s="214">
        <v>2867.1019999999999</v>
      </c>
      <c r="BB809" s="214">
        <v>2867.1019999999999</v>
      </c>
      <c r="BC809" s="214"/>
      <c r="BD809" s="214"/>
      <c r="BE809" s="214">
        <v>6</v>
      </c>
      <c r="BF809" s="214">
        <v>6</v>
      </c>
      <c r="BG809" s="216">
        <f t="shared" si="40"/>
        <v>2873.1019999999999</v>
      </c>
      <c r="BH809" s="72">
        <f t="shared" si="40"/>
        <v>2873.1019999999999</v>
      </c>
      <c r="BI809" s="217">
        <f t="shared" si="38"/>
        <v>0.12378724687634639</v>
      </c>
      <c r="BJ809" s="218">
        <v>0</v>
      </c>
      <c r="BK809" s="218">
        <v>0</v>
      </c>
      <c r="BL809" s="218">
        <v>0</v>
      </c>
      <c r="BM809" s="218">
        <v>0</v>
      </c>
      <c r="BN809" s="218">
        <v>0</v>
      </c>
      <c r="BO809" s="218">
        <v>0</v>
      </c>
      <c r="BP809" s="218">
        <v>0</v>
      </c>
      <c r="BQ809" s="218">
        <v>0</v>
      </c>
      <c r="BR809" s="218">
        <v>0</v>
      </c>
      <c r="BS809" s="218">
        <v>0</v>
      </c>
      <c r="BT809" s="218">
        <v>0</v>
      </c>
      <c r="BU809" s="218">
        <v>0</v>
      </c>
      <c r="BV809" s="218">
        <v>0</v>
      </c>
      <c r="BW809" s="218">
        <v>0</v>
      </c>
      <c r="BX809" s="218">
        <v>0</v>
      </c>
      <c r="BY809" s="218">
        <v>0</v>
      </c>
      <c r="BZ809" s="218">
        <v>3365519.01168</v>
      </c>
      <c r="CA809" s="218">
        <v>3365519.01168</v>
      </c>
      <c r="CB809" s="218">
        <v>0</v>
      </c>
      <c r="CC809" s="218">
        <v>0</v>
      </c>
      <c r="CD809" s="218">
        <v>19657.439999999999</v>
      </c>
      <c r="CE809" s="218">
        <v>19657.439999999999</v>
      </c>
      <c r="CF809" s="218">
        <v>3385176.4516799999</v>
      </c>
      <c r="CG809" s="219">
        <v>3385176.4516799999</v>
      </c>
      <c r="CH809" s="220">
        <v>76422240</v>
      </c>
      <c r="CI809" s="220">
        <v>76422240</v>
      </c>
      <c r="CJ809" s="220">
        <v>81327840.000000015</v>
      </c>
      <c r="CK809" s="221" t="s">
        <v>530</v>
      </c>
      <c r="CL809" s="222">
        <v>21.81</v>
      </c>
      <c r="CM809" s="223">
        <v>21.81</v>
      </c>
      <c r="CN809" s="224">
        <v>23.21</v>
      </c>
      <c r="CO809" s="253"/>
      <c r="CP809" s="253"/>
      <c r="CQ809" s="253"/>
      <c r="CR809" s="225"/>
      <c r="CS809" s="254">
        <v>322.43080237417547</v>
      </c>
      <c r="CT809" s="255">
        <v>190.24074810860111</v>
      </c>
      <c r="CU809" s="256">
        <v>2.9379201990122681</v>
      </c>
      <c r="CV809" s="257">
        <v>2.8516515433217813</v>
      </c>
      <c r="CW809" s="245" t="s">
        <v>566</v>
      </c>
      <c r="CX809" s="258"/>
      <c r="CY809" s="253"/>
      <c r="CZ809" s="253"/>
      <c r="DA809" s="259"/>
      <c r="DB809" s="260"/>
      <c r="DC809" s="261">
        <v>523490</v>
      </c>
      <c r="DD809" s="262">
        <v>680828</v>
      </c>
      <c r="DE809" s="263">
        <v>799754</v>
      </c>
      <c r="DF809" s="111">
        <v>668024</v>
      </c>
    </row>
    <row r="810" spans="1:110" ht="35.25" customHeight="1" x14ac:dyDescent="0.25">
      <c r="A810" s="237" t="s">
        <v>541</v>
      </c>
      <c r="B810" s="238" t="s">
        <v>14</v>
      </c>
      <c r="C810" s="238" t="s">
        <v>34</v>
      </c>
      <c r="D810" s="60" t="s">
        <v>109</v>
      </c>
      <c r="E810" s="60" t="s">
        <v>35</v>
      </c>
      <c r="F810" s="60" t="s">
        <v>1720</v>
      </c>
      <c r="G810" s="61" t="s">
        <v>1721</v>
      </c>
      <c r="H810" s="211" t="s">
        <v>533</v>
      </c>
      <c r="I810" s="60" t="s">
        <v>1719</v>
      </c>
      <c r="J810" s="212">
        <v>28.981540137646235</v>
      </c>
      <c r="K810" s="212">
        <v>110.444317952094</v>
      </c>
      <c r="L810" s="213">
        <v>4486.3999999999996</v>
      </c>
      <c r="M810" s="214"/>
      <c r="N810" s="214"/>
      <c r="O810" s="214"/>
      <c r="P810" s="214"/>
      <c r="Q810" s="214"/>
      <c r="R810" s="214"/>
      <c r="S810" s="214"/>
      <c r="T810" s="214"/>
      <c r="U810" s="214"/>
      <c r="V810" s="214"/>
      <c r="W810" s="214"/>
      <c r="X810" s="214"/>
      <c r="Y810" s="214"/>
      <c r="Z810" s="214"/>
      <c r="AA810" s="214"/>
      <c r="AB810" s="214"/>
      <c r="AC810" s="214">
        <v>202</v>
      </c>
      <c r="AD810" s="214">
        <v>202</v>
      </c>
      <c r="AE810" s="214"/>
      <c r="AF810" s="214"/>
      <c r="AG810" s="215">
        <v>2</v>
      </c>
      <c r="AH810" s="214">
        <v>2</v>
      </c>
      <c r="AI810" s="214">
        <f t="shared" si="39"/>
        <v>204</v>
      </c>
      <c r="AJ810" s="214">
        <f t="shared" si="39"/>
        <v>204</v>
      </c>
      <c r="AK810" s="214"/>
      <c r="AL810" s="214"/>
      <c r="AM810" s="214"/>
      <c r="AN810" s="214"/>
      <c r="AO810" s="214"/>
      <c r="AP810" s="214"/>
      <c r="AQ810" s="214"/>
      <c r="AR810" s="214"/>
      <c r="AS810" s="214"/>
      <c r="AT810" s="214"/>
      <c r="AU810" s="214"/>
      <c r="AV810" s="214"/>
      <c r="AW810" s="214"/>
      <c r="AX810" s="214"/>
      <c r="AY810" s="214"/>
      <c r="AZ810" s="214"/>
      <c r="BA810" s="214">
        <v>1597.4649999999999</v>
      </c>
      <c r="BB810" s="214">
        <v>1597.4649999999999</v>
      </c>
      <c r="BC810" s="214"/>
      <c r="BD810" s="214"/>
      <c r="BE810" s="214">
        <v>60</v>
      </c>
      <c r="BF810" s="214">
        <v>60</v>
      </c>
      <c r="BG810" s="216">
        <f t="shared" si="40"/>
        <v>1657.4649999999999</v>
      </c>
      <c r="BH810" s="72">
        <f t="shared" si="40"/>
        <v>1657.4649999999999</v>
      </c>
      <c r="BI810" s="217">
        <f t="shared" si="38"/>
        <v>0.11191525995948683</v>
      </c>
      <c r="BJ810" s="218">
        <v>0</v>
      </c>
      <c r="BK810" s="218">
        <v>0</v>
      </c>
      <c r="BL810" s="218">
        <v>0</v>
      </c>
      <c r="BM810" s="218">
        <v>0</v>
      </c>
      <c r="BN810" s="218">
        <v>0</v>
      </c>
      <c r="BO810" s="218">
        <v>0</v>
      </c>
      <c r="BP810" s="218">
        <v>0</v>
      </c>
      <c r="BQ810" s="218">
        <v>0</v>
      </c>
      <c r="BR810" s="218">
        <v>0</v>
      </c>
      <c r="BS810" s="218">
        <v>0</v>
      </c>
      <c r="BT810" s="218">
        <v>0</v>
      </c>
      <c r="BU810" s="218">
        <v>0</v>
      </c>
      <c r="BV810" s="218">
        <v>0</v>
      </c>
      <c r="BW810" s="218">
        <v>0</v>
      </c>
      <c r="BX810" s="218">
        <v>0</v>
      </c>
      <c r="BY810" s="218">
        <v>0</v>
      </c>
      <c r="BZ810" s="218">
        <v>1875168.3155999999</v>
      </c>
      <c r="CA810" s="218">
        <v>1875168.3155999999</v>
      </c>
      <c r="CB810" s="218">
        <v>0</v>
      </c>
      <c r="CC810" s="218">
        <v>0</v>
      </c>
      <c r="CD810" s="218">
        <v>196574.4</v>
      </c>
      <c r="CE810" s="218">
        <v>196574.4</v>
      </c>
      <c r="CF810" s="218">
        <v>2071742.7155999998</v>
      </c>
      <c r="CG810" s="219">
        <v>2071742.7155999998</v>
      </c>
      <c r="CH810" s="220">
        <v>46708320.000000007</v>
      </c>
      <c r="CI810" s="220">
        <v>46708320.000000007</v>
      </c>
      <c r="CJ810" s="220">
        <v>51894240.000000007</v>
      </c>
      <c r="CK810" s="221" t="s">
        <v>530</v>
      </c>
      <c r="CL810" s="222">
        <v>13.33</v>
      </c>
      <c r="CM810" s="223">
        <v>13.33</v>
      </c>
      <c r="CN810" s="224">
        <v>14.81</v>
      </c>
      <c r="CO810" s="253"/>
      <c r="CP810" s="253"/>
      <c r="CQ810" s="253"/>
      <c r="CR810" s="225"/>
      <c r="CS810" s="254">
        <v>581.01828490096852</v>
      </c>
      <c r="CT810" s="255">
        <v>306.4921273065338</v>
      </c>
      <c r="CU810" s="256">
        <v>3.4209752583062696</v>
      </c>
      <c r="CV810" s="257">
        <v>2.9631724260124073</v>
      </c>
      <c r="CW810" s="245" t="s">
        <v>566</v>
      </c>
      <c r="CX810" s="258"/>
      <c r="CY810" s="253"/>
      <c r="CZ810" s="253"/>
      <c r="DA810" s="259"/>
      <c r="DB810" s="260"/>
      <c r="DC810" s="261">
        <v>344214</v>
      </c>
      <c r="DD810" s="262">
        <v>363581</v>
      </c>
      <c r="DE810" s="263">
        <v>1891076</v>
      </c>
      <c r="DF810" s="111">
        <v>866290.33333333337</v>
      </c>
    </row>
    <row r="811" spans="1:110" ht="35.25" customHeight="1" x14ac:dyDescent="0.25">
      <c r="A811" s="237" t="s">
        <v>541</v>
      </c>
      <c r="B811" s="238" t="s">
        <v>14</v>
      </c>
      <c r="C811" s="238" t="s">
        <v>34</v>
      </c>
      <c r="D811" s="60" t="s">
        <v>109</v>
      </c>
      <c r="E811" s="60" t="s">
        <v>35</v>
      </c>
      <c r="F811" s="60" t="s">
        <v>1722</v>
      </c>
      <c r="G811" s="61" t="s">
        <v>1723</v>
      </c>
      <c r="H811" s="211" t="s">
        <v>533</v>
      </c>
      <c r="I811" s="60" t="s">
        <v>1719</v>
      </c>
      <c r="J811" s="212">
        <v>32.566885309313811</v>
      </c>
      <c r="K811" s="212">
        <v>37.444886285751004</v>
      </c>
      <c r="L811" s="213">
        <v>2408.3000000000002</v>
      </c>
      <c r="M811" s="214"/>
      <c r="N811" s="214"/>
      <c r="O811" s="214"/>
      <c r="P811" s="214"/>
      <c r="Q811" s="214"/>
      <c r="R811" s="214"/>
      <c r="S811" s="214"/>
      <c r="T811" s="214"/>
      <c r="U811" s="214"/>
      <c r="V811" s="214"/>
      <c r="W811" s="214"/>
      <c r="X811" s="214"/>
      <c r="Y811" s="214"/>
      <c r="Z811" s="214"/>
      <c r="AA811" s="214"/>
      <c r="AB811" s="214"/>
      <c r="AC811" s="214">
        <v>76</v>
      </c>
      <c r="AD811" s="214">
        <v>76</v>
      </c>
      <c r="AE811" s="214"/>
      <c r="AF811" s="214"/>
      <c r="AG811" s="215"/>
      <c r="AH811" s="214"/>
      <c r="AI811" s="214">
        <f t="shared" si="39"/>
        <v>76</v>
      </c>
      <c r="AJ811" s="214">
        <f t="shared" si="39"/>
        <v>76</v>
      </c>
      <c r="AK811" s="214"/>
      <c r="AL811" s="214"/>
      <c r="AM811" s="214"/>
      <c r="AN811" s="214"/>
      <c r="AO811" s="214"/>
      <c r="AP811" s="214"/>
      <c r="AQ811" s="214"/>
      <c r="AR811" s="214"/>
      <c r="AS811" s="214"/>
      <c r="AT811" s="214"/>
      <c r="AU811" s="214"/>
      <c r="AV811" s="214"/>
      <c r="AW811" s="214"/>
      <c r="AX811" s="214"/>
      <c r="AY811" s="214"/>
      <c r="AZ811" s="214"/>
      <c r="BA811" s="214">
        <v>866.43</v>
      </c>
      <c r="BB811" s="214">
        <v>866.43</v>
      </c>
      <c r="BC811" s="214"/>
      <c r="BD811" s="214"/>
      <c r="BE811" s="214"/>
      <c r="BF811" s="214"/>
      <c r="BG811" s="216">
        <f t="shared" si="40"/>
        <v>866.43</v>
      </c>
      <c r="BH811" s="72">
        <f t="shared" si="40"/>
        <v>866.43</v>
      </c>
      <c r="BI811" s="217">
        <f t="shared" si="38"/>
        <v>3.712210796915167E-2</v>
      </c>
      <c r="BJ811" s="218">
        <v>0</v>
      </c>
      <c r="BK811" s="218">
        <v>0</v>
      </c>
      <c r="BL811" s="218">
        <v>0</v>
      </c>
      <c r="BM811" s="218">
        <v>0</v>
      </c>
      <c r="BN811" s="218">
        <v>0</v>
      </c>
      <c r="BO811" s="218">
        <v>0</v>
      </c>
      <c r="BP811" s="218">
        <v>0</v>
      </c>
      <c r="BQ811" s="218">
        <v>0</v>
      </c>
      <c r="BR811" s="218">
        <v>0</v>
      </c>
      <c r="BS811" s="218">
        <v>0</v>
      </c>
      <c r="BT811" s="218">
        <v>0</v>
      </c>
      <c r="BU811" s="218">
        <v>0</v>
      </c>
      <c r="BV811" s="218">
        <v>0</v>
      </c>
      <c r="BW811" s="218">
        <v>0</v>
      </c>
      <c r="BX811" s="218">
        <v>0</v>
      </c>
      <c r="BY811" s="218">
        <v>0</v>
      </c>
      <c r="BZ811" s="218">
        <v>1017050.1912</v>
      </c>
      <c r="CA811" s="218">
        <v>1017050.1912</v>
      </c>
      <c r="CB811" s="218">
        <v>0</v>
      </c>
      <c r="CC811" s="218">
        <v>0</v>
      </c>
      <c r="CD811" s="218">
        <v>0</v>
      </c>
      <c r="CE811" s="218">
        <v>0</v>
      </c>
      <c r="CF811" s="218">
        <v>1017050.1912</v>
      </c>
      <c r="CG811" s="219">
        <v>1017050.1912</v>
      </c>
      <c r="CH811" s="220">
        <v>64894080</v>
      </c>
      <c r="CI811" s="220">
        <v>64894080</v>
      </c>
      <c r="CJ811" s="220">
        <v>81783360</v>
      </c>
      <c r="CK811" s="221" t="s">
        <v>530</v>
      </c>
      <c r="CL811" s="222">
        <v>18.52</v>
      </c>
      <c r="CM811" s="223">
        <v>18.52</v>
      </c>
      <c r="CN811" s="224">
        <v>23.34</v>
      </c>
      <c r="CO811" s="253"/>
      <c r="CP811" s="253"/>
      <c r="CQ811" s="253"/>
      <c r="CR811" s="225"/>
      <c r="CS811" s="254">
        <v>182.26064902204158</v>
      </c>
      <c r="CT811" s="255">
        <v>66.943212098562284</v>
      </c>
      <c r="CU811" s="256">
        <v>0.57554021036190639</v>
      </c>
      <c r="CV811" s="257">
        <v>0.48164259743641585</v>
      </c>
      <c r="CW811" s="245" t="s">
        <v>554</v>
      </c>
      <c r="CX811" s="258"/>
      <c r="CY811" s="253"/>
      <c r="CZ811" s="253"/>
      <c r="DA811" s="259"/>
      <c r="DB811" s="260"/>
      <c r="DC811" s="261">
        <v>0</v>
      </c>
      <c r="DD811" s="262">
        <v>125400</v>
      </c>
      <c r="DE811" s="263">
        <v>0</v>
      </c>
      <c r="DF811" s="111">
        <v>41800</v>
      </c>
    </row>
    <row r="812" spans="1:110" ht="35.25" customHeight="1" x14ac:dyDescent="0.25">
      <c r="A812" s="237" t="s">
        <v>541</v>
      </c>
      <c r="B812" s="238" t="s">
        <v>14</v>
      </c>
      <c r="C812" s="238" t="s">
        <v>34</v>
      </c>
      <c r="D812" s="60" t="s">
        <v>296</v>
      </c>
      <c r="E812" s="60" t="s">
        <v>157</v>
      </c>
      <c r="F812" s="60" t="s">
        <v>1724</v>
      </c>
      <c r="G812" s="61" t="s">
        <v>157</v>
      </c>
      <c r="H812" s="211" t="s">
        <v>543</v>
      </c>
      <c r="I812" s="60" t="s">
        <v>547</v>
      </c>
      <c r="J812" s="212">
        <v>2.2696793782382572</v>
      </c>
      <c r="K812" s="212">
        <v>0.40265151431400004</v>
      </c>
      <c r="L812" s="213">
        <v>2</v>
      </c>
      <c r="M812" s="214"/>
      <c r="N812" s="214"/>
      <c r="O812" s="214"/>
      <c r="P812" s="214"/>
      <c r="Q812" s="214"/>
      <c r="R812" s="214"/>
      <c r="S812" s="214"/>
      <c r="T812" s="214"/>
      <c r="U812" s="214"/>
      <c r="V812" s="214"/>
      <c r="W812" s="214"/>
      <c r="X812" s="214"/>
      <c r="Y812" s="214"/>
      <c r="Z812" s="214"/>
      <c r="AA812" s="214"/>
      <c r="AB812" s="214"/>
      <c r="AC812" s="214"/>
      <c r="AD812" s="214"/>
      <c r="AE812" s="214"/>
      <c r="AF812" s="214"/>
      <c r="AG812" s="215"/>
      <c r="AH812" s="214"/>
      <c r="AI812" s="214">
        <f t="shared" si="39"/>
        <v>0</v>
      </c>
      <c r="AJ812" s="214">
        <f t="shared" si="39"/>
        <v>0</v>
      </c>
      <c r="AK812" s="214"/>
      <c r="AL812" s="214"/>
      <c r="AM812" s="214"/>
      <c r="AN812" s="214"/>
      <c r="AO812" s="214"/>
      <c r="AP812" s="214"/>
      <c r="AQ812" s="214"/>
      <c r="AR812" s="214"/>
      <c r="AS812" s="214"/>
      <c r="AT812" s="214"/>
      <c r="AU812" s="214"/>
      <c r="AV812" s="214"/>
      <c r="AW812" s="214"/>
      <c r="AX812" s="214"/>
      <c r="AY812" s="214"/>
      <c r="AZ812" s="214"/>
      <c r="BA812" s="214"/>
      <c r="BB812" s="214"/>
      <c r="BC812" s="214"/>
      <c r="BD812" s="214"/>
      <c r="BE812" s="214"/>
      <c r="BF812" s="214"/>
      <c r="BG812" s="216">
        <f t="shared" si="40"/>
        <v>0</v>
      </c>
      <c r="BH812" s="72">
        <f t="shared" si="40"/>
        <v>0</v>
      </c>
      <c r="BI812" s="217">
        <f t="shared" si="38"/>
        <v>0</v>
      </c>
      <c r="BJ812" s="218">
        <v>0</v>
      </c>
      <c r="BK812" s="218">
        <v>0</v>
      </c>
      <c r="BL812" s="218">
        <v>0</v>
      </c>
      <c r="BM812" s="218">
        <v>0</v>
      </c>
      <c r="BN812" s="218">
        <v>0</v>
      </c>
      <c r="BO812" s="218">
        <v>0</v>
      </c>
      <c r="BP812" s="218">
        <v>0</v>
      </c>
      <c r="BQ812" s="218">
        <v>0</v>
      </c>
      <c r="BR812" s="218">
        <v>0</v>
      </c>
      <c r="BS812" s="218">
        <v>0</v>
      </c>
      <c r="BT812" s="218">
        <v>0</v>
      </c>
      <c r="BU812" s="218">
        <v>0</v>
      </c>
      <c r="BV812" s="218">
        <v>0</v>
      </c>
      <c r="BW812" s="218">
        <v>0</v>
      </c>
      <c r="BX812" s="218">
        <v>0</v>
      </c>
      <c r="BY812" s="218">
        <v>0</v>
      </c>
      <c r="BZ812" s="218">
        <v>0</v>
      </c>
      <c r="CA812" s="218">
        <v>0</v>
      </c>
      <c r="CB812" s="218">
        <v>0</v>
      </c>
      <c r="CC812" s="218">
        <v>0</v>
      </c>
      <c r="CD812" s="218">
        <v>0</v>
      </c>
      <c r="CE812" s="218">
        <v>0</v>
      </c>
      <c r="CF812" s="218">
        <v>0</v>
      </c>
      <c r="CG812" s="219">
        <v>0</v>
      </c>
      <c r="CH812" s="220">
        <v>3153600.0000000005</v>
      </c>
      <c r="CI812" s="220">
        <v>3153600.0000000005</v>
      </c>
      <c r="CJ812" s="220">
        <v>3328800</v>
      </c>
      <c r="CK812" s="221" t="s">
        <v>530</v>
      </c>
      <c r="CL812" s="222">
        <v>0.9</v>
      </c>
      <c r="CM812" s="223">
        <v>0.9</v>
      </c>
      <c r="CN812" s="224">
        <v>0.95</v>
      </c>
      <c r="CO812" s="253"/>
      <c r="CP812" s="253"/>
      <c r="CQ812" s="253"/>
      <c r="CR812" s="225"/>
      <c r="CS812" s="254">
        <v>24</v>
      </c>
      <c r="CT812" s="255">
        <v>24</v>
      </c>
      <c r="CU812" s="256">
        <v>0.33333333333333331</v>
      </c>
      <c r="CV812" s="257">
        <v>0.33333333333333331</v>
      </c>
      <c r="CW812" s="245" t="s">
        <v>903</v>
      </c>
      <c r="CX812" s="258"/>
      <c r="CY812" s="253"/>
      <c r="CZ812" s="253"/>
      <c r="DA812" s="259"/>
      <c r="DB812" s="260"/>
      <c r="DC812" s="261">
        <v>0</v>
      </c>
      <c r="DD812" s="262">
        <v>0</v>
      </c>
      <c r="DE812" s="263">
        <v>144</v>
      </c>
      <c r="DF812" s="111">
        <v>48</v>
      </c>
    </row>
    <row r="813" spans="1:110" ht="35.25" customHeight="1" x14ac:dyDescent="0.25">
      <c r="A813" s="237" t="s">
        <v>541</v>
      </c>
      <c r="B813" s="238" t="s">
        <v>14</v>
      </c>
      <c r="C813" s="238" t="s">
        <v>34</v>
      </c>
      <c r="D813" s="60" t="s">
        <v>296</v>
      </c>
      <c r="E813" s="60" t="s">
        <v>157</v>
      </c>
      <c r="F813" s="60" t="s">
        <v>1725</v>
      </c>
      <c r="G813" s="61" t="s">
        <v>157</v>
      </c>
      <c r="H813" s="211" t="s">
        <v>543</v>
      </c>
      <c r="I813" s="60" t="s">
        <v>547</v>
      </c>
      <c r="J813" s="212">
        <v>3.0622658277817751</v>
      </c>
      <c r="K813" s="212">
        <v>5.8253787757620001</v>
      </c>
      <c r="L813" s="213">
        <v>812.1</v>
      </c>
      <c r="M813" s="214"/>
      <c r="N813" s="214"/>
      <c r="O813" s="214"/>
      <c r="P813" s="214"/>
      <c r="Q813" s="214"/>
      <c r="R813" s="214"/>
      <c r="S813" s="214"/>
      <c r="T813" s="214"/>
      <c r="U813" s="214"/>
      <c r="V813" s="214"/>
      <c r="W813" s="214"/>
      <c r="X813" s="214"/>
      <c r="Y813" s="214"/>
      <c r="Z813" s="214"/>
      <c r="AA813" s="214"/>
      <c r="AB813" s="214"/>
      <c r="AC813" s="214">
        <v>32</v>
      </c>
      <c r="AD813" s="214">
        <v>32</v>
      </c>
      <c r="AE813" s="214"/>
      <c r="AF813" s="214"/>
      <c r="AG813" s="215"/>
      <c r="AH813" s="214"/>
      <c r="AI813" s="214">
        <f t="shared" si="39"/>
        <v>32</v>
      </c>
      <c r="AJ813" s="214">
        <f t="shared" si="39"/>
        <v>32</v>
      </c>
      <c r="AK813" s="214"/>
      <c r="AL813" s="214"/>
      <c r="AM813" s="214"/>
      <c r="AN813" s="214"/>
      <c r="AO813" s="214"/>
      <c r="AP813" s="214"/>
      <c r="AQ813" s="214"/>
      <c r="AR813" s="214"/>
      <c r="AS813" s="214"/>
      <c r="AT813" s="214"/>
      <c r="AU813" s="214"/>
      <c r="AV813" s="214"/>
      <c r="AW813" s="214"/>
      <c r="AX813" s="214"/>
      <c r="AY813" s="214"/>
      <c r="AZ813" s="214"/>
      <c r="BA813" s="214">
        <v>170.17599999999999</v>
      </c>
      <c r="BB813" s="214">
        <v>170.17599999999999</v>
      </c>
      <c r="BC813" s="214"/>
      <c r="BD813" s="214"/>
      <c r="BE813" s="214"/>
      <c r="BF813" s="214"/>
      <c r="BG813" s="216">
        <f t="shared" si="40"/>
        <v>170.17599999999999</v>
      </c>
      <c r="BH813" s="72">
        <f t="shared" si="40"/>
        <v>170.17599999999999</v>
      </c>
      <c r="BI813" s="217">
        <f t="shared" si="38"/>
        <v>0.10129523809523809</v>
      </c>
      <c r="BJ813" s="218">
        <v>0</v>
      </c>
      <c r="BK813" s="218">
        <v>0</v>
      </c>
      <c r="BL813" s="218">
        <v>0</v>
      </c>
      <c r="BM813" s="218">
        <v>0</v>
      </c>
      <c r="BN813" s="218">
        <v>0</v>
      </c>
      <c r="BO813" s="218">
        <v>0</v>
      </c>
      <c r="BP813" s="218">
        <v>0</v>
      </c>
      <c r="BQ813" s="218">
        <v>0</v>
      </c>
      <c r="BR813" s="218">
        <v>0</v>
      </c>
      <c r="BS813" s="218">
        <v>0</v>
      </c>
      <c r="BT813" s="218">
        <v>0</v>
      </c>
      <c r="BU813" s="218">
        <v>0</v>
      </c>
      <c r="BV813" s="218">
        <v>0</v>
      </c>
      <c r="BW813" s="218">
        <v>0</v>
      </c>
      <c r="BX813" s="218">
        <v>0</v>
      </c>
      <c r="BY813" s="218">
        <v>0</v>
      </c>
      <c r="BZ813" s="218">
        <v>199759.39583999998</v>
      </c>
      <c r="CA813" s="218">
        <v>199759.39583999998</v>
      </c>
      <c r="CB813" s="218">
        <v>0</v>
      </c>
      <c r="CC813" s="218">
        <v>0</v>
      </c>
      <c r="CD813" s="218">
        <v>0</v>
      </c>
      <c r="CE813" s="218">
        <v>0</v>
      </c>
      <c r="CF813" s="218">
        <v>199759.39583999998</v>
      </c>
      <c r="CG813" s="219">
        <v>199759.39583999998</v>
      </c>
      <c r="CH813" s="220">
        <v>5220960</v>
      </c>
      <c r="CI813" s="220">
        <v>5220960</v>
      </c>
      <c r="CJ813" s="220">
        <v>5886720</v>
      </c>
      <c r="CK813" s="221" t="s">
        <v>530</v>
      </c>
      <c r="CL813" s="222">
        <v>1.49</v>
      </c>
      <c r="CM813" s="223">
        <v>1.49</v>
      </c>
      <c r="CN813" s="224">
        <v>1.68</v>
      </c>
      <c r="CO813" s="253"/>
      <c r="CP813" s="253"/>
      <c r="CQ813" s="253"/>
      <c r="CR813" s="225"/>
      <c r="CS813" s="254">
        <v>125.96368697451972</v>
      </c>
      <c r="CT813" s="255">
        <v>101.72602663588451</v>
      </c>
      <c r="CU813" s="256">
        <v>0.47638500762142977</v>
      </c>
      <c r="CV813" s="257">
        <v>0.46160819900162475</v>
      </c>
      <c r="CW813" s="245" t="s">
        <v>579</v>
      </c>
      <c r="CX813" s="258"/>
      <c r="CY813" s="253"/>
      <c r="CZ813" s="253"/>
      <c r="DA813" s="259"/>
      <c r="DB813" s="260"/>
      <c r="DC813" s="261">
        <v>0</v>
      </c>
      <c r="DD813" s="262">
        <v>216537</v>
      </c>
      <c r="DE813" s="263">
        <v>0</v>
      </c>
      <c r="DF813" s="111">
        <v>72179</v>
      </c>
    </row>
    <row r="814" spans="1:110" ht="35.25" customHeight="1" x14ac:dyDescent="0.25">
      <c r="A814" s="237" t="s">
        <v>541</v>
      </c>
      <c r="B814" s="238" t="s">
        <v>14</v>
      </c>
      <c r="C814" s="238" t="s">
        <v>34</v>
      </c>
      <c r="D814" s="60" t="s">
        <v>296</v>
      </c>
      <c r="E814" s="60" t="s">
        <v>157</v>
      </c>
      <c r="F814" s="60" t="s">
        <v>1726</v>
      </c>
      <c r="G814" s="61" t="s">
        <v>1614</v>
      </c>
      <c r="H814" s="211" t="s">
        <v>543</v>
      </c>
      <c r="I814" s="60" t="s">
        <v>529</v>
      </c>
      <c r="J814" s="212">
        <v>7.5905394590898467</v>
      </c>
      <c r="K814" s="212">
        <v>30.222727209864001</v>
      </c>
      <c r="L814" s="213">
        <v>2619.6</v>
      </c>
      <c r="M814" s="214"/>
      <c r="N814" s="214"/>
      <c r="O814" s="214"/>
      <c r="P814" s="214"/>
      <c r="Q814" s="214"/>
      <c r="R814" s="214"/>
      <c r="S814" s="214"/>
      <c r="T814" s="214"/>
      <c r="U814" s="214"/>
      <c r="V814" s="214"/>
      <c r="W814" s="214"/>
      <c r="X814" s="214"/>
      <c r="Y814" s="214"/>
      <c r="Z814" s="214"/>
      <c r="AA814" s="214"/>
      <c r="AB814" s="214"/>
      <c r="AC814" s="214">
        <v>141</v>
      </c>
      <c r="AD814" s="214">
        <v>141</v>
      </c>
      <c r="AE814" s="214"/>
      <c r="AF814" s="214"/>
      <c r="AG814" s="215"/>
      <c r="AH814" s="214"/>
      <c r="AI814" s="214">
        <f t="shared" si="39"/>
        <v>141</v>
      </c>
      <c r="AJ814" s="214">
        <f t="shared" si="39"/>
        <v>141</v>
      </c>
      <c r="AK814" s="214"/>
      <c r="AL814" s="214"/>
      <c r="AM814" s="214"/>
      <c r="AN814" s="214"/>
      <c r="AO814" s="214"/>
      <c r="AP814" s="214"/>
      <c r="AQ814" s="214"/>
      <c r="AR814" s="214"/>
      <c r="AS814" s="214"/>
      <c r="AT814" s="214"/>
      <c r="AU814" s="214"/>
      <c r="AV814" s="214"/>
      <c r="AW814" s="214"/>
      <c r="AX814" s="214"/>
      <c r="AY814" s="214"/>
      <c r="AZ814" s="214"/>
      <c r="BA814" s="214">
        <v>818.91</v>
      </c>
      <c r="BB814" s="214">
        <v>818.91</v>
      </c>
      <c r="BC814" s="214"/>
      <c r="BD814" s="214"/>
      <c r="BE814" s="214"/>
      <c r="BF814" s="214"/>
      <c r="BG814" s="216">
        <f t="shared" si="40"/>
        <v>818.91</v>
      </c>
      <c r="BH814" s="72">
        <f t="shared" si="40"/>
        <v>818.91</v>
      </c>
      <c r="BI814" s="217">
        <f t="shared" si="38"/>
        <v>0.19924817518248172</v>
      </c>
      <c r="BJ814" s="218">
        <v>0</v>
      </c>
      <c r="BK814" s="218">
        <v>0</v>
      </c>
      <c r="BL814" s="218">
        <v>0</v>
      </c>
      <c r="BM814" s="218">
        <v>0</v>
      </c>
      <c r="BN814" s="218">
        <v>0</v>
      </c>
      <c r="BO814" s="218">
        <v>0</v>
      </c>
      <c r="BP814" s="218">
        <v>0</v>
      </c>
      <c r="BQ814" s="218">
        <v>0</v>
      </c>
      <c r="BR814" s="218">
        <v>0</v>
      </c>
      <c r="BS814" s="218">
        <v>0</v>
      </c>
      <c r="BT814" s="218">
        <v>0</v>
      </c>
      <c r="BU814" s="218">
        <v>0</v>
      </c>
      <c r="BV814" s="218">
        <v>0</v>
      </c>
      <c r="BW814" s="218">
        <v>0</v>
      </c>
      <c r="BX814" s="218">
        <v>0</v>
      </c>
      <c r="BY814" s="218">
        <v>0</v>
      </c>
      <c r="BZ814" s="218">
        <v>961269.31440000003</v>
      </c>
      <c r="CA814" s="218">
        <v>961269.31440000003</v>
      </c>
      <c r="CB814" s="218">
        <v>0</v>
      </c>
      <c r="CC814" s="218">
        <v>0</v>
      </c>
      <c r="CD814" s="218">
        <v>0</v>
      </c>
      <c r="CE814" s="218">
        <v>0</v>
      </c>
      <c r="CF814" s="218">
        <v>961269.31440000003</v>
      </c>
      <c r="CG814" s="219">
        <v>961269.31440000003</v>
      </c>
      <c r="CH814" s="220">
        <v>14324193.859924799</v>
      </c>
      <c r="CI814" s="220">
        <v>14324193.859924799</v>
      </c>
      <c r="CJ814" s="220">
        <v>12499455.788596803</v>
      </c>
      <c r="CK814" s="221" t="s">
        <v>530</v>
      </c>
      <c r="CL814" s="222">
        <v>4.71</v>
      </c>
      <c r="CM814" s="223">
        <v>4.71</v>
      </c>
      <c r="CN814" s="224">
        <v>4.1100000000000003</v>
      </c>
      <c r="CO814" s="253"/>
      <c r="CP814" s="253"/>
      <c r="CQ814" s="253"/>
      <c r="CR814" s="225"/>
      <c r="CS814" s="254">
        <v>416.61384393341956</v>
      </c>
      <c r="CT814" s="255">
        <v>290.2346231752008</v>
      </c>
      <c r="CU814" s="256">
        <v>2.9456447880372294</v>
      </c>
      <c r="CV814" s="257">
        <v>2.6180093837808802</v>
      </c>
      <c r="CW814" s="245" t="s">
        <v>592</v>
      </c>
      <c r="CX814" s="258"/>
      <c r="CY814" s="253"/>
      <c r="CZ814" s="253"/>
      <c r="DA814" s="259"/>
      <c r="DB814" s="260"/>
      <c r="DC814" s="261">
        <v>0</v>
      </c>
      <c r="DD814" s="262">
        <v>932253</v>
      </c>
      <c r="DE814" s="263">
        <v>676492</v>
      </c>
      <c r="DF814" s="111">
        <v>536248.33333333337</v>
      </c>
    </row>
    <row r="815" spans="1:110" ht="35.25" customHeight="1" x14ac:dyDescent="0.25">
      <c r="A815" s="237" t="s">
        <v>541</v>
      </c>
      <c r="B815" s="238" t="s">
        <v>14</v>
      </c>
      <c r="C815" s="238" t="s">
        <v>34</v>
      </c>
      <c r="D815" s="60" t="s">
        <v>198</v>
      </c>
      <c r="E815" s="60" t="s">
        <v>199</v>
      </c>
      <c r="F815" s="60" t="s">
        <v>1727</v>
      </c>
      <c r="G815" s="61" t="s">
        <v>1465</v>
      </c>
      <c r="H815" s="211" t="s">
        <v>533</v>
      </c>
      <c r="I815" s="60" t="s">
        <v>547</v>
      </c>
      <c r="J815" s="212">
        <v>3.3000417626448302</v>
      </c>
      <c r="K815" s="212">
        <v>2.8350378728910002</v>
      </c>
      <c r="L815" s="213">
        <v>209.3</v>
      </c>
      <c r="M815" s="214"/>
      <c r="N815" s="214"/>
      <c r="O815" s="214"/>
      <c r="P815" s="214"/>
      <c r="Q815" s="214"/>
      <c r="R815" s="214"/>
      <c r="S815" s="214"/>
      <c r="T815" s="214"/>
      <c r="U815" s="214"/>
      <c r="V815" s="214"/>
      <c r="W815" s="214"/>
      <c r="X815" s="214"/>
      <c r="Y815" s="214"/>
      <c r="Z815" s="214"/>
      <c r="AA815" s="214"/>
      <c r="AB815" s="214"/>
      <c r="AC815" s="214">
        <v>6</v>
      </c>
      <c r="AD815" s="214">
        <v>6</v>
      </c>
      <c r="AE815" s="214"/>
      <c r="AF815" s="214"/>
      <c r="AG815" s="215"/>
      <c r="AH815" s="214"/>
      <c r="AI815" s="214">
        <f t="shared" si="39"/>
        <v>6</v>
      </c>
      <c r="AJ815" s="214">
        <f t="shared" si="39"/>
        <v>6</v>
      </c>
      <c r="AK815" s="214"/>
      <c r="AL815" s="214"/>
      <c r="AM815" s="214"/>
      <c r="AN815" s="214"/>
      <c r="AO815" s="214"/>
      <c r="AP815" s="214"/>
      <c r="AQ815" s="214"/>
      <c r="AR815" s="214"/>
      <c r="AS815" s="214"/>
      <c r="AT815" s="214"/>
      <c r="AU815" s="214"/>
      <c r="AV815" s="214"/>
      <c r="AW815" s="214"/>
      <c r="AX815" s="214"/>
      <c r="AY815" s="214"/>
      <c r="AZ815" s="214"/>
      <c r="BA815" s="214">
        <v>31.1</v>
      </c>
      <c r="BB815" s="214">
        <v>31.1</v>
      </c>
      <c r="BC815" s="214"/>
      <c r="BD815" s="214"/>
      <c r="BE815" s="214"/>
      <c r="BF815" s="214"/>
      <c r="BG815" s="216">
        <f t="shared" si="40"/>
        <v>31.1</v>
      </c>
      <c r="BH815" s="72">
        <f t="shared" si="40"/>
        <v>31.1</v>
      </c>
      <c r="BI815" s="217">
        <f t="shared" si="38"/>
        <v>3.2736842105263161E-2</v>
      </c>
      <c r="BJ815" s="218">
        <v>0</v>
      </c>
      <c r="BK815" s="218">
        <v>0</v>
      </c>
      <c r="BL815" s="218">
        <v>0</v>
      </c>
      <c r="BM815" s="218">
        <v>0</v>
      </c>
      <c r="BN815" s="218">
        <v>0</v>
      </c>
      <c r="BO815" s="218">
        <v>0</v>
      </c>
      <c r="BP815" s="218">
        <v>0</v>
      </c>
      <c r="BQ815" s="218">
        <v>0</v>
      </c>
      <c r="BR815" s="218">
        <v>0</v>
      </c>
      <c r="BS815" s="218">
        <v>0</v>
      </c>
      <c r="BT815" s="218">
        <v>0</v>
      </c>
      <c r="BU815" s="218">
        <v>0</v>
      </c>
      <c r="BV815" s="218">
        <v>0</v>
      </c>
      <c r="BW815" s="218">
        <v>0</v>
      </c>
      <c r="BX815" s="218">
        <v>0</v>
      </c>
      <c r="BY815" s="218">
        <v>0</v>
      </c>
      <c r="BZ815" s="218">
        <v>36506.423999999999</v>
      </c>
      <c r="CA815" s="218">
        <v>36506.423999999999</v>
      </c>
      <c r="CB815" s="218">
        <v>0</v>
      </c>
      <c r="CC815" s="218">
        <v>0</v>
      </c>
      <c r="CD815" s="218">
        <v>0</v>
      </c>
      <c r="CE815" s="218">
        <v>0</v>
      </c>
      <c r="CF815" s="218">
        <v>36506.423999999999</v>
      </c>
      <c r="CG815" s="219">
        <v>36506.423999999999</v>
      </c>
      <c r="CH815" s="220">
        <v>2768160.0000000005</v>
      </c>
      <c r="CI815" s="220">
        <v>2768160.0000000005</v>
      </c>
      <c r="CJ815" s="220">
        <v>3328800</v>
      </c>
      <c r="CK815" s="221" t="s">
        <v>530</v>
      </c>
      <c r="CL815" s="222">
        <v>0.79</v>
      </c>
      <c r="CM815" s="223">
        <v>0.79</v>
      </c>
      <c r="CN815" s="224">
        <v>0.95</v>
      </c>
      <c r="CO815" s="253"/>
      <c r="CP815" s="253"/>
      <c r="CQ815" s="253"/>
      <c r="CR815" s="225"/>
      <c r="CS815" s="254">
        <v>49.002642505370041</v>
      </c>
      <c r="CT815" s="255">
        <v>49.002642505370041</v>
      </c>
      <c r="CU815" s="256">
        <v>0.71570161436492741</v>
      </c>
      <c r="CV815" s="257">
        <v>0.71570161436492741</v>
      </c>
      <c r="CW815" s="245" t="s">
        <v>1728</v>
      </c>
      <c r="CX815" s="258"/>
      <c r="CY815" s="253"/>
      <c r="CZ815" s="253"/>
      <c r="DA815" s="259"/>
      <c r="DB815" s="260"/>
      <c r="DC815" s="261">
        <v>0</v>
      </c>
      <c r="DD815" s="262">
        <v>0</v>
      </c>
      <c r="DE815" s="263">
        <v>0</v>
      </c>
      <c r="DF815" s="111">
        <v>0</v>
      </c>
    </row>
    <row r="816" spans="1:110" ht="35.25" customHeight="1" x14ac:dyDescent="0.25">
      <c r="A816" s="237" t="s">
        <v>541</v>
      </c>
      <c r="B816" s="238" t="s">
        <v>14</v>
      </c>
      <c r="C816" s="238" t="s">
        <v>34</v>
      </c>
      <c r="D816" s="60" t="s">
        <v>198</v>
      </c>
      <c r="E816" s="60" t="s">
        <v>199</v>
      </c>
      <c r="F816" s="60" t="s">
        <v>1729</v>
      </c>
      <c r="G816" s="61" t="s">
        <v>199</v>
      </c>
      <c r="H816" s="211" t="s">
        <v>533</v>
      </c>
      <c r="I816" s="60" t="s">
        <v>547</v>
      </c>
      <c r="J816" s="212">
        <v>2.6947939284479623</v>
      </c>
      <c r="K816" s="212">
        <v>1.8515151476640002</v>
      </c>
      <c r="L816" s="213">
        <v>671.8</v>
      </c>
      <c r="M816" s="214"/>
      <c r="N816" s="214"/>
      <c r="O816" s="214"/>
      <c r="P816" s="214"/>
      <c r="Q816" s="214"/>
      <c r="R816" s="214"/>
      <c r="S816" s="214"/>
      <c r="T816" s="214"/>
      <c r="U816" s="214"/>
      <c r="V816" s="214"/>
      <c r="W816" s="214"/>
      <c r="X816" s="214"/>
      <c r="Y816" s="214"/>
      <c r="Z816" s="214"/>
      <c r="AA816" s="214"/>
      <c r="AB816" s="214"/>
      <c r="AC816" s="214">
        <v>3</v>
      </c>
      <c r="AD816" s="214">
        <v>3</v>
      </c>
      <c r="AE816" s="214"/>
      <c r="AF816" s="214"/>
      <c r="AG816" s="215"/>
      <c r="AH816" s="214"/>
      <c r="AI816" s="214">
        <f t="shared" si="39"/>
        <v>3</v>
      </c>
      <c r="AJ816" s="214">
        <f t="shared" si="39"/>
        <v>3</v>
      </c>
      <c r="AK816" s="214"/>
      <c r="AL816" s="214"/>
      <c r="AM816" s="214"/>
      <c r="AN816" s="214"/>
      <c r="AO816" s="214"/>
      <c r="AP816" s="214"/>
      <c r="AQ816" s="214"/>
      <c r="AR816" s="214"/>
      <c r="AS816" s="214"/>
      <c r="AT816" s="214"/>
      <c r="AU816" s="214"/>
      <c r="AV816" s="214"/>
      <c r="AW816" s="214"/>
      <c r="AX816" s="214"/>
      <c r="AY816" s="214"/>
      <c r="AZ816" s="214"/>
      <c r="BA816" s="214">
        <v>28</v>
      </c>
      <c r="BB816" s="214">
        <v>28</v>
      </c>
      <c r="BC816" s="214"/>
      <c r="BD816" s="214"/>
      <c r="BE816" s="214"/>
      <c r="BF816" s="214"/>
      <c r="BG816" s="216">
        <f t="shared" si="40"/>
        <v>28</v>
      </c>
      <c r="BH816" s="72">
        <f t="shared" si="40"/>
        <v>28</v>
      </c>
      <c r="BI816" s="217">
        <f t="shared" si="38"/>
        <v>2.1705426356589147E-2</v>
      </c>
      <c r="BJ816" s="218">
        <v>0</v>
      </c>
      <c r="BK816" s="218">
        <v>0</v>
      </c>
      <c r="BL816" s="218">
        <v>0</v>
      </c>
      <c r="BM816" s="218">
        <v>0</v>
      </c>
      <c r="BN816" s="218">
        <v>0</v>
      </c>
      <c r="BO816" s="218">
        <v>0</v>
      </c>
      <c r="BP816" s="218">
        <v>0</v>
      </c>
      <c r="BQ816" s="218">
        <v>0</v>
      </c>
      <c r="BR816" s="218">
        <v>0</v>
      </c>
      <c r="BS816" s="218">
        <v>0</v>
      </c>
      <c r="BT816" s="218">
        <v>0</v>
      </c>
      <c r="BU816" s="218">
        <v>0</v>
      </c>
      <c r="BV816" s="218">
        <v>0</v>
      </c>
      <c r="BW816" s="218">
        <v>0</v>
      </c>
      <c r="BX816" s="218">
        <v>0</v>
      </c>
      <c r="BY816" s="218">
        <v>0</v>
      </c>
      <c r="BZ816" s="218">
        <v>32867.520000000004</v>
      </c>
      <c r="CA816" s="218">
        <v>32867.520000000004</v>
      </c>
      <c r="CB816" s="218">
        <v>0</v>
      </c>
      <c r="CC816" s="218">
        <v>0</v>
      </c>
      <c r="CD816" s="218">
        <v>0</v>
      </c>
      <c r="CE816" s="218">
        <v>0</v>
      </c>
      <c r="CF816" s="218">
        <v>32867.520000000004</v>
      </c>
      <c r="CG816" s="219">
        <v>32867.520000000004</v>
      </c>
      <c r="CH816" s="220">
        <v>4730400.0000000009</v>
      </c>
      <c r="CI816" s="220">
        <v>4730400.0000000009</v>
      </c>
      <c r="CJ816" s="220">
        <v>4520160</v>
      </c>
      <c r="CK816" s="221" t="s">
        <v>530</v>
      </c>
      <c r="CL816" s="222">
        <v>1.35</v>
      </c>
      <c r="CM816" s="223">
        <v>1.35</v>
      </c>
      <c r="CN816" s="224">
        <v>1.29</v>
      </c>
      <c r="CO816" s="253"/>
      <c r="CP816" s="253"/>
      <c r="CQ816" s="253"/>
      <c r="CR816" s="225"/>
      <c r="CS816" s="254">
        <v>106.45174530310271</v>
      </c>
      <c r="CT816" s="255">
        <v>106.45174530310271</v>
      </c>
      <c r="CU816" s="256">
        <v>1.0973112193011751</v>
      </c>
      <c r="CV816" s="257">
        <v>1.0973112193011751</v>
      </c>
      <c r="CW816" s="245" t="s">
        <v>1026</v>
      </c>
      <c r="CX816" s="258"/>
      <c r="CY816" s="253"/>
      <c r="CZ816" s="253"/>
      <c r="DA816" s="259"/>
      <c r="DB816" s="260"/>
      <c r="DC816" s="261">
        <v>0</v>
      </c>
      <c r="DD816" s="262">
        <v>4935</v>
      </c>
      <c r="DE816" s="263">
        <v>54346</v>
      </c>
      <c r="DF816" s="111">
        <v>19760.333333333332</v>
      </c>
    </row>
    <row r="817" spans="1:110" ht="35.25" customHeight="1" x14ac:dyDescent="0.25">
      <c r="A817" s="237" t="s">
        <v>541</v>
      </c>
      <c r="B817" s="238" t="s">
        <v>14</v>
      </c>
      <c r="C817" s="238" t="s">
        <v>34</v>
      </c>
      <c r="D817" s="60" t="s">
        <v>198</v>
      </c>
      <c r="E817" s="60" t="s">
        <v>199</v>
      </c>
      <c r="F817" s="60" t="s">
        <v>1730</v>
      </c>
      <c r="G817" s="61" t="s">
        <v>199</v>
      </c>
      <c r="H817" s="211" t="s">
        <v>533</v>
      </c>
      <c r="I817" s="60" t="s">
        <v>547</v>
      </c>
      <c r="J817" s="212">
        <v>3.1487298040956135</v>
      </c>
      <c r="K817" s="212">
        <v>3.6729166590270004</v>
      </c>
      <c r="L817" s="213">
        <v>1095.0999999999999</v>
      </c>
      <c r="M817" s="214"/>
      <c r="N817" s="214"/>
      <c r="O817" s="214"/>
      <c r="P817" s="214"/>
      <c r="Q817" s="214"/>
      <c r="R817" s="214"/>
      <c r="S817" s="214"/>
      <c r="T817" s="214"/>
      <c r="U817" s="214"/>
      <c r="V817" s="214"/>
      <c r="W817" s="214"/>
      <c r="X817" s="214"/>
      <c r="Y817" s="214"/>
      <c r="Z817" s="214"/>
      <c r="AA817" s="214"/>
      <c r="AB817" s="214"/>
      <c r="AC817" s="214">
        <v>14</v>
      </c>
      <c r="AD817" s="214">
        <v>14</v>
      </c>
      <c r="AE817" s="214"/>
      <c r="AF817" s="214"/>
      <c r="AG817" s="215"/>
      <c r="AH817" s="214"/>
      <c r="AI817" s="214">
        <f t="shared" si="39"/>
        <v>14</v>
      </c>
      <c r="AJ817" s="214">
        <f t="shared" si="39"/>
        <v>14</v>
      </c>
      <c r="AK817" s="214"/>
      <c r="AL817" s="214"/>
      <c r="AM817" s="214"/>
      <c r="AN817" s="214"/>
      <c r="AO817" s="214"/>
      <c r="AP817" s="214"/>
      <c r="AQ817" s="214"/>
      <c r="AR817" s="214"/>
      <c r="AS817" s="214"/>
      <c r="AT817" s="214"/>
      <c r="AU817" s="214"/>
      <c r="AV817" s="214"/>
      <c r="AW817" s="214"/>
      <c r="AX817" s="214"/>
      <c r="AY817" s="214"/>
      <c r="AZ817" s="214"/>
      <c r="BA817" s="214">
        <v>77.69</v>
      </c>
      <c r="BB817" s="214">
        <v>77.69</v>
      </c>
      <c r="BC817" s="214"/>
      <c r="BD817" s="214"/>
      <c r="BE817" s="214"/>
      <c r="BF817" s="214"/>
      <c r="BG817" s="216">
        <f t="shared" si="40"/>
        <v>77.69</v>
      </c>
      <c r="BH817" s="72">
        <f t="shared" si="40"/>
        <v>77.69</v>
      </c>
      <c r="BI817" s="217">
        <f t="shared" si="38"/>
        <v>4.6520958083832331E-2</v>
      </c>
      <c r="BJ817" s="218">
        <v>0</v>
      </c>
      <c r="BK817" s="218">
        <v>0</v>
      </c>
      <c r="BL817" s="218">
        <v>0</v>
      </c>
      <c r="BM817" s="218">
        <v>0</v>
      </c>
      <c r="BN817" s="218">
        <v>0</v>
      </c>
      <c r="BO817" s="218">
        <v>0</v>
      </c>
      <c r="BP817" s="218">
        <v>0</v>
      </c>
      <c r="BQ817" s="218">
        <v>0</v>
      </c>
      <c r="BR817" s="218">
        <v>0</v>
      </c>
      <c r="BS817" s="218">
        <v>0</v>
      </c>
      <c r="BT817" s="218">
        <v>0</v>
      </c>
      <c r="BU817" s="218">
        <v>0</v>
      </c>
      <c r="BV817" s="218">
        <v>0</v>
      </c>
      <c r="BW817" s="218">
        <v>0</v>
      </c>
      <c r="BX817" s="218">
        <v>0</v>
      </c>
      <c r="BY817" s="218">
        <v>0</v>
      </c>
      <c r="BZ817" s="218">
        <v>91195.629600000015</v>
      </c>
      <c r="CA817" s="218">
        <v>91195.629600000015</v>
      </c>
      <c r="CB817" s="218">
        <v>0</v>
      </c>
      <c r="CC817" s="218">
        <v>0</v>
      </c>
      <c r="CD817" s="218">
        <v>0</v>
      </c>
      <c r="CE817" s="218">
        <v>0</v>
      </c>
      <c r="CF817" s="218">
        <v>91195.629600000015</v>
      </c>
      <c r="CG817" s="219">
        <v>91195.629600000015</v>
      </c>
      <c r="CH817" s="220">
        <v>5956800</v>
      </c>
      <c r="CI817" s="220">
        <v>5956800</v>
      </c>
      <c r="CJ817" s="220">
        <v>5851680</v>
      </c>
      <c r="CK817" s="221" t="s">
        <v>530</v>
      </c>
      <c r="CL817" s="222">
        <v>1.7</v>
      </c>
      <c r="CM817" s="223">
        <v>1.7</v>
      </c>
      <c r="CN817" s="224">
        <v>1.67</v>
      </c>
      <c r="CO817" s="253"/>
      <c r="CP817" s="253"/>
      <c r="CQ817" s="253"/>
      <c r="CR817" s="225"/>
      <c r="CS817" s="254">
        <v>75.783476969397142</v>
      </c>
      <c r="CT817" s="255">
        <v>75.783476969397142</v>
      </c>
      <c r="CU817" s="256">
        <v>1.0070797280566719</v>
      </c>
      <c r="CV817" s="257">
        <v>1.0070797280566719</v>
      </c>
      <c r="CW817" s="245" t="s">
        <v>806</v>
      </c>
      <c r="CX817" s="258"/>
      <c r="CY817" s="253"/>
      <c r="CZ817" s="253"/>
      <c r="DA817" s="259"/>
      <c r="DB817" s="260"/>
      <c r="DC817" s="261">
        <v>76880</v>
      </c>
      <c r="DD817" s="262">
        <v>0</v>
      </c>
      <c r="DE817" s="263">
        <v>0</v>
      </c>
      <c r="DF817" s="111">
        <v>25626.666666666668</v>
      </c>
    </row>
    <row r="818" spans="1:110" ht="35.25" customHeight="1" x14ac:dyDescent="0.25">
      <c r="A818" s="237" t="s">
        <v>541</v>
      </c>
      <c r="B818" s="238" t="s">
        <v>14</v>
      </c>
      <c r="C818" s="238" t="s">
        <v>34</v>
      </c>
      <c r="D818" s="60" t="s">
        <v>198</v>
      </c>
      <c r="E818" s="60" t="s">
        <v>199</v>
      </c>
      <c r="F818" s="60" t="s">
        <v>1731</v>
      </c>
      <c r="G818" s="61" t="s">
        <v>199</v>
      </c>
      <c r="H818" s="211" t="s">
        <v>594</v>
      </c>
      <c r="I818" s="60" t="s">
        <v>547</v>
      </c>
      <c r="J818" s="212">
        <v>3.2712204372068845</v>
      </c>
      <c r="K818" s="212">
        <v>1.688257572246</v>
      </c>
      <c r="L818" s="213">
        <v>193.4</v>
      </c>
      <c r="M818" s="214"/>
      <c r="N818" s="214"/>
      <c r="O818" s="214"/>
      <c r="P818" s="214"/>
      <c r="Q818" s="214"/>
      <c r="R818" s="214"/>
      <c r="S818" s="214"/>
      <c r="T818" s="214"/>
      <c r="U818" s="214"/>
      <c r="V818" s="214"/>
      <c r="W818" s="214"/>
      <c r="X818" s="214"/>
      <c r="Y818" s="214"/>
      <c r="Z818" s="214"/>
      <c r="AA818" s="214"/>
      <c r="AB818" s="214"/>
      <c r="AC818" s="214"/>
      <c r="AD818" s="214"/>
      <c r="AE818" s="214"/>
      <c r="AF818" s="214"/>
      <c r="AG818" s="215"/>
      <c r="AH818" s="214"/>
      <c r="AI818" s="214">
        <f t="shared" si="39"/>
        <v>0</v>
      </c>
      <c r="AJ818" s="214">
        <f t="shared" si="39"/>
        <v>0</v>
      </c>
      <c r="AK818" s="214"/>
      <c r="AL818" s="214"/>
      <c r="AM818" s="214"/>
      <c r="AN818" s="214"/>
      <c r="AO818" s="214"/>
      <c r="AP818" s="214"/>
      <c r="AQ818" s="214"/>
      <c r="AR818" s="214"/>
      <c r="AS818" s="214"/>
      <c r="AT818" s="214"/>
      <c r="AU818" s="214"/>
      <c r="AV818" s="214"/>
      <c r="AW818" s="214"/>
      <c r="AX818" s="214"/>
      <c r="AY818" s="214"/>
      <c r="AZ818" s="214"/>
      <c r="BA818" s="214"/>
      <c r="BB818" s="214"/>
      <c r="BC818" s="214"/>
      <c r="BD818" s="214"/>
      <c r="BE818" s="214"/>
      <c r="BF818" s="214"/>
      <c r="BG818" s="216">
        <f t="shared" si="40"/>
        <v>0</v>
      </c>
      <c r="BH818" s="72">
        <f t="shared" si="40"/>
        <v>0</v>
      </c>
      <c r="BI818" s="217">
        <f t="shared" si="38"/>
        <v>0</v>
      </c>
      <c r="BJ818" s="218">
        <v>0</v>
      </c>
      <c r="BK818" s="218">
        <v>0</v>
      </c>
      <c r="BL818" s="218">
        <v>0</v>
      </c>
      <c r="BM818" s="218">
        <v>0</v>
      </c>
      <c r="BN818" s="218">
        <v>0</v>
      </c>
      <c r="BO818" s="218">
        <v>0</v>
      </c>
      <c r="BP818" s="218">
        <v>0</v>
      </c>
      <c r="BQ818" s="218">
        <v>0</v>
      </c>
      <c r="BR818" s="218">
        <v>0</v>
      </c>
      <c r="BS818" s="218">
        <v>0</v>
      </c>
      <c r="BT818" s="218">
        <v>0</v>
      </c>
      <c r="BU818" s="218">
        <v>0</v>
      </c>
      <c r="BV818" s="218">
        <v>0</v>
      </c>
      <c r="BW818" s="218">
        <v>0</v>
      </c>
      <c r="BX818" s="218">
        <v>0</v>
      </c>
      <c r="BY818" s="218">
        <v>0</v>
      </c>
      <c r="BZ818" s="218">
        <v>0</v>
      </c>
      <c r="CA818" s="218">
        <v>0</v>
      </c>
      <c r="CB818" s="218">
        <v>0</v>
      </c>
      <c r="CC818" s="218">
        <v>0</v>
      </c>
      <c r="CD818" s="218">
        <v>0</v>
      </c>
      <c r="CE818" s="218">
        <v>0</v>
      </c>
      <c r="CF818" s="218">
        <v>0</v>
      </c>
      <c r="CG818" s="219">
        <v>0</v>
      </c>
      <c r="CH818" s="220">
        <v>490560.00000000006</v>
      </c>
      <c r="CI818" s="220">
        <v>490560.00000000006</v>
      </c>
      <c r="CJ818" s="220">
        <v>2137440</v>
      </c>
      <c r="CK818" s="221" t="s">
        <v>530</v>
      </c>
      <c r="CL818" s="222">
        <v>0.14000000000000001</v>
      </c>
      <c r="CM818" s="223">
        <v>0.14000000000000001</v>
      </c>
      <c r="CN818" s="224">
        <v>0.61</v>
      </c>
      <c r="CO818" s="253"/>
      <c r="CP818" s="253"/>
      <c r="CQ818" s="253"/>
      <c r="CR818" s="225"/>
      <c r="CS818" s="254">
        <v>250.10948974936377</v>
      </c>
      <c r="CT818" s="255">
        <v>250.10948974936377</v>
      </c>
      <c r="CU818" s="256">
        <v>1.174501449659294</v>
      </c>
      <c r="CV818" s="257">
        <v>1.174501449659294</v>
      </c>
      <c r="CW818" s="245" t="s">
        <v>1454</v>
      </c>
      <c r="CX818" s="258"/>
      <c r="CY818" s="253"/>
      <c r="CZ818" s="253"/>
      <c r="DA818" s="259"/>
      <c r="DB818" s="260"/>
      <c r="DC818" s="261">
        <v>34970</v>
      </c>
      <c r="DD818" s="262">
        <v>0</v>
      </c>
      <c r="DE818" s="263">
        <v>0</v>
      </c>
      <c r="DF818" s="111">
        <v>11656.666666666666</v>
      </c>
    </row>
    <row r="819" spans="1:110" ht="35.25" customHeight="1" x14ac:dyDescent="0.25">
      <c r="A819" s="237" t="s">
        <v>541</v>
      </c>
      <c r="B819" s="238" t="s">
        <v>14</v>
      </c>
      <c r="C819" s="238" t="s">
        <v>34</v>
      </c>
      <c r="D819" s="60" t="s">
        <v>198</v>
      </c>
      <c r="E819" s="60" t="s">
        <v>199</v>
      </c>
      <c r="F819" s="60" t="s">
        <v>1732</v>
      </c>
      <c r="G819" s="61" t="s">
        <v>199</v>
      </c>
      <c r="H819" s="211" t="s">
        <v>594</v>
      </c>
      <c r="I819" s="60" t="s">
        <v>547</v>
      </c>
      <c r="J819" s="212">
        <v>2.7164099225264211</v>
      </c>
      <c r="K819" s="212">
        <v>0.62821969566299996</v>
      </c>
      <c r="L819" s="213">
        <v>50.5</v>
      </c>
      <c r="M819" s="214"/>
      <c r="N819" s="214"/>
      <c r="O819" s="214"/>
      <c r="P819" s="214"/>
      <c r="Q819" s="214"/>
      <c r="R819" s="214"/>
      <c r="S819" s="214"/>
      <c r="T819" s="214"/>
      <c r="U819" s="214"/>
      <c r="V819" s="214"/>
      <c r="W819" s="214"/>
      <c r="X819" s="214"/>
      <c r="Y819" s="214"/>
      <c r="Z819" s="214"/>
      <c r="AA819" s="214"/>
      <c r="AB819" s="214"/>
      <c r="AC819" s="214"/>
      <c r="AD819" s="214"/>
      <c r="AE819" s="214"/>
      <c r="AF819" s="214"/>
      <c r="AG819" s="215"/>
      <c r="AH819" s="214"/>
      <c r="AI819" s="214">
        <f t="shared" si="39"/>
        <v>0</v>
      </c>
      <c r="AJ819" s="214">
        <f t="shared" si="39"/>
        <v>0</v>
      </c>
      <c r="AK819" s="214"/>
      <c r="AL819" s="214"/>
      <c r="AM819" s="214"/>
      <c r="AN819" s="214"/>
      <c r="AO819" s="214"/>
      <c r="AP819" s="214"/>
      <c r="AQ819" s="214"/>
      <c r="AR819" s="214"/>
      <c r="AS819" s="214"/>
      <c r="AT819" s="214"/>
      <c r="AU819" s="214"/>
      <c r="AV819" s="214"/>
      <c r="AW819" s="214"/>
      <c r="AX819" s="214"/>
      <c r="AY819" s="214"/>
      <c r="AZ819" s="214"/>
      <c r="BA819" s="214"/>
      <c r="BB819" s="214"/>
      <c r="BC819" s="214"/>
      <c r="BD819" s="214"/>
      <c r="BE819" s="214"/>
      <c r="BF819" s="214"/>
      <c r="BG819" s="216">
        <f t="shared" si="40"/>
        <v>0</v>
      </c>
      <c r="BH819" s="72">
        <f t="shared" si="40"/>
        <v>0</v>
      </c>
      <c r="BI819" s="217">
        <f t="shared" si="38"/>
        <v>0</v>
      </c>
      <c r="BJ819" s="218">
        <v>0</v>
      </c>
      <c r="BK819" s="218">
        <v>0</v>
      </c>
      <c r="BL819" s="218">
        <v>0</v>
      </c>
      <c r="BM819" s="218">
        <v>0</v>
      </c>
      <c r="BN819" s="218">
        <v>0</v>
      </c>
      <c r="BO819" s="218">
        <v>0</v>
      </c>
      <c r="BP819" s="218">
        <v>0</v>
      </c>
      <c r="BQ819" s="218">
        <v>0</v>
      </c>
      <c r="BR819" s="218">
        <v>0</v>
      </c>
      <c r="BS819" s="218">
        <v>0</v>
      </c>
      <c r="BT819" s="218">
        <v>0</v>
      </c>
      <c r="BU819" s="218">
        <v>0</v>
      </c>
      <c r="BV819" s="218">
        <v>0</v>
      </c>
      <c r="BW819" s="218">
        <v>0</v>
      </c>
      <c r="BX819" s="218">
        <v>0</v>
      </c>
      <c r="BY819" s="218">
        <v>0</v>
      </c>
      <c r="BZ819" s="218">
        <v>0</v>
      </c>
      <c r="CA819" s="218">
        <v>0</v>
      </c>
      <c r="CB819" s="218">
        <v>0</v>
      </c>
      <c r="CC819" s="218">
        <v>0</v>
      </c>
      <c r="CD819" s="218">
        <v>0</v>
      </c>
      <c r="CE819" s="218">
        <v>0</v>
      </c>
      <c r="CF819" s="218">
        <v>0</v>
      </c>
      <c r="CG819" s="219">
        <v>0</v>
      </c>
      <c r="CH819" s="220">
        <v>490560.00000000006</v>
      </c>
      <c r="CI819" s="220">
        <v>490560.00000000006</v>
      </c>
      <c r="CJ819" s="220">
        <v>350400.00000000012</v>
      </c>
      <c r="CK819" s="221" t="s">
        <v>530</v>
      </c>
      <c r="CL819" s="222">
        <v>0.14000000000000001</v>
      </c>
      <c r="CM819" s="223">
        <v>0.14000000000000001</v>
      </c>
      <c r="CN819" s="224">
        <v>0.1</v>
      </c>
      <c r="CO819" s="253"/>
      <c r="CP819" s="253"/>
      <c r="CQ819" s="253"/>
      <c r="CR819" s="225"/>
      <c r="CS819" s="254">
        <v>42.295993677752897</v>
      </c>
      <c r="CT819" s="255">
        <v>42.295993677752897</v>
      </c>
      <c r="CU819" s="256">
        <v>0.64824463881484606</v>
      </c>
      <c r="CV819" s="257">
        <v>0.64824463881484606</v>
      </c>
      <c r="CW819" s="245" t="s">
        <v>1461</v>
      </c>
      <c r="CX819" s="258"/>
      <c r="CY819" s="253"/>
      <c r="CZ819" s="253"/>
      <c r="DA819" s="259"/>
      <c r="DB819" s="260"/>
      <c r="DC819" s="261">
        <v>0</v>
      </c>
      <c r="DD819" s="262">
        <v>0</v>
      </c>
      <c r="DE819" s="263">
        <v>0</v>
      </c>
      <c r="DF819" s="111">
        <v>0</v>
      </c>
    </row>
    <row r="820" spans="1:110" ht="35.25" customHeight="1" x14ac:dyDescent="0.25">
      <c r="A820" s="237" t="s">
        <v>541</v>
      </c>
      <c r="B820" s="238" t="s">
        <v>14</v>
      </c>
      <c r="C820" s="238" t="s">
        <v>34</v>
      </c>
      <c r="D820" s="60" t="s">
        <v>198</v>
      </c>
      <c r="E820" s="60" t="s">
        <v>199</v>
      </c>
      <c r="F820" s="60" t="s">
        <v>1733</v>
      </c>
      <c r="G820" s="61" t="s">
        <v>199</v>
      </c>
      <c r="H820" s="211" t="s">
        <v>594</v>
      </c>
      <c r="I820" s="60" t="s">
        <v>547</v>
      </c>
      <c r="J820" s="212">
        <v>2.1039567569700668</v>
      </c>
      <c r="K820" s="212">
        <v>0.63693181685700007</v>
      </c>
      <c r="L820" s="213">
        <v>57.3</v>
      </c>
      <c r="M820" s="214"/>
      <c r="N820" s="214"/>
      <c r="O820" s="214"/>
      <c r="P820" s="214"/>
      <c r="Q820" s="214"/>
      <c r="R820" s="214"/>
      <c r="S820" s="214"/>
      <c r="T820" s="214"/>
      <c r="U820" s="214"/>
      <c r="V820" s="214"/>
      <c r="W820" s="214"/>
      <c r="X820" s="214"/>
      <c r="Y820" s="214"/>
      <c r="Z820" s="214"/>
      <c r="AA820" s="214"/>
      <c r="AB820" s="214"/>
      <c r="AC820" s="214">
        <v>1</v>
      </c>
      <c r="AD820" s="214">
        <v>1</v>
      </c>
      <c r="AE820" s="214"/>
      <c r="AF820" s="214"/>
      <c r="AG820" s="215"/>
      <c r="AH820" s="214"/>
      <c r="AI820" s="214">
        <f t="shared" si="39"/>
        <v>1</v>
      </c>
      <c r="AJ820" s="214">
        <f t="shared" si="39"/>
        <v>1</v>
      </c>
      <c r="AK820" s="214"/>
      <c r="AL820" s="214"/>
      <c r="AM820" s="214"/>
      <c r="AN820" s="214"/>
      <c r="AO820" s="214"/>
      <c r="AP820" s="214"/>
      <c r="AQ820" s="214"/>
      <c r="AR820" s="214"/>
      <c r="AS820" s="214"/>
      <c r="AT820" s="214"/>
      <c r="AU820" s="214"/>
      <c r="AV820" s="214"/>
      <c r="AW820" s="214"/>
      <c r="AX820" s="214"/>
      <c r="AY820" s="214"/>
      <c r="AZ820" s="214"/>
      <c r="BA820" s="214">
        <v>50</v>
      </c>
      <c r="BB820" s="214">
        <v>50</v>
      </c>
      <c r="BC820" s="214"/>
      <c r="BD820" s="214"/>
      <c r="BE820" s="214"/>
      <c r="BF820" s="214"/>
      <c r="BG820" s="216">
        <f t="shared" si="40"/>
        <v>50</v>
      </c>
      <c r="BH820" s="72">
        <f t="shared" si="40"/>
        <v>50</v>
      </c>
      <c r="BI820" s="217">
        <f t="shared" si="38"/>
        <v>0.11904761904761905</v>
      </c>
      <c r="BJ820" s="218">
        <v>0</v>
      </c>
      <c r="BK820" s="218">
        <v>0</v>
      </c>
      <c r="BL820" s="218">
        <v>0</v>
      </c>
      <c r="BM820" s="218">
        <v>0</v>
      </c>
      <c r="BN820" s="218">
        <v>0</v>
      </c>
      <c r="BO820" s="218">
        <v>0</v>
      </c>
      <c r="BP820" s="218">
        <v>0</v>
      </c>
      <c r="BQ820" s="218">
        <v>0</v>
      </c>
      <c r="BR820" s="218">
        <v>0</v>
      </c>
      <c r="BS820" s="218">
        <v>0</v>
      </c>
      <c r="BT820" s="218">
        <v>0</v>
      </c>
      <c r="BU820" s="218">
        <v>0</v>
      </c>
      <c r="BV820" s="218">
        <v>0</v>
      </c>
      <c r="BW820" s="218">
        <v>0</v>
      </c>
      <c r="BX820" s="218">
        <v>0</v>
      </c>
      <c r="BY820" s="218">
        <v>0</v>
      </c>
      <c r="BZ820" s="218">
        <v>58692</v>
      </c>
      <c r="CA820" s="218">
        <v>58692</v>
      </c>
      <c r="CB820" s="218">
        <v>0</v>
      </c>
      <c r="CC820" s="218">
        <v>0</v>
      </c>
      <c r="CD820" s="218">
        <v>0</v>
      </c>
      <c r="CE820" s="218">
        <v>0</v>
      </c>
      <c r="CF820" s="218">
        <v>58692</v>
      </c>
      <c r="CG820" s="219">
        <v>58692</v>
      </c>
      <c r="CH820" s="220">
        <v>490560.00000000006</v>
      </c>
      <c r="CI820" s="220">
        <v>490560.00000000006</v>
      </c>
      <c r="CJ820" s="220">
        <v>1471680</v>
      </c>
      <c r="CK820" s="221" t="s">
        <v>530</v>
      </c>
      <c r="CL820" s="222">
        <v>0.14000000000000001</v>
      </c>
      <c r="CM820" s="223">
        <v>0.14000000000000001</v>
      </c>
      <c r="CN820" s="224">
        <v>0.42</v>
      </c>
      <c r="CO820" s="253"/>
      <c r="CP820" s="253"/>
      <c r="CQ820" s="253"/>
      <c r="CR820" s="225"/>
      <c r="CS820" s="254">
        <v>57.201787705722474</v>
      </c>
      <c r="CT820" s="255">
        <v>46.233857676567972</v>
      </c>
      <c r="CU820" s="256">
        <v>1.3120661960338944</v>
      </c>
      <c r="CV820" s="257">
        <v>0.97970467999890909</v>
      </c>
      <c r="CW820" s="245" t="s">
        <v>1452</v>
      </c>
      <c r="CX820" s="258"/>
      <c r="CY820" s="253"/>
      <c r="CZ820" s="253"/>
      <c r="DA820" s="259"/>
      <c r="DB820" s="260"/>
      <c r="DC820" s="261">
        <v>0</v>
      </c>
      <c r="DD820" s="262">
        <v>741</v>
      </c>
      <c r="DE820" s="263">
        <v>0</v>
      </c>
      <c r="DF820" s="111">
        <v>247</v>
      </c>
    </row>
    <row r="821" spans="1:110" ht="35.25" customHeight="1" x14ac:dyDescent="0.25">
      <c r="A821" s="237" t="s">
        <v>541</v>
      </c>
      <c r="B821" s="238" t="s">
        <v>14</v>
      </c>
      <c r="C821" s="238" t="s">
        <v>34</v>
      </c>
      <c r="D821" s="60" t="s">
        <v>198</v>
      </c>
      <c r="E821" s="60" t="s">
        <v>199</v>
      </c>
      <c r="F821" s="60" t="s">
        <v>1734</v>
      </c>
      <c r="G821" s="61" t="s">
        <v>199</v>
      </c>
      <c r="H821" s="211" t="s">
        <v>594</v>
      </c>
      <c r="I821" s="60" t="s">
        <v>547</v>
      </c>
      <c r="J821" s="212">
        <v>2.2696793782382572</v>
      </c>
      <c r="K821" s="212">
        <v>0.57007575639000008</v>
      </c>
      <c r="L821" s="213">
        <v>74.8</v>
      </c>
      <c r="M821" s="214"/>
      <c r="N821" s="214"/>
      <c r="O821" s="214"/>
      <c r="P821" s="214"/>
      <c r="Q821" s="214"/>
      <c r="R821" s="214"/>
      <c r="S821" s="214"/>
      <c r="T821" s="214"/>
      <c r="U821" s="214"/>
      <c r="V821" s="214"/>
      <c r="W821" s="214"/>
      <c r="X821" s="214"/>
      <c r="Y821" s="214"/>
      <c r="Z821" s="214"/>
      <c r="AA821" s="214"/>
      <c r="AB821" s="214"/>
      <c r="AC821" s="214"/>
      <c r="AD821" s="214"/>
      <c r="AE821" s="214"/>
      <c r="AF821" s="214"/>
      <c r="AG821" s="215"/>
      <c r="AH821" s="214"/>
      <c r="AI821" s="214">
        <f t="shared" si="39"/>
        <v>0</v>
      </c>
      <c r="AJ821" s="214">
        <f t="shared" si="39"/>
        <v>0</v>
      </c>
      <c r="AK821" s="214"/>
      <c r="AL821" s="214"/>
      <c r="AM821" s="214"/>
      <c r="AN821" s="214"/>
      <c r="AO821" s="214"/>
      <c r="AP821" s="214"/>
      <c r="AQ821" s="214"/>
      <c r="AR821" s="214"/>
      <c r="AS821" s="214"/>
      <c r="AT821" s="214"/>
      <c r="AU821" s="214"/>
      <c r="AV821" s="214"/>
      <c r="AW821" s="214"/>
      <c r="AX821" s="214"/>
      <c r="AY821" s="214"/>
      <c r="AZ821" s="214"/>
      <c r="BA821" s="214"/>
      <c r="BB821" s="214"/>
      <c r="BC821" s="214"/>
      <c r="BD821" s="214"/>
      <c r="BE821" s="214"/>
      <c r="BF821" s="214"/>
      <c r="BG821" s="216">
        <f t="shared" si="40"/>
        <v>0</v>
      </c>
      <c r="BH821" s="72">
        <f t="shared" si="40"/>
        <v>0</v>
      </c>
      <c r="BI821" s="217">
        <f t="shared" si="38"/>
        <v>0</v>
      </c>
      <c r="BJ821" s="218">
        <v>0</v>
      </c>
      <c r="BK821" s="218">
        <v>0</v>
      </c>
      <c r="BL821" s="218">
        <v>0</v>
      </c>
      <c r="BM821" s="218">
        <v>0</v>
      </c>
      <c r="BN821" s="218">
        <v>0</v>
      </c>
      <c r="BO821" s="218">
        <v>0</v>
      </c>
      <c r="BP821" s="218">
        <v>0</v>
      </c>
      <c r="BQ821" s="218">
        <v>0</v>
      </c>
      <c r="BR821" s="218">
        <v>0</v>
      </c>
      <c r="BS821" s="218">
        <v>0</v>
      </c>
      <c r="BT821" s="218">
        <v>0</v>
      </c>
      <c r="BU821" s="218">
        <v>0</v>
      </c>
      <c r="BV821" s="218">
        <v>0</v>
      </c>
      <c r="BW821" s="218">
        <v>0</v>
      </c>
      <c r="BX821" s="218">
        <v>0</v>
      </c>
      <c r="BY821" s="218">
        <v>0</v>
      </c>
      <c r="BZ821" s="218">
        <v>0</v>
      </c>
      <c r="CA821" s="218">
        <v>0</v>
      </c>
      <c r="CB821" s="218">
        <v>0</v>
      </c>
      <c r="CC821" s="218">
        <v>0</v>
      </c>
      <c r="CD821" s="218">
        <v>0</v>
      </c>
      <c r="CE821" s="218">
        <v>0</v>
      </c>
      <c r="CF821" s="218">
        <v>0</v>
      </c>
      <c r="CG821" s="219">
        <v>0</v>
      </c>
      <c r="CH821" s="220">
        <v>245280.00000000003</v>
      </c>
      <c r="CI821" s="220">
        <v>245280.00000000003</v>
      </c>
      <c r="CJ821" s="220">
        <v>1121280</v>
      </c>
      <c r="CK821" s="221" t="s">
        <v>530</v>
      </c>
      <c r="CL821" s="222">
        <v>7.0000000000000007E-2</v>
      </c>
      <c r="CM821" s="223">
        <v>7.0000000000000007E-2</v>
      </c>
      <c r="CN821" s="224">
        <v>0.32</v>
      </c>
      <c r="CO821" s="253"/>
      <c r="CP821" s="253"/>
      <c r="CQ821" s="253"/>
      <c r="CR821" s="225"/>
      <c r="CS821" s="254">
        <v>225.32551560684877</v>
      </c>
      <c r="CT821" s="255">
        <v>225.32551560684877</v>
      </c>
      <c r="CU821" s="256">
        <v>1.2013800108579538</v>
      </c>
      <c r="CV821" s="257">
        <v>1.2013800108579538</v>
      </c>
      <c r="CW821" s="245" t="s">
        <v>815</v>
      </c>
      <c r="CX821" s="258"/>
      <c r="CY821" s="253"/>
      <c r="CZ821" s="253"/>
      <c r="DA821" s="259"/>
      <c r="DB821" s="260"/>
      <c r="DC821" s="261">
        <v>0</v>
      </c>
      <c r="DD821" s="262">
        <v>0</v>
      </c>
      <c r="DE821" s="263">
        <v>0</v>
      </c>
      <c r="DF821" s="111">
        <v>0</v>
      </c>
    </row>
    <row r="822" spans="1:110" ht="35.25" customHeight="1" x14ac:dyDescent="0.25">
      <c r="A822" s="237" t="s">
        <v>541</v>
      </c>
      <c r="B822" s="238" t="s">
        <v>14</v>
      </c>
      <c r="C822" s="238" t="s">
        <v>34</v>
      </c>
      <c r="D822" s="60" t="s">
        <v>198</v>
      </c>
      <c r="E822" s="60" t="s">
        <v>199</v>
      </c>
      <c r="F822" s="60" t="s">
        <v>1735</v>
      </c>
      <c r="G822" s="61" t="s">
        <v>199</v>
      </c>
      <c r="H822" s="211" t="s">
        <v>533</v>
      </c>
      <c r="I822" s="60" t="s">
        <v>547</v>
      </c>
      <c r="J822" s="212">
        <v>2.6083299521341239</v>
      </c>
      <c r="K822" s="212">
        <v>2.5456439340990005</v>
      </c>
      <c r="L822" s="213">
        <v>502.9</v>
      </c>
      <c r="M822" s="214"/>
      <c r="N822" s="214"/>
      <c r="O822" s="214"/>
      <c r="P822" s="214"/>
      <c r="Q822" s="214"/>
      <c r="R822" s="214"/>
      <c r="S822" s="214"/>
      <c r="T822" s="214"/>
      <c r="U822" s="214"/>
      <c r="V822" s="214"/>
      <c r="W822" s="214"/>
      <c r="X822" s="214"/>
      <c r="Y822" s="214"/>
      <c r="Z822" s="214"/>
      <c r="AA822" s="214"/>
      <c r="AB822" s="214"/>
      <c r="AC822" s="214">
        <v>1</v>
      </c>
      <c r="AD822" s="214">
        <v>1</v>
      </c>
      <c r="AE822" s="214"/>
      <c r="AF822" s="214"/>
      <c r="AG822" s="215"/>
      <c r="AH822" s="214"/>
      <c r="AI822" s="214">
        <f t="shared" si="39"/>
        <v>1</v>
      </c>
      <c r="AJ822" s="214">
        <f t="shared" si="39"/>
        <v>1</v>
      </c>
      <c r="AK822" s="214"/>
      <c r="AL822" s="214"/>
      <c r="AM822" s="214"/>
      <c r="AN822" s="214"/>
      <c r="AO822" s="214"/>
      <c r="AP822" s="214"/>
      <c r="AQ822" s="214"/>
      <c r="AR822" s="214"/>
      <c r="AS822" s="214"/>
      <c r="AT822" s="214"/>
      <c r="AU822" s="214"/>
      <c r="AV822" s="214"/>
      <c r="AW822" s="214"/>
      <c r="AX822" s="214"/>
      <c r="AY822" s="214"/>
      <c r="AZ822" s="214"/>
      <c r="BA822" s="214">
        <v>3.8</v>
      </c>
      <c r="BB822" s="214">
        <v>3.8</v>
      </c>
      <c r="BC822" s="214"/>
      <c r="BD822" s="214"/>
      <c r="BE822" s="214"/>
      <c r="BF822" s="214"/>
      <c r="BG822" s="216">
        <f t="shared" si="40"/>
        <v>3.8</v>
      </c>
      <c r="BH822" s="72">
        <f t="shared" si="40"/>
        <v>3.8</v>
      </c>
      <c r="BI822" s="217">
        <f t="shared" si="38"/>
        <v>2.4836601307189543E-3</v>
      </c>
      <c r="BJ822" s="218">
        <v>0</v>
      </c>
      <c r="BK822" s="218">
        <v>0</v>
      </c>
      <c r="BL822" s="218">
        <v>0</v>
      </c>
      <c r="BM822" s="218">
        <v>0</v>
      </c>
      <c r="BN822" s="218">
        <v>0</v>
      </c>
      <c r="BO822" s="218">
        <v>0</v>
      </c>
      <c r="BP822" s="218">
        <v>0</v>
      </c>
      <c r="BQ822" s="218">
        <v>0</v>
      </c>
      <c r="BR822" s="218">
        <v>0</v>
      </c>
      <c r="BS822" s="218">
        <v>0</v>
      </c>
      <c r="BT822" s="218">
        <v>0</v>
      </c>
      <c r="BU822" s="218">
        <v>0</v>
      </c>
      <c r="BV822" s="218">
        <v>0</v>
      </c>
      <c r="BW822" s="218">
        <v>0</v>
      </c>
      <c r="BX822" s="218">
        <v>0</v>
      </c>
      <c r="BY822" s="218">
        <v>0</v>
      </c>
      <c r="BZ822" s="218">
        <v>4460.5920000000006</v>
      </c>
      <c r="CA822" s="218">
        <v>4460.5920000000006</v>
      </c>
      <c r="CB822" s="218">
        <v>0</v>
      </c>
      <c r="CC822" s="218">
        <v>0</v>
      </c>
      <c r="CD822" s="218">
        <v>0</v>
      </c>
      <c r="CE822" s="218">
        <v>0</v>
      </c>
      <c r="CF822" s="218">
        <v>4460.5920000000006</v>
      </c>
      <c r="CG822" s="219">
        <v>4460.5920000000006</v>
      </c>
      <c r="CH822" s="220">
        <v>4730400.0000000009</v>
      </c>
      <c r="CI822" s="220">
        <v>4730400.0000000009</v>
      </c>
      <c r="CJ822" s="220">
        <v>5361120.0000000009</v>
      </c>
      <c r="CK822" s="221" t="s">
        <v>530</v>
      </c>
      <c r="CL822" s="222">
        <v>1.35</v>
      </c>
      <c r="CM822" s="223">
        <v>1.35</v>
      </c>
      <c r="CN822" s="224">
        <v>1.53</v>
      </c>
      <c r="CO822" s="253"/>
      <c r="CP822" s="253"/>
      <c r="CQ822" s="253"/>
      <c r="CR822" s="225"/>
      <c r="CS822" s="254">
        <v>167.29796407949868</v>
      </c>
      <c r="CT822" s="255">
        <v>167.29796407949868</v>
      </c>
      <c r="CU822" s="256">
        <v>1.2321594614779119</v>
      </c>
      <c r="CV822" s="257">
        <v>1.2321594614779119</v>
      </c>
      <c r="CW822" s="245" t="s">
        <v>815</v>
      </c>
      <c r="CX822" s="258"/>
      <c r="CY822" s="253"/>
      <c r="CZ822" s="253"/>
      <c r="DA822" s="259"/>
      <c r="DB822" s="260"/>
      <c r="DC822" s="261">
        <v>16863</v>
      </c>
      <c r="DD822" s="262">
        <v>80190</v>
      </c>
      <c r="DE822" s="263">
        <v>0</v>
      </c>
      <c r="DF822" s="111">
        <v>32351</v>
      </c>
    </row>
    <row r="823" spans="1:110" ht="35.25" customHeight="1" x14ac:dyDescent="0.25">
      <c r="A823" s="237" t="s">
        <v>541</v>
      </c>
      <c r="B823" s="238" t="s">
        <v>14</v>
      </c>
      <c r="C823" s="238" t="s">
        <v>34</v>
      </c>
      <c r="D823" s="60" t="s">
        <v>198</v>
      </c>
      <c r="E823" s="60" t="s">
        <v>199</v>
      </c>
      <c r="F823" s="60" t="s">
        <v>1736</v>
      </c>
      <c r="G823" s="61" t="s">
        <v>1465</v>
      </c>
      <c r="H823" s="211" t="s">
        <v>543</v>
      </c>
      <c r="I823" s="60" t="s">
        <v>547</v>
      </c>
      <c r="J823" s="212">
        <v>2.7668472420428274</v>
      </c>
      <c r="K823" s="212">
        <v>2.3759469647550002</v>
      </c>
      <c r="L823" s="213">
        <v>167.5</v>
      </c>
      <c r="M823" s="214"/>
      <c r="N823" s="214"/>
      <c r="O823" s="214"/>
      <c r="P823" s="214"/>
      <c r="Q823" s="214"/>
      <c r="R823" s="214"/>
      <c r="S823" s="214"/>
      <c r="T823" s="214"/>
      <c r="U823" s="214"/>
      <c r="V823" s="214"/>
      <c r="W823" s="214"/>
      <c r="X823" s="214"/>
      <c r="Y823" s="214"/>
      <c r="Z823" s="214"/>
      <c r="AA823" s="214"/>
      <c r="AB823" s="214"/>
      <c r="AC823" s="214">
        <v>1</v>
      </c>
      <c r="AD823" s="214">
        <v>1</v>
      </c>
      <c r="AE823" s="214"/>
      <c r="AF823" s="214"/>
      <c r="AG823" s="215"/>
      <c r="AH823" s="214"/>
      <c r="AI823" s="214">
        <f t="shared" si="39"/>
        <v>1</v>
      </c>
      <c r="AJ823" s="214">
        <f t="shared" si="39"/>
        <v>1</v>
      </c>
      <c r="AK823" s="214"/>
      <c r="AL823" s="214"/>
      <c r="AM823" s="214"/>
      <c r="AN823" s="214"/>
      <c r="AO823" s="214"/>
      <c r="AP823" s="214"/>
      <c r="AQ823" s="214"/>
      <c r="AR823" s="214"/>
      <c r="AS823" s="214"/>
      <c r="AT823" s="214"/>
      <c r="AU823" s="214"/>
      <c r="AV823" s="214"/>
      <c r="AW823" s="214"/>
      <c r="AX823" s="214"/>
      <c r="AY823" s="214"/>
      <c r="AZ823" s="214"/>
      <c r="BA823" s="214">
        <v>3.8</v>
      </c>
      <c r="BB823" s="214">
        <v>3.8</v>
      </c>
      <c r="BC823" s="214"/>
      <c r="BD823" s="214"/>
      <c r="BE823" s="214"/>
      <c r="BF823" s="214"/>
      <c r="BG823" s="216">
        <f t="shared" si="40"/>
        <v>3.8</v>
      </c>
      <c r="BH823" s="72">
        <f t="shared" si="40"/>
        <v>3.8</v>
      </c>
      <c r="BI823" s="217">
        <f t="shared" si="38"/>
        <v>1.0270270270270271E-2</v>
      </c>
      <c r="BJ823" s="218">
        <v>0</v>
      </c>
      <c r="BK823" s="218">
        <v>0</v>
      </c>
      <c r="BL823" s="218">
        <v>0</v>
      </c>
      <c r="BM823" s="218">
        <v>0</v>
      </c>
      <c r="BN823" s="218">
        <v>0</v>
      </c>
      <c r="BO823" s="218">
        <v>0</v>
      </c>
      <c r="BP823" s="218">
        <v>0</v>
      </c>
      <c r="BQ823" s="218">
        <v>0</v>
      </c>
      <c r="BR823" s="218">
        <v>0</v>
      </c>
      <c r="BS823" s="218">
        <v>0</v>
      </c>
      <c r="BT823" s="218">
        <v>0</v>
      </c>
      <c r="BU823" s="218">
        <v>0</v>
      </c>
      <c r="BV823" s="218">
        <v>0</v>
      </c>
      <c r="BW823" s="218">
        <v>0</v>
      </c>
      <c r="BX823" s="218">
        <v>0</v>
      </c>
      <c r="BY823" s="218">
        <v>0</v>
      </c>
      <c r="BZ823" s="218">
        <v>4460.5920000000006</v>
      </c>
      <c r="CA823" s="218">
        <v>4460.5920000000006</v>
      </c>
      <c r="CB823" s="218">
        <v>0</v>
      </c>
      <c r="CC823" s="218">
        <v>0</v>
      </c>
      <c r="CD823" s="218">
        <v>0</v>
      </c>
      <c r="CE823" s="218">
        <v>0</v>
      </c>
      <c r="CF823" s="218">
        <v>4460.5920000000006</v>
      </c>
      <c r="CG823" s="219">
        <v>4460.5920000000006</v>
      </c>
      <c r="CH823" s="220">
        <v>1576800.0000000002</v>
      </c>
      <c r="CI823" s="220">
        <v>1576800.0000000002</v>
      </c>
      <c r="CJ823" s="220">
        <v>1296480</v>
      </c>
      <c r="CK823" s="221" t="s">
        <v>530</v>
      </c>
      <c r="CL823" s="222">
        <v>0.45</v>
      </c>
      <c r="CM823" s="223">
        <v>0.45</v>
      </c>
      <c r="CN823" s="224">
        <v>0.37</v>
      </c>
      <c r="CO823" s="253"/>
      <c r="CP823" s="253"/>
      <c r="CQ823" s="253"/>
      <c r="CR823" s="225"/>
      <c r="CS823" s="254">
        <v>87.41595138464379</v>
      </c>
      <c r="CT823" s="255">
        <v>87.41595138464379</v>
      </c>
      <c r="CU823" s="256">
        <v>1.3792508245113624</v>
      </c>
      <c r="CV823" s="257">
        <v>1.3792508245113624</v>
      </c>
      <c r="CW823" s="245" t="s">
        <v>868</v>
      </c>
      <c r="CX823" s="258"/>
      <c r="CY823" s="253"/>
      <c r="CZ823" s="253"/>
      <c r="DA823" s="259"/>
      <c r="DB823" s="260"/>
      <c r="DC823" s="261">
        <v>8478</v>
      </c>
      <c r="DD823" s="262">
        <v>0</v>
      </c>
      <c r="DE823" s="263">
        <v>11794</v>
      </c>
      <c r="DF823" s="111">
        <v>6757.333333333333</v>
      </c>
    </row>
    <row r="824" spans="1:110" ht="35.25" customHeight="1" x14ac:dyDescent="0.25">
      <c r="A824" s="237" t="s">
        <v>541</v>
      </c>
      <c r="B824" s="238" t="s">
        <v>14</v>
      </c>
      <c r="C824" s="238" t="s">
        <v>34</v>
      </c>
      <c r="D824" s="60" t="s">
        <v>198</v>
      </c>
      <c r="E824" s="60" t="s">
        <v>199</v>
      </c>
      <c r="F824" s="60" t="s">
        <v>1737</v>
      </c>
      <c r="G824" s="61" t="s">
        <v>199</v>
      </c>
      <c r="H824" s="211" t="s">
        <v>594</v>
      </c>
      <c r="I824" s="60" t="s">
        <v>547</v>
      </c>
      <c r="J824" s="212">
        <v>3.2568097744879116</v>
      </c>
      <c r="K824" s="212">
        <v>0.92518939201500006</v>
      </c>
      <c r="L824" s="213">
        <v>1</v>
      </c>
      <c r="M824" s="214"/>
      <c r="N824" s="214"/>
      <c r="O824" s="214"/>
      <c r="P824" s="214"/>
      <c r="Q824" s="214"/>
      <c r="R824" s="214"/>
      <c r="S824" s="214"/>
      <c r="T824" s="214"/>
      <c r="U824" s="214"/>
      <c r="V824" s="214"/>
      <c r="W824" s="214"/>
      <c r="X824" s="214"/>
      <c r="Y824" s="214"/>
      <c r="Z824" s="214"/>
      <c r="AA824" s="214"/>
      <c r="AB824" s="214"/>
      <c r="AC824" s="214"/>
      <c r="AD824" s="214"/>
      <c r="AE824" s="214"/>
      <c r="AF824" s="214"/>
      <c r="AG824" s="215"/>
      <c r="AH824" s="214"/>
      <c r="AI824" s="214">
        <f t="shared" si="39"/>
        <v>0</v>
      </c>
      <c r="AJ824" s="214">
        <f t="shared" si="39"/>
        <v>0</v>
      </c>
      <c r="AK824" s="214"/>
      <c r="AL824" s="214"/>
      <c r="AM824" s="214"/>
      <c r="AN824" s="214"/>
      <c r="AO824" s="214"/>
      <c r="AP824" s="214"/>
      <c r="AQ824" s="214"/>
      <c r="AR824" s="214"/>
      <c r="AS824" s="214"/>
      <c r="AT824" s="214"/>
      <c r="AU824" s="214"/>
      <c r="AV824" s="214"/>
      <c r="AW824" s="214"/>
      <c r="AX824" s="214"/>
      <c r="AY824" s="214"/>
      <c r="AZ824" s="214"/>
      <c r="BA824" s="214"/>
      <c r="BB824" s="214"/>
      <c r="BC824" s="214"/>
      <c r="BD824" s="214"/>
      <c r="BE824" s="214"/>
      <c r="BF824" s="214"/>
      <c r="BG824" s="216">
        <f t="shared" si="40"/>
        <v>0</v>
      </c>
      <c r="BH824" s="72">
        <f t="shared" si="40"/>
        <v>0</v>
      </c>
      <c r="BI824" s="217">
        <f t="shared" si="38"/>
        <v>0</v>
      </c>
      <c r="BJ824" s="218">
        <v>0</v>
      </c>
      <c r="BK824" s="218">
        <v>0</v>
      </c>
      <c r="BL824" s="218">
        <v>0</v>
      </c>
      <c r="BM824" s="218">
        <v>0</v>
      </c>
      <c r="BN824" s="218">
        <v>0</v>
      </c>
      <c r="BO824" s="218">
        <v>0</v>
      </c>
      <c r="BP824" s="218">
        <v>0</v>
      </c>
      <c r="BQ824" s="218">
        <v>0</v>
      </c>
      <c r="BR824" s="218">
        <v>0</v>
      </c>
      <c r="BS824" s="218">
        <v>0</v>
      </c>
      <c r="BT824" s="218">
        <v>0</v>
      </c>
      <c r="BU824" s="218">
        <v>0</v>
      </c>
      <c r="BV824" s="218">
        <v>0</v>
      </c>
      <c r="BW824" s="218">
        <v>0</v>
      </c>
      <c r="BX824" s="218">
        <v>0</v>
      </c>
      <c r="BY824" s="218">
        <v>0</v>
      </c>
      <c r="BZ824" s="218">
        <v>0</v>
      </c>
      <c r="CA824" s="218">
        <v>0</v>
      </c>
      <c r="CB824" s="218">
        <v>0</v>
      </c>
      <c r="CC824" s="218">
        <v>0</v>
      </c>
      <c r="CD824" s="218">
        <v>0</v>
      </c>
      <c r="CE824" s="218">
        <v>0</v>
      </c>
      <c r="CF824" s="218">
        <v>0</v>
      </c>
      <c r="CG824" s="219">
        <v>0</v>
      </c>
      <c r="CH824" s="220">
        <v>2628000.0000000005</v>
      </c>
      <c r="CI824" s="220">
        <v>2628000.0000000005</v>
      </c>
      <c r="CJ824" s="220">
        <v>2487839.9999999995</v>
      </c>
      <c r="CK824" s="221" t="s">
        <v>530</v>
      </c>
      <c r="CL824" s="222">
        <v>0.75</v>
      </c>
      <c r="CM824" s="223">
        <v>0.75</v>
      </c>
      <c r="CN824" s="224">
        <v>0.71</v>
      </c>
      <c r="CO824" s="253"/>
      <c r="CP824" s="253"/>
      <c r="CQ824" s="253"/>
      <c r="CR824" s="225"/>
      <c r="CS824" s="254">
        <v>43</v>
      </c>
      <c r="CT824" s="255">
        <v>43</v>
      </c>
      <c r="CU824" s="256">
        <v>0.66666666666666663</v>
      </c>
      <c r="CV824" s="257">
        <v>0.66666666666666663</v>
      </c>
      <c r="CW824" s="245" t="s">
        <v>1461</v>
      </c>
      <c r="CX824" s="258"/>
      <c r="CY824" s="253"/>
      <c r="CZ824" s="253"/>
      <c r="DA824" s="259"/>
      <c r="DB824" s="260"/>
      <c r="DC824" s="261">
        <v>0</v>
      </c>
      <c r="DD824" s="262">
        <v>0</v>
      </c>
      <c r="DE824" s="263">
        <v>0</v>
      </c>
      <c r="DF824" s="111">
        <v>0</v>
      </c>
    </row>
    <row r="825" spans="1:110" ht="35.25" customHeight="1" x14ac:dyDescent="0.25">
      <c r="A825" s="237" t="s">
        <v>541</v>
      </c>
      <c r="B825" s="238" t="s">
        <v>14</v>
      </c>
      <c r="C825" s="238" t="s">
        <v>34</v>
      </c>
      <c r="D825" s="60" t="s">
        <v>89</v>
      </c>
      <c r="E825" s="60" t="s">
        <v>90</v>
      </c>
      <c r="F825" s="60" t="s">
        <v>1738</v>
      </c>
      <c r="G825" s="61" t="s">
        <v>90</v>
      </c>
      <c r="H825" s="211" t="s">
        <v>543</v>
      </c>
      <c r="I825" s="60" t="s">
        <v>547</v>
      </c>
      <c r="J825" s="212">
        <v>3.2279884490499655</v>
      </c>
      <c r="K825" s="212">
        <v>2.5833333279600001</v>
      </c>
      <c r="L825" s="213">
        <v>1087.5999999999999</v>
      </c>
      <c r="M825" s="214"/>
      <c r="N825" s="214"/>
      <c r="O825" s="214"/>
      <c r="P825" s="214"/>
      <c r="Q825" s="214"/>
      <c r="R825" s="214"/>
      <c r="S825" s="214"/>
      <c r="T825" s="214"/>
      <c r="U825" s="214"/>
      <c r="V825" s="214"/>
      <c r="W825" s="214"/>
      <c r="X825" s="214"/>
      <c r="Y825" s="214"/>
      <c r="Z825" s="214"/>
      <c r="AA825" s="214"/>
      <c r="AB825" s="214"/>
      <c r="AC825" s="214">
        <v>12</v>
      </c>
      <c r="AD825" s="214">
        <v>12</v>
      </c>
      <c r="AE825" s="214"/>
      <c r="AF825" s="214"/>
      <c r="AG825" s="215"/>
      <c r="AH825" s="214"/>
      <c r="AI825" s="214">
        <f t="shared" si="39"/>
        <v>12</v>
      </c>
      <c r="AJ825" s="214">
        <f t="shared" si="39"/>
        <v>12</v>
      </c>
      <c r="AK825" s="214"/>
      <c r="AL825" s="214"/>
      <c r="AM825" s="214"/>
      <c r="AN825" s="214"/>
      <c r="AO825" s="214"/>
      <c r="AP825" s="214"/>
      <c r="AQ825" s="214"/>
      <c r="AR825" s="214"/>
      <c r="AS825" s="214"/>
      <c r="AT825" s="214"/>
      <c r="AU825" s="214"/>
      <c r="AV825" s="214"/>
      <c r="AW825" s="214"/>
      <c r="AX825" s="214"/>
      <c r="AY825" s="214"/>
      <c r="AZ825" s="214"/>
      <c r="BA825" s="214">
        <v>57.84</v>
      </c>
      <c r="BB825" s="214">
        <v>57.84</v>
      </c>
      <c r="BC825" s="214"/>
      <c r="BD825" s="214"/>
      <c r="BE825" s="214"/>
      <c r="BF825" s="214"/>
      <c r="BG825" s="216">
        <f t="shared" si="40"/>
        <v>57.84</v>
      </c>
      <c r="BH825" s="72">
        <f t="shared" si="40"/>
        <v>57.84</v>
      </c>
      <c r="BI825" s="217">
        <f t="shared" si="38"/>
        <v>3.1264864864864864E-2</v>
      </c>
      <c r="BJ825" s="218">
        <v>0</v>
      </c>
      <c r="BK825" s="218">
        <v>0</v>
      </c>
      <c r="BL825" s="218">
        <v>0</v>
      </c>
      <c r="BM825" s="218">
        <v>0</v>
      </c>
      <c r="BN825" s="218">
        <v>0</v>
      </c>
      <c r="BO825" s="218">
        <v>0</v>
      </c>
      <c r="BP825" s="218">
        <v>0</v>
      </c>
      <c r="BQ825" s="218">
        <v>0</v>
      </c>
      <c r="BR825" s="218">
        <v>0</v>
      </c>
      <c r="BS825" s="218">
        <v>0</v>
      </c>
      <c r="BT825" s="218">
        <v>0</v>
      </c>
      <c r="BU825" s="218">
        <v>0</v>
      </c>
      <c r="BV825" s="218">
        <v>0</v>
      </c>
      <c r="BW825" s="218">
        <v>0</v>
      </c>
      <c r="BX825" s="218">
        <v>0</v>
      </c>
      <c r="BY825" s="218">
        <v>0</v>
      </c>
      <c r="BZ825" s="218">
        <v>67894.905600000013</v>
      </c>
      <c r="CA825" s="218">
        <v>67894.905600000013</v>
      </c>
      <c r="CB825" s="218">
        <v>0</v>
      </c>
      <c r="CC825" s="218">
        <v>0</v>
      </c>
      <c r="CD825" s="218">
        <v>0</v>
      </c>
      <c r="CE825" s="218">
        <v>0</v>
      </c>
      <c r="CF825" s="218">
        <v>67894.905600000013</v>
      </c>
      <c r="CG825" s="219">
        <v>67894.905600000013</v>
      </c>
      <c r="CH825" s="220">
        <v>6552480.0000000009</v>
      </c>
      <c r="CI825" s="220">
        <v>6552480.0000000009</v>
      </c>
      <c r="CJ825" s="220">
        <v>6482400.0000000009</v>
      </c>
      <c r="CK825" s="221" t="s">
        <v>530</v>
      </c>
      <c r="CL825" s="222">
        <v>1.87</v>
      </c>
      <c r="CM825" s="223">
        <v>1.87</v>
      </c>
      <c r="CN825" s="224">
        <v>1.85</v>
      </c>
      <c r="CO825" s="253"/>
      <c r="CP825" s="253"/>
      <c r="CQ825" s="253"/>
      <c r="CR825" s="225"/>
      <c r="CS825" s="254">
        <v>127.01462315394163</v>
      </c>
      <c r="CT825" s="255">
        <v>127.01462315394163</v>
      </c>
      <c r="CU825" s="256">
        <v>1.0636559230486033</v>
      </c>
      <c r="CV825" s="257">
        <v>1.0636559230486033</v>
      </c>
      <c r="CW825" s="245" t="s">
        <v>900</v>
      </c>
      <c r="CX825" s="258"/>
      <c r="CY825" s="253"/>
      <c r="CZ825" s="253"/>
      <c r="DA825" s="259"/>
      <c r="DB825" s="260"/>
      <c r="DC825" s="261">
        <v>0</v>
      </c>
      <c r="DD825" s="262">
        <v>0</v>
      </c>
      <c r="DE825" s="263">
        <v>0</v>
      </c>
      <c r="DF825" s="111">
        <v>0</v>
      </c>
    </row>
    <row r="826" spans="1:110" ht="35.25" customHeight="1" x14ac:dyDescent="0.25">
      <c r="A826" s="237" t="s">
        <v>541</v>
      </c>
      <c r="B826" s="238" t="s">
        <v>14</v>
      </c>
      <c r="C826" s="238" t="s">
        <v>34</v>
      </c>
      <c r="D826" s="60" t="s">
        <v>89</v>
      </c>
      <c r="E826" s="60" t="s">
        <v>90</v>
      </c>
      <c r="F826" s="60" t="s">
        <v>1739</v>
      </c>
      <c r="G826" s="61" t="s">
        <v>90</v>
      </c>
      <c r="H826" s="211" t="s">
        <v>543</v>
      </c>
      <c r="I826" s="60" t="s">
        <v>547</v>
      </c>
      <c r="J826" s="212">
        <v>3.2207831176904782</v>
      </c>
      <c r="K826" s="212">
        <v>2.105303025924</v>
      </c>
      <c r="L826" s="213">
        <v>658.9</v>
      </c>
      <c r="M826" s="214"/>
      <c r="N826" s="214"/>
      <c r="O826" s="214"/>
      <c r="P826" s="214"/>
      <c r="Q826" s="214"/>
      <c r="R826" s="214"/>
      <c r="S826" s="214"/>
      <c r="T826" s="214"/>
      <c r="U826" s="214"/>
      <c r="V826" s="214"/>
      <c r="W826" s="214"/>
      <c r="X826" s="214"/>
      <c r="Y826" s="214"/>
      <c r="Z826" s="214"/>
      <c r="AA826" s="214"/>
      <c r="AB826" s="214"/>
      <c r="AC826" s="214">
        <v>2</v>
      </c>
      <c r="AD826" s="214">
        <v>2</v>
      </c>
      <c r="AE826" s="214"/>
      <c r="AF826" s="214"/>
      <c r="AG826" s="215"/>
      <c r="AH826" s="214"/>
      <c r="AI826" s="214">
        <f t="shared" si="39"/>
        <v>2</v>
      </c>
      <c r="AJ826" s="214">
        <f t="shared" si="39"/>
        <v>2</v>
      </c>
      <c r="AK826" s="214"/>
      <c r="AL826" s="214"/>
      <c r="AM826" s="214"/>
      <c r="AN826" s="214"/>
      <c r="AO826" s="214"/>
      <c r="AP826" s="214"/>
      <c r="AQ826" s="214"/>
      <c r="AR826" s="214"/>
      <c r="AS826" s="214"/>
      <c r="AT826" s="214"/>
      <c r="AU826" s="214"/>
      <c r="AV826" s="214"/>
      <c r="AW826" s="214"/>
      <c r="AX826" s="214"/>
      <c r="AY826" s="214"/>
      <c r="AZ826" s="214"/>
      <c r="BA826" s="214">
        <v>10.95</v>
      </c>
      <c r="BB826" s="214">
        <v>10.95</v>
      </c>
      <c r="BC826" s="214"/>
      <c r="BD826" s="214"/>
      <c r="BE826" s="214"/>
      <c r="BF826" s="214"/>
      <c r="BG826" s="216">
        <f t="shared" si="40"/>
        <v>10.95</v>
      </c>
      <c r="BH826" s="72">
        <f t="shared" si="40"/>
        <v>10.95</v>
      </c>
      <c r="BI826" s="217">
        <f t="shared" si="38"/>
        <v>4.0555555555555553E-3</v>
      </c>
      <c r="BJ826" s="218">
        <v>0</v>
      </c>
      <c r="BK826" s="218">
        <v>0</v>
      </c>
      <c r="BL826" s="218">
        <v>0</v>
      </c>
      <c r="BM826" s="218">
        <v>0</v>
      </c>
      <c r="BN826" s="218">
        <v>0</v>
      </c>
      <c r="BO826" s="218">
        <v>0</v>
      </c>
      <c r="BP826" s="218">
        <v>0</v>
      </c>
      <c r="BQ826" s="218">
        <v>0</v>
      </c>
      <c r="BR826" s="218">
        <v>0</v>
      </c>
      <c r="BS826" s="218">
        <v>0</v>
      </c>
      <c r="BT826" s="218">
        <v>0</v>
      </c>
      <c r="BU826" s="218">
        <v>0</v>
      </c>
      <c r="BV826" s="218">
        <v>0</v>
      </c>
      <c r="BW826" s="218">
        <v>0</v>
      </c>
      <c r="BX826" s="218">
        <v>0</v>
      </c>
      <c r="BY826" s="218">
        <v>0</v>
      </c>
      <c r="BZ826" s="218">
        <v>12853.548000000001</v>
      </c>
      <c r="CA826" s="218">
        <v>12853.548000000001</v>
      </c>
      <c r="CB826" s="218">
        <v>0</v>
      </c>
      <c r="CC826" s="218">
        <v>0</v>
      </c>
      <c r="CD826" s="218">
        <v>0</v>
      </c>
      <c r="CE826" s="218">
        <v>0</v>
      </c>
      <c r="CF826" s="218">
        <v>12853.548000000001</v>
      </c>
      <c r="CG826" s="219">
        <v>12853.548000000001</v>
      </c>
      <c r="CH826" s="220">
        <v>6727680</v>
      </c>
      <c r="CI826" s="220">
        <v>6727680</v>
      </c>
      <c r="CJ826" s="220">
        <v>9460800.0000000019</v>
      </c>
      <c r="CK826" s="221" t="s">
        <v>530</v>
      </c>
      <c r="CL826" s="222">
        <v>1.92</v>
      </c>
      <c r="CM826" s="223">
        <v>1.92</v>
      </c>
      <c r="CN826" s="224">
        <v>2.7</v>
      </c>
      <c r="CO826" s="253"/>
      <c r="CP826" s="253"/>
      <c r="CQ826" s="253"/>
      <c r="CR826" s="225"/>
      <c r="CS826" s="254">
        <v>128.04948068952561</v>
      </c>
      <c r="CT826" s="255">
        <v>117.92376929455914</v>
      </c>
      <c r="CU826" s="256">
        <v>1.0907049188352684</v>
      </c>
      <c r="CV826" s="257">
        <v>1.0861519910497619</v>
      </c>
      <c r="CW826" s="245" t="s">
        <v>1740</v>
      </c>
      <c r="CX826" s="258"/>
      <c r="CY826" s="253"/>
      <c r="CZ826" s="253"/>
      <c r="DA826" s="259"/>
      <c r="DB826" s="260"/>
      <c r="DC826" s="261">
        <v>0</v>
      </c>
      <c r="DD826" s="262">
        <v>0</v>
      </c>
      <c r="DE826" s="263">
        <v>0</v>
      </c>
      <c r="DF826" s="111">
        <v>0</v>
      </c>
    </row>
    <row r="827" spans="1:110" ht="35.25" customHeight="1" x14ac:dyDescent="0.25">
      <c r="A827" s="237" t="s">
        <v>541</v>
      </c>
      <c r="B827" s="238" t="s">
        <v>14</v>
      </c>
      <c r="C827" s="238" t="s">
        <v>34</v>
      </c>
      <c r="D827" s="60" t="s">
        <v>89</v>
      </c>
      <c r="E827" s="60" t="s">
        <v>90</v>
      </c>
      <c r="F827" s="60" t="s">
        <v>1741</v>
      </c>
      <c r="G827" s="61" t="s">
        <v>90</v>
      </c>
      <c r="H827" s="211" t="s">
        <v>543</v>
      </c>
      <c r="I827" s="60" t="s">
        <v>547</v>
      </c>
      <c r="J827" s="212">
        <v>3.2856310999258573</v>
      </c>
      <c r="K827" s="212">
        <v>2.1062499956190002</v>
      </c>
      <c r="L827" s="213">
        <v>642.29999999999995</v>
      </c>
      <c r="M827" s="214"/>
      <c r="N827" s="214"/>
      <c r="O827" s="214"/>
      <c r="P827" s="214"/>
      <c r="Q827" s="214"/>
      <c r="R827" s="214"/>
      <c r="S827" s="214"/>
      <c r="T827" s="214"/>
      <c r="U827" s="214"/>
      <c r="V827" s="214"/>
      <c r="W827" s="214"/>
      <c r="X827" s="214"/>
      <c r="Y827" s="214"/>
      <c r="Z827" s="214"/>
      <c r="AA827" s="214"/>
      <c r="AB827" s="214"/>
      <c r="AC827" s="214">
        <v>9</v>
      </c>
      <c r="AD827" s="214">
        <v>9</v>
      </c>
      <c r="AE827" s="214"/>
      <c r="AF827" s="214"/>
      <c r="AG827" s="215"/>
      <c r="AH827" s="214"/>
      <c r="AI827" s="214">
        <f t="shared" si="39"/>
        <v>9</v>
      </c>
      <c r="AJ827" s="214">
        <f t="shared" si="39"/>
        <v>9</v>
      </c>
      <c r="AK827" s="214"/>
      <c r="AL827" s="214"/>
      <c r="AM827" s="214"/>
      <c r="AN827" s="214"/>
      <c r="AO827" s="214"/>
      <c r="AP827" s="214"/>
      <c r="AQ827" s="214"/>
      <c r="AR827" s="214"/>
      <c r="AS827" s="214"/>
      <c r="AT827" s="214"/>
      <c r="AU827" s="214"/>
      <c r="AV827" s="214"/>
      <c r="AW827" s="214"/>
      <c r="AX827" s="214"/>
      <c r="AY827" s="214"/>
      <c r="AZ827" s="214"/>
      <c r="BA827" s="214">
        <v>46.87</v>
      </c>
      <c r="BB827" s="214">
        <v>46.87</v>
      </c>
      <c r="BC827" s="214"/>
      <c r="BD827" s="214"/>
      <c r="BE827" s="214"/>
      <c r="BF827" s="214"/>
      <c r="BG827" s="216">
        <f t="shared" si="40"/>
        <v>46.87</v>
      </c>
      <c r="BH827" s="72">
        <f t="shared" si="40"/>
        <v>46.87</v>
      </c>
      <c r="BI827" s="217">
        <f t="shared" si="38"/>
        <v>2.9477987421383644E-2</v>
      </c>
      <c r="BJ827" s="218">
        <v>0</v>
      </c>
      <c r="BK827" s="218">
        <v>0</v>
      </c>
      <c r="BL827" s="218">
        <v>0</v>
      </c>
      <c r="BM827" s="218">
        <v>0</v>
      </c>
      <c r="BN827" s="218">
        <v>0</v>
      </c>
      <c r="BO827" s="218">
        <v>0</v>
      </c>
      <c r="BP827" s="218">
        <v>0</v>
      </c>
      <c r="BQ827" s="218">
        <v>0</v>
      </c>
      <c r="BR827" s="218">
        <v>0</v>
      </c>
      <c r="BS827" s="218">
        <v>0</v>
      </c>
      <c r="BT827" s="218">
        <v>0</v>
      </c>
      <c r="BU827" s="218">
        <v>0</v>
      </c>
      <c r="BV827" s="218">
        <v>0</v>
      </c>
      <c r="BW827" s="218">
        <v>0</v>
      </c>
      <c r="BX827" s="218">
        <v>0</v>
      </c>
      <c r="BY827" s="218">
        <v>0</v>
      </c>
      <c r="BZ827" s="218">
        <v>55017.880799999999</v>
      </c>
      <c r="CA827" s="218">
        <v>55017.880799999999</v>
      </c>
      <c r="CB827" s="218">
        <v>0</v>
      </c>
      <c r="CC827" s="218">
        <v>0</v>
      </c>
      <c r="CD827" s="218">
        <v>0</v>
      </c>
      <c r="CE827" s="218">
        <v>0</v>
      </c>
      <c r="CF827" s="218">
        <v>55017.880799999999</v>
      </c>
      <c r="CG827" s="219">
        <v>55017.880799999999</v>
      </c>
      <c r="CH827" s="220">
        <v>6307200.0000000009</v>
      </c>
      <c r="CI827" s="220">
        <v>6307200.0000000009</v>
      </c>
      <c r="CJ827" s="220">
        <v>5571360.0000000019</v>
      </c>
      <c r="CK827" s="221" t="s">
        <v>530</v>
      </c>
      <c r="CL827" s="222">
        <v>1.8</v>
      </c>
      <c r="CM827" s="223">
        <v>1.8</v>
      </c>
      <c r="CN827" s="224">
        <v>1.59</v>
      </c>
      <c r="CO827" s="253"/>
      <c r="CP827" s="253"/>
      <c r="CQ827" s="253"/>
      <c r="CR827" s="225"/>
      <c r="CS827" s="254">
        <v>123.69140471679202</v>
      </c>
      <c r="CT827" s="255">
        <v>123.52999301314598</v>
      </c>
      <c r="CU827" s="256">
        <v>1.0484455145461336</v>
      </c>
      <c r="CV827" s="257">
        <v>1.0479265058527378</v>
      </c>
      <c r="CW827" s="245" t="s">
        <v>1742</v>
      </c>
      <c r="CX827" s="258"/>
      <c r="CY827" s="253"/>
      <c r="CZ827" s="253"/>
      <c r="DA827" s="259"/>
      <c r="DB827" s="260"/>
      <c r="DC827" s="261">
        <v>0</v>
      </c>
      <c r="DD827" s="262">
        <v>0</v>
      </c>
      <c r="DE827" s="263">
        <v>0</v>
      </c>
      <c r="DF827" s="111">
        <v>0</v>
      </c>
    </row>
    <row r="828" spans="1:110" ht="35.25" customHeight="1" x14ac:dyDescent="0.25">
      <c r="A828" s="237" t="s">
        <v>541</v>
      </c>
      <c r="B828" s="238" t="s">
        <v>14</v>
      </c>
      <c r="C828" s="238" t="s">
        <v>34</v>
      </c>
      <c r="D828" s="60" t="s">
        <v>89</v>
      </c>
      <c r="E828" s="60" t="s">
        <v>90</v>
      </c>
      <c r="F828" s="60" t="s">
        <v>1743</v>
      </c>
      <c r="G828" s="61" t="s">
        <v>90</v>
      </c>
      <c r="H828" s="211" t="s">
        <v>543</v>
      </c>
      <c r="I828" s="60" t="s">
        <v>547</v>
      </c>
      <c r="J828" s="212">
        <v>3.350479082161236</v>
      </c>
      <c r="K828" s="212">
        <v>4.0272727188960005</v>
      </c>
      <c r="L828" s="213">
        <v>1240.0999999999999</v>
      </c>
      <c r="M828" s="214"/>
      <c r="N828" s="214"/>
      <c r="O828" s="214"/>
      <c r="P828" s="214"/>
      <c r="Q828" s="214"/>
      <c r="R828" s="214"/>
      <c r="S828" s="214"/>
      <c r="T828" s="214"/>
      <c r="U828" s="214"/>
      <c r="V828" s="214"/>
      <c r="W828" s="214"/>
      <c r="X828" s="214"/>
      <c r="Y828" s="214">
        <v>1</v>
      </c>
      <c r="Z828" s="214">
        <v>1</v>
      </c>
      <c r="AA828" s="214"/>
      <c r="AB828" s="214"/>
      <c r="AC828" s="214">
        <v>11</v>
      </c>
      <c r="AD828" s="214">
        <v>11</v>
      </c>
      <c r="AE828" s="214"/>
      <c r="AF828" s="214"/>
      <c r="AG828" s="215"/>
      <c r="AH828" s="214"/>
      <c r="AI828" s="214">
        <f t="shared" si="39"/>
        <v>12</v>
      </c>
      <c r="AJ828" s="214">
        <f t="shared" si="39"/>
        <v>12</v>
      </c>
      <c r="AK828" s="214"/>
      <c r="AL828" s="214"/>
      <c r="AM828" s="214"/>
      <c r="AN828" s="214"/>
      <c r="AO828" s="214"/>
      <c r="AP828" s="214"/>
      <c r="AQ828" s="214"/>
      <c r="AR828" s="214"/>
      <c r="AS828" s="214"/>
      <c r="AT828" s="214"/>
      <c r="AU828" s="214"/>
      <c r="AV828" s="214"/>
      <c r="AW828" s="214">
        <v>4000</v>
      </c>
      <c r="AX828" s="214">
        <v>4000</v>
      </c>
      <c r="AY828" s="214"/>
      <c r="AZ828" s="214"/>
      <c r="BA828" s="214">
        <v>72.319999999999993</v>
      </c>
      <c r="BB828" s="214">
        <v>72.319999999999993</v>
      </c>
      <c r="BC828" s="214"/>
      <c r="BD828" s="214"/>
      <c r="BE828" s="214"/>
      <c r="BF828" s="214"/>
      <c r="BG828" s="216">
        <f t="shared" si="40"/>
        <v>4072.32</v>
      </c>
      <c r="BH828" s="72">
        <f t="shared" si="40"/>
        <v>4072.32</v>
      </c>
      <c r="BI828" s="217">
        <f t="shared" si="38"/>
        <v>1.4544000000000001</v>
      </c>
      <c r="BJ828" s="218">
        <v>0</v>
      </c>
      <c r="BK828" s="218">
        <v>0</v>
      </c>
      <c r="BL828" s="218">
        <v>0</v>
      </c>
      <c r="BM828" s="218">
        <v>0</v>
      </c>
      <c r="BN828" s="218">
        <v>0</v>
      </c>
      <c r="BO828" s="218">
        <v>0</v>
      </c>
      <c r="BP828" s="218">
        <v>0</v>
      </c>
      <c r="BQ828" s="218">
        <v>0</v>
      </c>
      <c r="BR828" s="218">
        <v>0</v>
      </c>
      <c r="BS828" s="218">
        <v>0</v>
      </c>
      <c r="BT828" s="218">
        <v>0</v>
      </c>
      <c r="BU828" s="218">
        <v>0</v>
      </c>
      <c r="BV828" s="218">
        <v>20183040</v>
      </c>
      <c r="BW828" s="218">
        <v>20183040</v>
      </c>
      <c r="BX828" s="218">
        <v>0</v>
      </c>
      <c r="BY828" s="218">
        <v>0</v>
      </c>
      <c r="BZ828" s="218">
        <v>84892.108800000002</v>
      </c>
      <c r="CA828" s="218">
        <v>84892.108800000002</v>
      </c>
      <c r="CB828" s="218">
        <v>0</v>
      </c>
      <c r="CC828" s="218">
        <v>0</v>
      </c>
      <c r="CD828" s="218">
        <v>0</v>
      </c>
      <c r="CE828" s="218">
        <v>0</v>
      </c>
      <c r="CF828" s="218">
        <v>20267932.108800001</v>
      </c>
      <c r="CG828" s="219">
        <v>20267932.108800001</v>
      </c>
      <c r="CH828" s="220">
        <v>9040320</v>
      </c>
      <c r="CI828" s="220">
        <v>9040320</v>
      </c>
      <c r="CJ828" s="220">
        <v>9811199.9999999981</v>
      </c>
      <c r="CK828" s="221" t="s">
        <v>530</v>
      </c>
      <c r="CL828" s="222">
        <v>2.58</v>
      </c>
      <c r="CM828" s="223">
        <v>2.58</v>
      </c>
      <c r="CN828" s="224">
        <v>2.8</v>
      </c>
      <c r="CO828" s="253"/>
      <c r="CP828" s="253"/>
      <c r="CQ828" s="253"/>
      <c r="CR828" s="225"/>
      <c r="CS828" s="254">
        <v>118.61627569612627</v>
      </c>
      <c r="CT828" s="255">
        <v>118.61627569612627</v>
      </c>
      <c r="CU828" s="256">
        <v>1.0044265088308455</v>
      </c>
      <c r="CV828" s="257">
        <v>1.0044265088308455</v>
      </c>
      <c r="CW828" s="245" t="s">
        <v>603</v>
      </c>
      <c r="CX828" s="258"/>
      <c r="CY828" s="253"/>
      <c r="CZ828" s="253"/>
      <c r="DA828" s="259"/>
      <c r="DB828" s="260"/>
      <c r="DC828" s="261">
        <v>0</v>
      </c>
      <c r="DD828" s="262">
        <v>0</v>
      </c>
      <c r="DE828" s="263">
        <v>0</v>
      </c>
      <c r="DF828" s="111">
        <v>0</v>
      </c>
    </row>
    <row r="829" spans="1:110" ht="35.25" customHeight="1" x14ac:dyDescent="0.25">
      <c r="A829" s="237" t="s">
        <v>541</v>
      </c>
      <c r="B829" s="238" t="s">
        <v>14</v>
      </c>
      <c r="C829" s="238" t="s">
        <v>34</v>
      </c>
      <c r="D829" s="60" t="s">
        <v>89</v>
      </c>
      <c r="E829" s="60" t="s">
        <v>90</v>
      </c>
      <c r="F829" s="60" t="s">
        <v>1744</v>
      </c>
      <c r="G829" s="61" t="s">
        <v>90</v>
      </c>
      <c r="H829" s="211" t="s">
        <v>543</v>
      </c>
      <c r="I829" s="60" t="s">
        <v>547</v>
      </c>
      <c r="J829" s="212">
        <v>3.3865057389586686</v>
      </c>
      <c r="K829" s="212">
        <v>5.0568181712999998</v>
      </c>
      <c r="L829" s="213">
        <v>934.3</v>
      </c>
      <c r="M829" s="214"/>
      <c r="N829" s="214"/>
      <c r="O829" s="214"/>
      <c r="P829" s="214"/>
      <c r="Q829" s="214"/>
      <c r="R829" s="214"/>
      <c r="S829" s="214"/>
      <c r="T829" s="214"/>
      <c r="U829" s="214"/>
      <c r="V829" s="214"/>
      <c r="W829" s="214"/>
      <c r="X829" s="214"/>
      <c r="Y829" s="214"/>
      <c r="Z829" s="214"/>
      <c r="AA829" s="214"/>
      <c r="AB829" s="214"/>
      <c r="AC829" s="214">
        <v>13</v>
      </c>
      <c r="AD829" s="214">
        <v>13</v>
      </c>
      <c r="AE829" s="214"/>
      <c r="AF829" s="214"/>
      <c r="AG829" s="215"/>
      <c r="AH829" s="214"/>
      <c r="AI829" s="214">
        <f t="shared" si="39"/>
        <v>13</v>
      </c>
      <c r="AJ829" s="214">
        <f t="shared" si="39"/>
        <v>13</v>
      </c>
      <c r="AK829" s="214"/>
      <c r="AL829" s="214"/>
      <c r="AM829" s="214"/>
      <c r="AN829" s="214"/>
      <c r="AO829" s="214"/>
      <c r="AP829" s="214"/>
      <c r="AQ829" s="214"/>
      <c r="AR829" s="214"/>
      <c r="AS829" s="214"/>
      <c r="AT829" s="214"/>
      <c r="AU829" s="214"/>
      <c r="AV829" s="214"/>
      <c r="AW829" s="214"/>
      <c r="AX829" s="214"/>
      <c r="AY829" s="214"/>
      <c r="AZ829" s="214"/>
      <c r="BA829" s="214">
        <v>66.23</v>
      </c>
      <c r="BB829" s="214">
        <v>66.23</v>
      </c>
      <c r="BC829" s="214"/>
      <c r="BD829" s="214"/>
      <c r="BE829" s="214"/>
      <c r="BF829" s="214"/>
      <c r="BG829" s="216">
        <f t="shared" si="40"/>
        <v>66.23</v>
      </c>
      <c r="BH829" s="72">
        <f t="shared" si="40"/>
        <v>66.23</v>
      </c>
      <c r="BI829" s="217">
        <f t="shared" si="38"/>
        <v>2.3823741007194244E-2</v>
      </c>
      <c r="BJ829" s="218">
        <v>0</v>
      </c>
      <c r="BK829" s="218">
        <v>0</v>
      </c>
      <c r="BL829" s="218">
        <v>0</v>
      </c>
      <c r="BM829" s="218">
        <v>0</v>
      </c>
      <c r="BN829" s="218">
        <v>0</v>
      </c>
      <c r="BO829" s="218">
        <v>0</v>
      </c>
      <c r="BP829" s="218">
        <v>0</v>
      </c>
      <c r="BQ829" s="218">
        <v>0</v>
      </c>
      <c r="BR829" s="218">
        <v>0</v>
      </c>
      <c r="BS829" s="218">
        <v>0</v>
      </c>
      <c r="BT829" s="218">
        <v>0</v>
      </c>
      <c r="BU829" s="218">
        <v>0</v>
      </c>
      <c r="BV829" s="218">
        <v>0</v>
      </c>
      <c r="BW829" s="218">
        <v>0</v>
      </c>
      <c r="BX829" s="218">
        <v>0</v>
      </c>
      <c r="BY829" s="218">
        <v>0</v>
      </c>
      <c r="BZ829" s="218">
        <v>77743.423200000005</v>
      </c>
      <c r="CA829" s="218">
        <v>77743.423200000005</v>
      </c>
      <c r="CB829" s="218">
        <v>0</v>
      </c>
      <c r="CC829" s="218">
        <v>0</v>
      </c>
      <c r="CD829" s="218">
        <v>0</v>
      </c>
      <c r="CE829" s="218">
        <v>0</v>
      </c>
      <c r="CF829" s="218">
        <v>77743.423200000005</v>
      </c>
      <c r="CG829" s="219">
        <v>77743.423200000005</v>
      </c>
      <c r="CH829" s="220">
        <v>9671039.9999999981</v>
      </c>
      <c r="CI829" s="220">
        <v>9671039.9999999981</v>
      </c>
      <c r="CJ829" s="220">
        <v>9741119.9999999981</v>
      </c>
      <c r="CK829" s="221" t="s">
        <v>530</v>
      </c>
      <c r="CL829" s="222">
        <v>2.76</v>
      </c>
      <c r="CM829" s="223">
        <v>2.76</v>
      </c>
      <c r="CN829" s="224">
        <v>2.78</v>
      </c>
      <c r="CO829" s="253"/>
      <c r="CP829" s="253"/>
      <c r="CQ829" s="253"/>
      <c r="CR829" s="225"/>
      <c r="CS829" s="254">
        <v>93.99104244404144</v>
      </c>
      <c r="CT829" s="255">
        <v>93.99104244404144</v>
      </c>
      <c r="CU829" s="256">
        <v>1.3529417848165466</v>
      </c>
      <c r="CV829" s="257">
        <v>1.3529417848165466</v>
      </c>
      <c r="CW829" s="245" t="s">
        <v>1343</v>
      </c>
      <c r="CX829" s="258"/>
      <c r="CY829" s="253"/>
      <c r="CZ829" s="253"/>
      <c r="DA829" s="259"/>
      <c r="DB829" s="260"/>
      <c r="DC829" s="261">
        <v>0</v>
      </c>
      <c r="DD829" s="262">
        <v>0</v>
      </c>
      <c r="DE829" s="263">
        <v>0</v>
      </c>
      <c r="DF829" s="111">
        <v>0</v>
      </c>
    </row>
    <row r="830" spans="1:110" ht="35.25" customHeight="1" x14ac:dyDescent="0.25">
      <c r="A830" s="237" t="s">
        <v>541</v>
      </c>
      <c r="B830" s="238" t="s">
        <v>14</v>
      </c>
      <c r="C830" s="238" t="s">
        <v>34</v>
      </c>
      <c r="D830" s="60" t="s">
        <v>266</v>
      </c>
      <c r="E830" s="60" t="s">
        <v>211</v>
      </c>
      <c r="F830" s="60" t="s">
        <v>1745</v>
      </c>
      <c r="G830" s="61" t="s">
        <v>1746</v>
      </c>
      <c r="H830" s="211" t="s">
        <v>543</v>
      </c>
      <c r="I830" s="60" t="s">
        <v>547</v>
      </c>
      <c r="J830" s="212">
        <v>3.7107456501355629</v>
      </c>
      <c r="K830" s="212">
        <v>5.4443181704940002</v>
      </c>
      <c r="L830" s="213">
        <v>1037.9000000000001</v>
      </c>
      <c r="M830" s="214"/>
      <c r="N830" s="214"/>
      <c r="O830" s="214"/>
      <c r="P830" s="214"/>
      <c r="Q830" s="214"/>
      <c r="R830" s="214"/>
      <c r="S830" s="214"/>
      <c r="T830" s="214"/>
      <c r="U830" s="214"/>
      <c r="V830" s="214"/>
      <c r="W830" s="214"/>
      <c r="X830" s="214"/>
      <c r="Y830" s="214"/>
      <c r="Z830" s="214"/>
      <c r="AA830" s="214"/>
      <c r="AB830" s="214"/>
      <c r="AC830" s="214">
        <v>19</v>
      </c>
      <c r="AD830" s="214">
        <v>19</v>
      </c>
      <c r="AE830" s="214"/>
      <c r="AF830" s="214"/>
      <c r="AG830" s="215"/>
      <c r="AH830" s="214"/>
      <c r="AI830" s="214">
        <f t="shared" si="39"/>
        <v>19</v>
      </c>
      <c r="AJ830" s="214">
        <f t="shared" si="39"/>
        <v>19</v>
      </c>
      <c r="AK830" s="214"/>
      <c r="AL830" s="214"/>
      <c r="AM830" s="214"/>
      <c r="AN830" s="214"/>
      <c r="AO830" s="214"/>
      <c r="AP830" s="214"/>
      <c r="AQ830" s="214"/>
      <c r="AR830" s="214"/>
      <c r="AS830" s="214"/>
      <c r="AT830" s="214"/>
      <c r="AU830" s="214"/>
      <c r="AV830" s="214"/>
      <c r="AW830" s="214"/>
      <c r="AX830" s="214"/>
      <c r="AY830" s="214"/>
      <c r="AZ830" s="214"/>
      <c r="BA830" s="214">
        <v>111.93</v>
      </c>
      <c r="BB830" s="214">
        <v>111.93</v>
      </c>
      <c r="BC830" s="214"/>
      <c r="BD830" s="214"/>
      <c r="BE830" s="214"/>
      <c r="BF830" s="214"/>
      <c r="BG830" s="216">
        <f t="shared" si="40"/>
        <v>111.93</v>
      </c>
      <c r="BH830" s="72">
        <f t="shared" si="40"/>
        <v>111.93</v>
      </c>
      <c r="BI830" s="217">
        <f t="shared" si="38"/>
        <v>3.3213649851632047E-2</v>
      </c>
      <c r="BJ830" s="218">
        <v>0</v>
      </c>
      <c r="BK830" s="218">
        <v>0</v>
      </c>
      <c r="BL830" s="218">
        <v>0</v>
      </c>
      <c r="BM830" s="218">
        <v>0</v>
      </c>
      <c r="BN830" s="218">
        <v>0</v>
      </c>
      <c r="BO830" s="218">
        <v>0</v>
      </c>
      <c r="BP830" s="218">
        <v>0</v>
      </c>
      <c r="BQ830" s="218">
        <v>0</v>
      </c>
      <c r="BR830" s="218">
        <v>0</v>
      </c>
      <c r="BS830" s="218">
        <v>0</v>
      </c>
      <c r="BT830" s="218">
        <v>0</v>
      </c>
      <c r="BU830" s="218">
        <v>0</v>
      </c>
      <c r="BV830" s="218">
        <v>0</v>
      </c>
      <c r="BW830" s="218">
        <v>0</v>
      </c>
      <c r="BX830" s="218">
        <v>0</v>
      </c>
      <c r="BY830" s="218">
        <v>0</v>
      </c>
      <c r="BZ830" s="218">
        <v>131387.9112</v>
      </c>
      <c r="CA830" s="218">
        <v>131387.9112</v>
      </c>
      <c r="CB830" s="218">
        <v>0</v>
      </c>
      <c r="CC830" s="218">
        <v>0</v>
      </c>
      <c r="CD830" s="218">
        <v>0</v>
      </c>
      <c r="CE830" s="218">
        <v>0</v>
      </c>
      <c r="CF830" s="218">
        <v>131387.9112</v>
      </c>
      <c r="CG830" s="219">
        <v>131387.9112</v>
      </c>
      <c r="CH830" s="220">
        <v>7323360</v>
      </c>
      <c r="CI830" s="220">
        <v>7323360</v>
      </c>
      <c r="CJ830" s="220">
        <v>11808480.000000002</v>
      </c>
      <c r="CK830" s="221" t="s">
        <v>530</v>
      </c>
      <c r="CL830" s="222">
        <v>2.09</v>
      </c>
      <c r="CM830" s="223">
        <v>2.09</v>
      </c>
      <c r="CN830" s="224">
        <v>3.37</v>
      </c>
      <c r="CO830" s="253"/>
      <c r="CP830" s="253"/>
      <c r="CQ830" s="253"/>
      <c r="CR830" s="225"/>
      <c r="CS830" s="254">
        <v>8.9802614760835571</v>
      </c>
      <c r="CT830" s="255">
        <v>1.9255808054264278</v>
      </c>
      <c r="CU830" s="256">
        <v>2.9885699298082463E-2</v>
      </c>
      <c r="CV830" s="257">
        <v>2.4104062187182817E-2</v>
      </c>
      <c r="CW830" s="245" t="s">
        <v>573</v>
      </c>
      <c r="CX830" s="258"/>
      <c r="CY830" s="253"/>
      <c r="CZ830" s="253"/>
      <c r="DA830" s="259"/>
      <c r="DB830" s="260"/>
      <c r="DC830" s="261">
        <v>0</v>
      </c>
      <c r="DD830" s="262">
        <v>0</v>
      </c>
      <c r="DE830" s="263">
        <v>0</v>
      </c>
      <c r="DF830" s="111">
        <v>0</v>
      </c>
    </row>
    <row r="831" spans="1:110" ht="35.25" customHeight="1" x14ac:dyDescent="0.25">
      <c r="A831" s="237" t="s">
        <v>541</v>
      </c>
      <c r="B831" s="238" t="s">
        <v>14</v>
      </c>
      <c r="C831" s="238" t="s">
        <v>34</v>
      </c>
      <c r="D831" s="60" t="s">
        <v>266</v>
      </c>
      <c r="E831" s="60" t="s">
        <v>211</v>
      </c>
      <c r="F831" s="60" t="s">
        <v>1747</v>
      </c>
      <c r="G831" s="61" t="s">
        <v>1514</v>
      </c>
      <c r="H831" s="211" t="s">
        <v>543</v>
      </c>
      <c r="I831" s="60" t="s">
        <v>547</v>
      </c>
      <c r="J831" s="212">
        <v>3.3865057389586686</v>
      </c>
      <c r="K831" s="212">
        <v>3.0803030238960001</v>
      </c>
      <c r="L831" s="213">
        <v>772.2</v>
      </c>
      <c r="M831" s="214"/>
      <c r="N831" s="214"/>
      <c r="O831" s="214"/>
      <c r="P831" s="214"/>
      <c r="Q831" s="214"/>
      <c r="R831" s="214"/>
      <c r="S831" s="214"/>
      <c r="T831" s="214"/>
      <c r="U831" s="214"/>
      <c r="V831" s="214"/>
      <c r="W831" s="214"/>
      <c r="X831" s="214"/>
      <c r="Y831" s="214"/>
      <c r="Z831" s="214"/>
      <c r="AA831" s="214"/>
      <c r="AB831" s="214"/>
      <c r="AC831" s="214">
        <v>24</v>
      </c>
      <c r="AD831" s="214">
        <v>24</v>
      </c>
      <c r="AE831" s="214"/>
      <c r="AF831" s="214"/>
      <c r="AG831" s="215"/>
      <c r="AH831" s="214"/>
      <c r="AI831" s="214">
        <f t="shared" si="39"/>
        <v>24</v>
      </c>
      <c r="AJ831" s="214">
        <f t="shared" si="39"/>
        <v>24</v>
      </c>
      <c r="AK831" s="214"/>
      <c r="AL831" s="214"/>
      <c r="AM831" s="214"/>
      <c r="AN831" s="214"/>
      <c r="AO831" s="214"/>
      <c r="AP831" s="214"/>
      <c r="AQ831" s="214"/>
      <c r="AR831" s="214"/>
      <c r="AS831" s="214"/>
      <c r="AT831" s="214"/>
      <c r="AU831" s="214"/>
      <c r="AV831" s="214"/>
      <c r="AW831" s="214"/>
      <c r="AX831" s="214"/>
      <c r="AY831" s="214"/>
      <c r="AZ831" s="214"/>
      <c r="BA831" s="214">
        <v>150.35</v>
      </c>
      <c r="BB831" s="214">
        <v>150.35</v>
      </c>
      <c r="BC831" s="214"/>
      <c r="BD831" s="214"/>
      <c r="BE831" s="214"/>
      <c r="BF831" s="214"/>
      <c r="BG831" s="216">
        <f t="shared" si="40"/>
        <v>150.35</v>
      </c>
      <c r="BH831" s="72">
        <f t="shared" si="40"/>
        <v>150.35</v>
      </c>
      <c r="BI831" s="217">
        <f t="shared" si="38"/>
        <v>9.826797385620914E-2</v>
      </c>
      <c r="BJ831" s="218">
        <v>0</v>
      </c>
      <c r="BK831" s="218">
        <v>0</v>
      </c>
      <c r="BL831" s="218">
        <v>0</v>
      </c>
      <c r="BM831" s="218">
        <v>0</v>
      </c>
      <c r="BN831" s="218">
        <v>0</v>
      </c>
      <c r="BO831" s="218">
        <v>0</v>
      </c>
      <c r="BP831" s="218">
        <v>0</v>
      </c>
      <c r="BQ831" s="218">
        <v>0</v>
      </c>
      <c r="BR831" s="218">
        <v>0</v>
      </c>
      <c r="BS831" s="218">
        <v>0</v>
      </c>
      <c r="BT831" s="218">
        <v>0</v>
      </c>
      <c r="BU831" s="218">
        <v>0</v>
      </c>
      <c r="BV831" s="218">
        <v>0</v>
      </c>
      <c r="BW831" s="218">
        <v>0</v>
      </c>
      <c r="BX831" s="218">
        <v>0</v>
      </c>
      <c r="BY831" s="218">
        <v>0</v>
      </c>
      <c r="BZ831" s="218">
        <v>176486.84400000001</v>
      </c>
      <c r="CA831" s="218">
        <v>176486.84400000001</v>
      </c>
      <c r="CB831" s="218">
        <v>0</v>
      </c>
      <c r="CC831" s="218">
        <v>0</v>
      </c>
      <c r="CD831" s="218">
        <v>0</v>
      </c>
      <c r="CE831" s="218">
        <v>0</v>
      </c>
      <c r="CF831" s="218">
        <v>176486.84400000001</v>
      </c>
      <c r="CG831" s="219">
        <v>176486.84400000001</v>
      </c>
      <c r="CH831" s="220">
        <v>4800480.0000000009</v>
      </c>
      <c r="CI831" s="220">
        <v>4800480.0000000009</v>
      </c>
      <c r="CJ831" s="220">
        <v>5361120.0000000009</v>
      </c>
      <c r="CK831" s="221" t="s">
        <v>530</v>
      </c>
      <c r="CL831" s="222">
        <v>1.37</v>
      </c>
      <c r="CM831" s="223">
        <v>1.37</v>
      </c>
      <c r="CN831" s="224">
        <v>1.53</v>
      </c>
      <c r="CO831" s="253"/>
      <c r="CP831" s="253"/>
      <c r="CQ831" s="253"/>
      <c r="CR831" s="225"/>
      <c r="CS831" s="254">
        <v>27.028914953414002</v>
      </c>
      <c r="CT831" s="255">
        <v>14.332174180696546</v>
      </c>
      <c r="CU831" s="256">
        <v>0.12528542928338757</v>
      </c>
      <c r="CV831" s="257">
        <v>0.10888137143749939</v>
      </c>
      <c r="CW831" s="245" t="s">
        <v>1748</v>
      </c>
      <c r="CX831" s="258"/>
      <c r="CY831" s="253"/>
      <c r="CZ831" s="253"/>
      <c r="DA831" s="259"/>
      <c r="DB831" s="260"/>
      <c r="DC831" s="261">
        <v>0</v>
      </c>
      <c r="DD831" s="262">
        <v>0</v>
      </c>
      <c r="DE831" s="263">
        <v>0</v>
      </c>
      <c r="DF831" s="111">
        <v>0</v>
      </c>
    </row>
    <row r="832" spans="1:110" ht="35.25" customHeight="1" x14ac:dyDescent="0.25">
      <c r="A832" s="237" t="s">
        <v>541</v>
      </c>
      <c r="B832" s="238" t="s">
        <v>14</v>
      </c>
      <c r="C832" s="238" t="s">
        <v>34</v>
      </c>
      <c r="D832" s="60" t="s">
        <v>266</v>
      </c>
      <c r="E832" s="60" t="s">
        <v>211</v>
      </c>
      <c r="F832" s="60" t="s">
        <v>1749</v>
      </c>
      <c r="G832" s="61" t="s">
        <v>211</v>
      </c>
      <c r="H832" s="211" t="s">
        <v>543</v>
      </c>
      <c r="I832" s="60" t="s">
        <v>547</v>
      </c>
      <c r="J832" s="212">
        <v>3.3865057389586686</v>
      </c>
      <c r="K832" s="212">
        <v>1.4244318152190001</v>
      </c>
      <c r="L832" s="213">
        <v>563</v>
      </c>
      <c r="M832" s="214"/>
      <c r="N832" s="214"/>
      <c r="O832" s="214"/>
      <c r="P832" s="214"/>
      <c r="Q832" s="214"/>
      <c r="R832" s="214"/>
      <c r="S832" s="214"/>
      <c r="T832" s="214"/>
      <c r="U832" s="214"/>
      <c r="V832" s="214"/>
      <c r="W832" s="214"/>
      <c r="X832" s="214"/>
      <c r="Y832" s="214"/>
      <c r="Z832" s="214"/>
      <c r="AA832" s="214"/>
      <c r="AB832" s="214"/>
      <c r="AC832" s="214">
        <v>4</v>
      </c>
      <c r="AD832" s="214">
        <v>4</v>
      </c>
      <c r="AE832" s="214"/>
      <c r="AF832" s="214"/>
      <c r="AG832" s="215"/>
      <c r="AH832" s="214"/>
      <c r="AI832" s="214">
        <f t="shared" si="39"/>
        <v>4</v>
      </c>
      <c r="AJ832" s="214">
        <f t="shared" si="39"/>
        <v>4</v>
      </c>
      <c r="AK832" s="214"/>
      <c r="AL832" s="214"/>
      <c r="AM832" s="214"/>
      <c r="AN832" s="214"/>
      <c r="AO832" s="214"/>
      <c r="AP832" s="214"/>
      <c r="AQ832" s="214"/>
      <c r="AR832" s="214"/>
      <c r="AS832" s="214"/>
      <c r="AT832" s="214"/>
      <c r="AU832" s="214"/>
      <c r="AV832" s="214"/>
      <c r="AW832" s="214"/>
      <c r="AX832" s="214"/>
      <c r="AY832" s="214"/>
      <c r="AZ832" s="214"/>
      <c r="BA832" s="214">
        <v>19.2</v>
      </c>
      <c r="BB832" s="214">
        <v>19.2</v>
      </c>
      <c r="BC832" s="214"/>
      <c r="BD832" s="214"/>
      <c r="BE832" s="214"/>
      <c r="BF832" s="214"/>
      <c r="BG832" s="216">
        <f t="shared" si="40"/>
        <v>19.2</v>
      </c>
      <c r="BH832" s="72">
        <f t="shared" si="40"/>
        <v>19.2</v>
      </c>
      <c r="BI832" s="217">
        <f t="shared" si="38"/>
        <v>2.1333333333333333E-2</v>
      </c>
      <c r="BJ832" s="218">
        <v>0</v>
      </c>
      <c r="BK832" s="218">
        <v>0</v>
      </c>
      <c r="BL832" s="218">
        <v>0</v>
      </c>
      <c r="BM832" s="218">
        <v>0</v>
      </c>
      <c r="BN832" s="218">
        <v>0</v>
      </c>
      <c r="BO832" s="218">
        <v>0</v>
      </c>
      <c r="BP832" s="218">
        <v>0</v>
      </c>
      <c r="BQ832" s="218">
        <v>0</v>
      </c>
      <c r="BR832" s="218">
        <v>0</v>
      </c>
      <c r="BS832" s="218">
        <v>0</v>
      </c>
      <c r="BT832" s="218">
        <v>0</v>
      </c>
      <c r="BU832" s="218">
        <v>0</v>
      </c>
      <c r="BV832" s="218">
        <v>0</v>
      </c>
      <c r="BW832" s="218">
        <v>0</v>
      </c>
      <c r="BX832" s="218">
        <v>0</v>
      </c>
      <c r="BY832" s="218">
        <v>0</v>
      </c>
      <c r="BZ832" s="218">
        <v>22537.728000000003</v>
      </c>
      <c r="CA832" s="218">
        <v>22537.728000000003</v>
      </c>
      <c r="CB832" s="218">
        <v>0</v>
      </c>
      <c r="CC832" s="218">
        <v>0</v>
      </c>
      <c r="CD832" s="218">
        <v>0</v>
      </c>
      <c r="CE832" s="218">
        <v>0</v>
      </c>
      <c r="CF832" s="218">
        <v>22537.728000000003</v>
      </c>
      <c r="CG832" s="219">
        <v>22537.728000000003</v>
      </c>
      <c r="CH832" s="220">
        <v>3013440</v>
      </c>
      <c r="CI832" s="220">
        <v>3013440</v>
      </c>
      <c r="CJ832" s="220">
        <v>3153600.0000000005</v>
      </c>
      <c r="CK832" s="221" t="s">
        <v>530</v>
      </c>
      <c r="CL832" s="222">
        <v>0.86</v>
      </c>
      <c r="CM832" s="223">
        <v>0.86</v>
      </c>
      <c r="CN832" s="224">
        <v>0.9</v>
      </c>
      <c r="CO832" s="253"/>
      <c r="CP832" s="253"/>
      <c r="CQ832" s="253"/>
      <c r="CR832" s="225"/>
      <c r="CS832" s="254">
        <v>3.6541765789914558</v>
      </c>
      <c r="CT832" s="255">
        <v>3.6541765789914558</v>
      </c>
      <c r="CU832" s="256">
        <v>2.0670128999832466E-2</v>
      </c>
      <c r="CV832" s="257">
        <v>2.0670128999832466E-2</v>
      </c>
      <c r="CW832" s="245" t="s">
        <v>556</v>
      </c>
      <c r="CX832" s="258"/>
      <c r="CY832" s="253"/>
      <c r="CZ832" s="253"/>
      <c r="DA832" s="259"/>
      <c r="DB832" s="260"/>
      <c r="DC832" s="261">
        <v>0</v>
      </c>
      <c r="DD832" s="262">
        <v>0</v>
      </c>
      <c r="DE832" s="263">
        <v>0</v>
      </c>
      <c r="DF832" s="111">
        <v>0</v>
      </c>
    </row>
    <row r="833" spans="1:110" ht="35.25" customHeight="1" x14ac:dyDescent="0.25">
      <c r="A833" s="237" t="s">
        <v>541</v>
      </c>
      <c r="B833" s="238" t="s">
        <v>14</v>
      </c>
      <c r="C833" s="238" t="s">
        <v>34</v>
      </c>
      <c r="D833" s="60" t="s">
        <v>266</v>
      </c>
      <c r="E833" s="60" t="s">
        <v>211</v>
      </c>
      <c r="F833" s="60" t="s">
        <v>1750</v>
      </c>
      <c r="G833" s="61" t="s">
        <v>1746</v>
      </c>
      <c r="H833" s="211" t="s">
        <v>543</v>
      </c>
      <c r="I833" s="60" t="s">
        <v>547</v>
      </c>
      <c r="J833" s="212">
        <v>2.997417845546396</v>
      </c>
      <c r="K833" s="212">
        <v>5.3098484738040002</v>
      </c>
      <c r="L833" s="213">
        <v>1872.8</v>
      </c>
      <c r="M833" s="214"/>
      <c r="N833" s="214"/>
      <c r="O833" s="214"/>
      <c r="P833" s="214"/>
      <c r="Q833" s="214"/>
      <c r="R833" s="214"/>
      <c r="S833" s="214"/>
      <c r="T833" s="214"/>
      <c r="U833" s="214"/>
      <c r="V833" s="214"/>
      <c r="W833" s="214"/>
      <c r="X833" s="214"/>
      <c r="Y833" s="214"/>
      <c r="Z833" s="214"/>
      <c r="AA833" s="214"/>
      <c r="AB833" s="214"/>
      <c r="AC833" s="214">
        <v>19</v>
      </c>
      <c r="AD833" s="214">
        <v>19</v>
      </c>
      <c r="AE833" s="214"/>
      <c r="AF833" s="214"/>
      <c r="AG833" s="215"/>
      <c r="AH833" s="214"/>
      <c r="AI833" s="214">
        <f t="shared" si="39"/>
        <v>19</v>
      </c>
      <c r="AJ833" s="214">
        <f t="shared" si="39"/>
        <v>19</v>
      </c>
      <c r="AK833" s="214"/>
      <c r="AL833" s="214"/>
      <c r="AM833" s="214"/>
      <c r="AN833" s="214"/>
      <c r="AO833" s="214"/>
      <c r="AP833" s="214"/>
      <c r="AQ833" s="214"/>
      <c r="AR833" s="214"/>
      <c r="AS833" s="214"/>
      <c r="AT833" s="214"/>
      <c r="AU833" s="214"/>
      <c r="AV833" s="214"/>
      <c r="AW833" s="214"/>
      <c r="AX833" s="214"/>
      <c r="AY833" s="214"/>
      <c r="AZ833" s="214"/>
      <c r="BA833" s="214">
        <v>104.95</v>
      </c>
      <c r="BB833" s="214">
        <v>104.95</v>
      </c>
      <c r="BC833" s="214"/>
      <c r="BD833" s="214"/>
      <c r="BE833" s="214"/>
      <c r="BF833" s="214"/>
      <c r="BG833" s="216">
        <f t="shared" si="40"/>
        <v>104.95</v>
      </c>
      <c r="BH833" s="72">
        <f t="shared" si="40"/>
        <v>104.95</v>
      </c>
      <c r="BI833" s="217">
        <f t="shared" si="38"/>
        <v>3.9307116104868915E-2</v>
      </c>
      <c r="BJ833" s="218">
        <v>0</v>
      </c>
      <c r="BK833" s="218">
        <v>0</v>
      </c>
      <c r="BL833" s="218">
        <v>0</v>
      </c>
      <c r="BM833" s="218">
        <v>0</v>
      </c>
      <c r="BN833" s="218">
        <v>0</v>
      </c>
      <c r="BO833" s="218">
        <v>0</v>
      </c>
      <c r="BP833" s="218">
        <v>0</v>
      </c>
      <c r="BQ833" s="218">
        <v>0</v>
      </c>
      <c r="BR833" s="218">
        <v>0</v>
      </c>
      <c r="BS833" s="218">
        <v>0</v>
      </c>
      <c r="BT833" s="218">
        <v>0</v>
      </c>
      <c r="BU833" s="218">
        <v>0</v>
      </c>
      <c r="BV833" s="218">
        <v>0</v>
      </c>
      <c r="BW833" s="218">
        <v>0</v>
      </c>
      <c r="BX833" s="218">
        <v>0</v>
      </c>
      <c r="BY833" s="218">
        <v>0</v>
      </c>
      <c r="BZ833" s="218">
        <v>123194.508</v>
      </c>
      <c r="CA833" s="218">
        <v>123194.508</v>
      </c>
      <c r="CB833" s="218">
        <v>0</v>
      </c>
      <c r="CC833" s="218">
        <v>0</v>
      </c>
      <c r="CD833" s="218">
        <v>0</v>
      </c>
      <c r="CE833" s="218">
        <v>0</v>
      </c>
      <c r="CF833" s="218">
        <v>123194.508</v>
      </c>
      <c r="CG833" s="219">
        <v>123194.508</v>
      </c>
      <c r="CH833" s="220">
        <v>9846240.0000000019</v>
      </c>
      <c r="CI833" s="220">
        <v>9846240.0000000019</v>
      </c>
      <c r="CJ833" s="220">
        <v>9355680</v>
      </c>
      <c r="CK833" s="221" t="s">
        <v>530</v>
      </c>
      <c r="CL833" s="222">
        <v>2.81</v>
      </c>
      <c r="CM833" s="223">
        <v>2.81</v>
      </c>
      <c r="CN833" s="224">
        <v>2.67</v>
      </c>
      <c r="CO833" s="253"/>
      <c r="CP833" s="253"/>
      <c r="CQ833" s="253"/>
      <c r="CR833" s="225"/>
      <c r="CS833" s="254">
        <v>31.814889003962364</v>
      </c>
      <c r="CT833" s="255">
        <v>25.701513547879767</v>
      </c>
      <c r="CU833" s="256">
        <v>5.7350910746419577E-2</v>
      </c>
      <c r="CV833" s="257">
        <v>5.4325192138250128E-2</v>
      </c>
      <c r="CW833" s="245" t="s">
        <v>573</v>
      </c>
      <c r="CX833" s="258"/>
      <c r="CY833" s="253"/>
      <c r="CZ833" s="253"/>
      <c r="DA833" s="259"/>
      <c r="DB833" s="260"/>
      <c r="DC833" s="261">
        <v>0</v>
      </c>
      <c r="DD833" s="262">
        <v>0</v>
      </c>
      <c r="DE833" s="263">
        <v>0</v>
      </c>
      <c r="DF833" s="111">
        <v>0</v>
      </c>
    </row>
    <row r="834" spans="1:110" ht="35.25" customHeight="1" x14ac:dyDescent="0.25">
      <c r="A834" s="237" t="s">
        <v>541</v>
      </c>
      <c r="B834" s="238" t="s">
        <v>14</v>
      </c>
      <c r="C834" s="238" t="s">
        <v>34</v>
      </c>
      <c r="D834" s="60" t="s">
        <v>61</v>
      </c>
      <c r="E834" s="60" t="s">
        <v>62</v>
      </c>
      <c r="F834" s="60" t="s">
        <v>1751</v>
      </c>
      <c r="G834" s="61" t="s">
        <v>62</v>
      </c>
      <c r="H834" s="211" t="s">
        <v>543</v>
      </c>
      <c r="I834" s="60" t="s">
        <v>547</v>
      </c>
      <c r="J834" s="212">
        <v>1.7292795262767671</v>
      </c>
      <c r="K834" s="212">
        <v>0.83882575583099994</v>
      </c>
      <c r="L834" s="213">
        <v>169.7</v>
      </c>
      <c r="M834" s="214"/>
      <c r="N834" s="214"/>
      <c r="O834" s="214"/>
      <c r="P834" s="214"/>
      <c r="Q834" s="214"/>
      <c r="R834" s="214"/>
      <c r="S834" s="214"/>
      <c r="T834" s="214"/>
      <c r="U834" s="214"/>
      <c r="V834" s="214"/>
      <c r="W834" s="214"/>
      <c r="X834" s="214"/>
      <c r="Y834" s="214"/>
      <c r="Z834" s="214"/>
      <c r="AA834" s="214"/>
      <c r="AB834" s="214"/>
      <c r="AC834" s="214">
        <v>3</v>
      </c>
      <c r="AD834" s="214">
        <v>3</v>
      </c>
      <c r="AE834" s="214"/>
      <c r="AF834" s="214"/>
      <c r="AG834" s="215"/>
      <c r="AH834" s="214"/>
      <c r="AI834" s="214">
        <f t="shared" si="39"/>
        <v>3</v>
      </c>
      <c r="AJ834" s="214">
        <f t="shared" si="39"/>
        <v>3</v>
      </c>
      <c r="AK834" s="214"/>
      <c r="AL834" s="214"/>
      <c r="AM834" s="214"/>
      <c r="AN834" s="214"/>
      <c r="AO834" s="214"/>
      <c r="AP834" s="214"/>
      <c r="AQ834" s="214"/>
      <c r="AR834" s="214"/>
      <c r="AS834" s="214"/>
      <c r="AT834" s="214"/>
      <c r="AU834" s="214"/>
      <c r="AV834" s="214"/>
      <c r="AW834" s="214"/>
      <c r="AX834" s="214"/>
      <c r="AY834" s="214"/>
      <c r="AZ834" s="214"/>
      <c r="BA834" s="214">
        <v>11.88</v>
      </c>
      <c r="BB834" s="214">
        <v>11.88</v>
      </c>
      <c r="BC834" s="214"/>
      <c r="BD834" s="214"/>
      <c r="BE834" s="214"/>
      <c r="BF834" s="214"/>
      <c r="BG834" s="216">
        <f t="shared" si="40"/>
        <v>11.88</v>
      </c>
      <c r="BH834" s="72">
        <f t="shared" si="40"/>
        <v>11.88</v>
      </c>
      <c r="BI834" s="217">
        <f t="shared" si="38"/>
        <v>1.2505263157894738E-2</v>
      </c>
      <c r="BJ834" s="218">
        <v>0</v>
      </c>
      <c r="BK834" s="218">
        <v>0</v>
      </c>
      <c r="BL834" s="218">
        <v>0</v>
      </c>
      <c r="BM834" s="218">
        <v>0</v>
      </c>
      <c r="BN834" s="218">
        <v>0</v>
      </c>
      <c r="BO834" s="218">
        <v>0</v>
      </c>
      <c r="BP834" s="218">
        <v>0</v>
      </c>
      <c r="BQ834" s="218">
        <v>0</v>
      </c>
      <c r="BR834" s="218">
        <v>0</v>
      </c>
      <c r="BS834" s="218">
        <v>0</v>
      </c>
      <c r="BT834" s="218">
        <v>0</v>
      </c>
      <c r="BU834" s="218">
        <v>0</v>
      </c>
      <c r="BV834" s="218">
        <v>0</v>
      </c>
      <c r="BW834" s="218">
        <v>0</v>
      </c>
      <c r="BX834" s="218">
        <v>0</v>
      </c>
      <c r="BY834" s="218">
        <v>0</v>
      </c>
      <c r="BZ834" s="218">
        <v>13945.219200000001</v>
      </c>
      <c r="CA834" s="218">
        <v>13945.219200000001</v>
      </c>
      <c r="CB834" s="218">
        <v>0</v>
      </c>
      <c r="CC834" s="218">
        <v>0</v>
      </c>
      <c r="CD834" s="218">
        <v>0</v>
      </c>
      <c r="CE834" s="218">
        <v>0</v>
      </c>
      <c r="CF834" s="218">
        <v>13945.219200000001</v>
      </c>
      <c r="CG834" s="219">
        <v>13945.219200000001</v>
      </c>
      <c r="CH834" s="220">
        <v>2522879.9999999995</v>
      </c>
      <c r="CI834" s="220">
        <v>2522879.9999999995</v>
      </c>
      <c r="CJ834" s="220">
        <v>3328800</v>
      </c>
      <c r="CK834" s="221" t="s">
        <v>530</v>
      </c>
      <c r="CL834" s="222">
        <v>0.72</v>
      </c>
      <c r="CM834" s="223">
        <v>0.72</v>
      </c>
      <c r="CN834" s="224">
        <v>0.95</v>
      </c>
      <c r="CO834" s="253"/>
      <c r="CP834" s="253"/>
      <c r="CQ834" s="253"/>
      <c r="CR834" s="225"/>
      <c r="CS834" s="254">
        <v>327.21829664582737</v>
      </c>
      <c r="CT834" s="255">
        <v>327.21829664582737</v>
      </c>
      <c r="CU834" s="256">
        <v>0.54034427970330545</v>
      </c>
      <c r="CV834" s="257">
        <v>0.54034427970330545</v>
      </c>
      <c r="CW834" s="245" t="s">
        <v>1752</v>
      </c>
      <c r="CX834" s="258"/>
      <c r="CY834" s="253"/>
      <c r="CZ834" s="253"/>
      <c r="DA834" s="259"/>
      <c r="DB834" s="260"/>
      <c r="DC834" s="261">
        <v>0</v>
      </c>
      <c r="DD834" s="262">
        <v>0</v>
      </c>
      <c r="DE834" s="263">
        <v>0</v>
      </c>
      <c r="DF834" s="111">
        <v>0</v>
      </c>
    </row>
    <row r="835" spans="1:110" ht="35.25" customHeight="1" x14ac:dyDescent="0.25">
      <c r="A835" s="237" t="s">
        <v>541</v>
      </c>
      <c r="B835" s="238" t="s">
        <v>14</v>
      </c>
      <c r="C835" s="238" t="s">
        <v>34</v>
      </c>
      <c r="D835" s="60" t="s">
        <v>61</v>
      </c>
      <c r="E835" s="60" t="s">
        <v>62</v>
      </c>
      <c r="F835" s="60" t="s">
        <v>1753</v>
      </c>
      <c r="G835" s="61" t="s">
        <v>62</v>
      </c>
      <c r="H835" s="211" t="s">
        <v>543</v>
      </c>
      <c r="I835" s="60" t="s">
        <v>547</v>
      </c>
      <c r="J835" s="212">
        <v>2.521865975820285</v>
      </c>
      <c r="K835" s="212">
        <v>1.6767045419670001</v>
      </c>
      <c r="L835" s="213">
        <v>658.7</v>
      </c>
      <c r="M835" s="214"/>
      <c r="N835" s="214"/>
      <c r="O835" s="214"/>
      <c r="P835" s="214"/>
      <c r="Q835" s="214"/>
      <c r="R835" s="214"/>
      <c r="S835" s="214"/>
      <c r="T835" s="214"/>
      <c r="U835" s="214"/>
      <c r="V835" s="214"/>
      <c r="W835" s="214"/>
      <c r="X835" s="214"/>
      <c r="Y835" s="214"/>
      <c r="Z835" s="214"/>
      <c r="AA835" s="214"/>
      <c r="AB835" s="214"/>
      <c r="AC835" s="214">
        <v>9</v>
      </c>
      <c r="AD835" s="214">
        <v>9</v>
      </c>
      <c r="AE835" s="214"/>
      <c r="AF835" s="214"/>
      <c r="AG835" s="215"/>
      <c r="AH835" s="214"/>
      <c r="AI835" s="214">
        <f t="shared" si="39"/>
        <v>9</v>
      </c>
      <c r="AJ835" s="214">
        <f t="shared" si="39"/>
        <v>9</v>
      </c>
      <c r="AK835" s="214"/>
      <c r="AL835" s="214"/>
      <c r="AM835" s="214"/>
      <c r="AN835" s="214"/>
      <c r="AO835" s="214"/>
      <c r="AP835" s="214"/>
      <c r="AQ835" s="214"/>
      <c r="AR835" s="214"/>
      <c r="AS835" s="214"/>
      <c r="AT835" s="214"/>
      <c r="AU835" s="214"/>
      <c r="AV835" s="214"/>
      <c r="AW835" s="214"/>
      <c r="AX835" s="214"/>
      <c r="AY835" s="214"/>
      <c r="AZ835" s="214"/>
      <c r="BA835" s="214">
        <v>49.6</v>
      </c>
      <c r="BB835" s="214">
        <v>49.6</v>
      </c>
      <c r="BC835" s="214"/>
      <c r="BD835" s="214"/>
      <c r="BE835" s="214"/>
      <c r="BF835" s="214"/>
      <c r="BG835" s="216">
        <f t="shared" si="40"/>
        <v>49.6</v>
      </c>
      <c r="BH835" s="72">
        <f t="shared" si="40"/>
        <v>49.6</v>
      </c>
      <c r="BI835" s="217">
        <f t="shared" si="38"/>
        <v>5.2210526315789471E-2</v>
      </c>
      <c r="BJ835" s="218">
        <v>0</v>
      </c>
      <c r="BK835" s="218">
        <v>0</v>
      </c>
      <c r="BL835" s="218">
        <v>0</v>
      </c>
      <c r="BM835" s="218">
        <v>0</v>
      </c>
      <c r="BN835" s="218">
        <v>0</v>
      </c>
      <c r="BO835" s="218">
        <v>0</v>
      </c>
      <c r="BP835" s="218">
        <v>0</v>
      </c>
      <c r="BQ835" s="218">
        <v>0</v>
      </c>
      <c r="BR835" s="218">
        <v>0</v>
      </c>
      <c r="BS835" s="218">
        <v>0</v>
      </c>
      <c r="BT835" s="218">
        <v>0</v>
      </c>
      <c r="BU835" s="218">
        <v>0</v>
      </c>
      <c r="BV835" s="218">
        <v>0</v>
      </c>
      <c r="BW835" s="218">
        <v>0</v>
      </c>
      <c r="BX835" s="218">
        <v>0</v>
      </c>
      <c r="BY835" s="218">
        <v>0</v>
      </c>
      <c r="BZ835" s="218">
        <v>58222.464</v>
      </c>
      <c r="CA835" s="218">
        <v>58222.464</v>
      </c>
      <c r="CB835" s="218">
        <v>0</v>
      </c>
      <c r="CC835" s="218">
        <v>0</v>
      </c>
      <c r="CD835" s="218">
        <v>0</v>
      </c>
      <c r="CE835" s="218">
        <v>0</v>
      </c>
      <c r="CF835" s="218">
        <v>58222.464</v>
      </c>
      <c r="CG835" s="219">
        <v>58222.464</v>
      </c>
      <c r="CH835" s="220">
        <v>3784320.0000000005</v>
      </c>
      <c r="CI835" s="220">
        <v>3784320.0000000005</v>
      </c>
      <c r="CJ835" s="220">
        <v>3328800</v>
      </c>
      <c r="CK835" s="221" t="s">
        <v>530</v>
      </c>
      <c r="CL835" s="222">
        <v>1.08</v>
      </c>
      <c r="CM835" s="223">
        <v>1.08</v>
      </c>
      <c r="CN835" s="224">
        <v>0.95</v>
      </c>
      <c r="CO835" s="253"/>
      <c r="CP835" s="253"/>
      <c r="CQ835" s="253"/>
      <c r="CR835" s="225"/>
      <c r="CS835" s="254">
        <v>207.31528340080965</v>
      </c>
      <c r="CT835" s="255">
        <v>207.31528340080965</v>
      </c>
      <c r="CU835" s="256">
        <v>0.33299595141700389</v>
      </c>
      <c r="CV835" s="257">
        <v>0.33299595141700389</v>
      </c>
      <c r="CW835" s="245" t="s">
        <v>1754</v>
      </c>
      <c r="CX835" s="258"/>
      <c r="CY835" s="253"/>
      <c r="CZ835" s="253"/>
      <c r="DA835" s="259"/>
      <c r="DB835" s="260"/>
      <c r="DC835" s="261">
        <v>0</v>
      </c>
      <c r="DD835" s="262">
        <v>0</v>
      </c>
      <c r="DE835" s="263">
        <v>0</v>
      </c>
      <c r="DF835" s="111">
        <v>0</v>
      </c>
    </row>
    <row r="836" spans="1:110" ht="35.25" customHeight="1" x14ac:dyDescent="0.25">
      <c r="A836" s="237" t="s">
        <v>541</v>
      </c>
      <c r="B836" s="238" t="s">
        <v>14</v>
      </c>
      <c r="C836" s="238" t="s">
        <v>34</v>
      </c>
      <c r="D836" s="60" t="s">
        <v>33</v>
      </c>
      <c r="E836" s="60" t="s">
        <v>35</v>
      </c>
      <c r="F836" s="60" t="s">
        <v>1755</v>
      </c>
      <c r="G836" s="61" t="s">
        <v>35</v>
      </c>
      <c r="H836" s="211" t="s">
        <v>533</v>
      </c>
      <c r="I836" s="60" t="s">
        <v>529</v>
      </c>
      <c r="J836" s="212">
        <v>10.974273916756404</v>
      </c>
      <c r="K836" s="212">
        <v>7.1634469547970001</v>
      </c>
      <c r="L836" s="213">
        <v>628.70000000000005</v>
      </c>
      <c r="M836" s="214"/>
      <c r="N836" s="214"/>
      <c r="O836" s="214"/>
      <c r="P836" s="214"/>
      <c r="Q836" s="214"/>
      <c r="R836" s="214"/>
      <c r="S836" s="214"/>
      <c r="T836" s="214"/>
      <c r="U836" s="214"/>
      <c r="V836" s="214"/>
      <c r="W836" s="214"/>
      <c r="X836" s="214"/>
      <c r="Y836" s="214"/>
      <c r="Z836" s="214"/>
      <c r="AA836" s="214"/>
      <c r="AB836" s="214"/>
      <c r="AC836" s="214">
        <v>54</v>
      </c>
      <c r="AD836" s="214">
        <v>54</v>
      </c>
      <c r="AE836" s="214"/>
      <c r="AF836" s="214"/>
      <c r="AG836" s="215"/>
      <c r="AH836" s="214"/>
      <c r="AI836" s="214">
        <f t="shared" si="39"/>
        <v>54</v>
      </c>
      <c r="AJ836" s="214">
        <f t="shared" si="39"/>
        <v>54</v>
      </c>
      <c r="AK836" s="214"/>
      <c r="AL836" s="214"/>
      <c r="AM836" s="214"/>
      <c r="AN836" s="214"/>
      <c r="AO836" s="214"/>
      <c r="AP836" s="214"/>
      <c r="AQ836" s="214"/>
      <c r="AR836" s="214"/>
      <c r="AS836" s="214"/>
      <c r="AT836" s="214"/>
      <c r="AU836" s="214"/>
      <c r="AV836" s="214"/>
      <c r="AW836" s="214"/>
      <c r="AX836" s="214"/>
      <c r="AY836" s="214"/>
      <c r="AZ836" s="214"/>
      <c r="BA836" s="214">
        <v>469.34</v>
      </c>
      <c r="BB836" s="214">
        <v>469.34</v>
      </c>
      <c r="BC836" s="214"/>
      <c r="BD836" s="214"/>
      <c r="BE836" s="214"/>
      <c r="BF836" s="214"/>
      <c r="BG836" s="216">
        <f t="shared" si="40"/>
        <v>469.34</v>
      </c>
      <c r="BH836" s="72">
        <f t="shared" si="40"/>
        <v>469.34</v>
      </c>
      <c r="BI836" s="217">
        <f t="shared" si="38"/>
        <v>5.634333733493397E-2</v>
      </c>
      <c r="BJ836" s="218">
        <v>0</v>
      </c>
      <c r="BK836" s="218">
        <v>0</v>
      </c>
      <c r="BL836" s="218">
        <v>0</v>
      </c>
      <c r="BM836" s="218">
        <v>0</v>
      </c>
      <c r="BN836" s="218">
        <v>0</v>
      </c>
      <c r="BO836" s="218">
        <v>0</v>
      </c>
      <c r="BP836" s="218">
        <v>0</v>
      </c>
      <c r="BQ836" s="218">
        <v>0</v>
      </c>
      <c r="BR836" s="218">
        <v>0</v>
      </c>
      <c r="BS836" s="218">
        <v>0</v>
      </c>
      <c r="BT836" s="218">
        <v>0</v>
      </c>
      <c r="BU836" s="218">
        <v>0</v>
      </c>
      <c r="BV836" s="218">
        <v>0</v>
      </c>
      <c r="BW836" s="218">
        <v>0</v>
      </c>
      <c r="BX836" s="218">
        <v>0</v>
      </c>
      <c r="BY836" s="218">
        <v>0</v>
      </c>
      <c r="BZ836" s="218">
        <v>550930.06559999997</v>
      </c>
      <c r="CA836" s="218">
        <v>550930.06559999997</v>
      </c>
      <c r="CB836" s="218">
        <v>0</v>
      </c>
      <c r="CC836" s="218">
        <v>0</v>
      </c>
      <c r="CD836" s="218">
        <v>0</v>
      </c>
      <c r="CE836" s="218">
        <v>0</v>
      </c>
      <c r="CF836" s="218">
        <v>550930.06559999997</v>
      </c>
      <c r="CG836" s="219">
        <v>550930.06559999997</v>
      </c>
      <c r="CH836" s="220">
        <v>18255840</v>
      </c>
      <c r="CI836" s="220">
        <v>18255840</v>
      </c>
      <c r="CJ836" s="220">
        <v>29188320.000000004</v>
      </c>
      <c r="CK836" s="221" t="s">
        <v>530</v>
      </c>
      <c r="CL836" s="222">
        <v>5.21</v>
      </c>
      <c r="CM836" s="223">
        <v>5.21</v>
      </c>
      <c r="CN836" s="224">
        <v>8.33</v>
      </c>
      <c r="CO836" s="253"/>
      <c r="CP836" s="253"/>
      <c r="CQ836" s="253"/>
      <c r="CR836" s="225"/>
      <c r="CS836" s="254">
        <v>12.651110457811422</v>
      </c>
      <c r="CT836" s="255">
        <v>12.651110457811422</v>
      </c>
      <c r="CU836" s="256">
        <v>0.39788631885457892</v>
      </c>
      <c r="CV836" s="257">
        <v>0.39788631885457892</v>
      </c>
      <c r="CW836" s="245" t="s">
        <v>590</v>
      </c>
      <c r="CX836" s="258"/>
      <c r="CY836" s="253"/>
      <c r="CZ836" s="253"/>
      <c r="DA836" s="259"/>
      <c r="DB836" s="260"/>
      <c r="DC836" s="261">
        <v>0</v>
      </c>
      <c r="DD836" s="262">
        <v>0</v>
      </c>
      <c r="DE836" s="263">
        <v>0</v>
      </c>
      <c r="DF836" s="111">
        <v>0</v>
      </c>
    </row>
    <row r="837" spans="1:110" ht="35.25" customHeight="1" x14ac:dyDescent="0.25">
      <c r="A837" s="237" t="s">
        <v>541</v>
      </c>
      <c r="B837" s="238" t="s">
        <v>14</v>
      </c>
      <c r="C837" s="238" t="s">
        <v>34</v>
      </c>
      <c r="D837" s="60" t="s">
        <v>229</v>
      </c>
      <c r="E837" s="60" t="s">
        <v>230</v>
      </c>
      <c r="F837" s="60" t="s">
        <v>1756</v>
      </c>
      <c r="G837" s="61" t="s">
        <v>230</v>
      </c>
      <c r="H837" s="211" t="s">
        <v>543</v>
      </c>
      <c r="I837" s="60" t="s">
        <v>547</v>
      </c>
      <c r="J837" s="212">
        <v>3.3865057389586686</v>
      </c>
      <c r="K837" s="212">
        <v>3.1587121146419999</v>
      </c>
      <c r="L837" s="213">
        <v>576.1</v>
      </c>
      <c r="M837" s="214"/>
      <c r="N837" s="214"/>
      <c r="O837" s="214"/>
      <c r="P837" s="214"/>
      <c r="Q837" s="214"/>
      <c r="R837" s="214"/>
      <c r="S837" s="214"/>
      <c r="T837" s="214"/>
      <c r="U837" s="214"/>
      <c r="V837" s="214"/>
      <c r="W837" s="214"/>
      <c r="X837" s="214"/>
      <c r="Y837" s="214"/>
      <c r="Z837" s="214"/>
      <c r="AA837" s="214"/>
      <c r="AB837" s="214"/>
      <c r="AC837" s="214">
        <v>14</v>
      </c>
      <c r="AD837" s="214">
        <v>14</v>
      </c>
      <c r="AE837" s="214"/>
      <c r="AF837" s="214"/>
      <c r="AG837" s="215"/>
      <c r="AH837" s="214"/>
      <c r="AI837" s="214">
        <f t="shared" si="39"/>
        <v>14</v>
      </c>
      <c r="AJ837" s="214">
        <f t="shared" si="39"/>
        <v>14</v>
      </c>
      <c r="AK837" s="214"/>
      <c r="AL837" s="214"/>
      <c r="AM837" s="214"/>
      <c r="AN837" s="214"/>
      <c r="AO837" s="214"/>
      <c r="AP837" s="214"/>
      <c r="AQ837" s="214"/>
      <c r="AR837" s="214"/>
      <c r="AS837" s="214"/>
      <c r="AT837" s="214"/>
      <c r="AU837" s="214"/>
      <c r="AV837" s="214"/>
      <c r="AW837" s="214"/>
      <c r="AX837" s="214"/>
      <c r="AY837" s="214"/>
      <c r="AZ837" s="214"/>
      <c r="BA837" s="214">
        <v>60.83</v>
      </c>
      <c r="BB837" s="214">
        <v>60.83</v>
      </c>
      <c r="BC837" s="214"/>
      <c r="BD837" s="214"/>
      <c r="BE837" s="214"/>
      <c r="BF837" s="214"/>
      <c r="BG837" s="216">
        <f t="shared" si="40"/>
        <v>60.83</v>
      </c>
      <c r="BH837" s="72">
        <f t="shared" si="40"/>
        <v>60.83</v>
      </c>
      <c r="BI837" s="217">
        <f t="shared" si="38"/>
        <v>5.1117647058823525E-2</v>
      </c>
      <c r="BJ837" s="218">
        <v>0</v>
      </c>
      <c r="BK837" s="218">
        <v>0</v>
      </c>
      <c r="BL837" s="218">
        <v>0</v>
      </c>
      <c r="BM837" s="218">
        <v>0</v>
      </c>
      <c r="BN837" s="218">
        <v>0</v>
      </c>
      <c r="BO837" s="218">
        <v>0</v>
      </c>
      <c r="BP837" s="218">
        <v>0</v>
      </c>
      <c r="BQ837" s="218">
        <v>0</v>
      </c>
      <c r="BR837" s="218">
        <v>0</v>
      </c>
      <c r="BS837" s="218">
        <v>0</v>
      </c>
      <c r="BT837" s="218">
        <v>0</v>
      </c>
      <c r="BU837" s="218">
        <v>0</v>
      </c>
      <c r="BV837" s="218">
        <v>0</v>
      </c>
      <c r="BW837" s="218">
        <v>0</v>
      </c>
      <c r="BX837" s="218">
        <v>0</v>
      </c>
      <c r="BY837" s="218">
        <v>0</v>
      </c>
      <c r="BZ837" s="218">
        <v>71404.6872</v>
      </c>
      <c r="CA837" s="218">
        <v>71404.6872</v>
      </c>
      <c r="CB837" s="218">
        <v>0</v>
      </c>
      <c r="CC837" s="218">
        <v>0</v>
      </c>
      <c r="CD837" s="218">
        <v>0</v>
      </c>
      <c r="CE837" s="218">
        <v>0</v>
      </c>
      <c r="CF837" s="218">
        <v>71404.6872</v>
      </c>
      <c r="CG837" s="219">
        <v>71404.6872</v>
      </c>
      <c r="CH837" s="220">
        <v>3363840</v>
      </c>
      <c r="CI837" s="220">
        <v>3363840</v>
      </c>
      <c r="CJ837" s="220">
        <v>4169760</v>
      </c>
      <c r="CK837" s="221" t="s">
        <v>530</v>
      </c>
      <c r="CL837" s="222">
        <v>0.96</v>
      </c>
      <c r="CM837" s="223">
        <v>0.96</v>
      </c>
      <c r="CN837" s="224">
        <v>1.19</v>
      </c>
      <c r="CO837" s="253"/>
      <c r="CP837" s="253"/>
      <c r="CQ837" s="253"/>
      <c r="CR837" s="225"/>
      <c r="CS837" s="254">
        <v>68.027728487078278</v>
      </c>
      <c r="CT837" s="255">
        <v>67.892956025001254</v>
      </c>
      <c r="CU837" s="256">
        <v>0.38597918128640035</v>
      </c>
      <c r="CV837" s="257">
        <v>0.38481232014287636</v>
      </c>
      <c r="CW837" s="245" t="s">
        <v>573</v>
      </c>
      <c r="CX837" s="258"/>
      <c r="CY837" s="253"/>
      <c r="CZ837" s="253"/>
      <c r="DA837" s="259"/>
      <c r="DB837" s="260"/>
      <c r="DC837" s="261">
        <v>80360</v>
      </c>
      <c r="DD837" s="262">
        <v>0</v>
      </c>
      <c r="DE837" s="263">
        <v>0</v>
      </c>
      <c r="DF837" s="111">
        <v>26786.666666666668</v>
      </c>
    </row>
    <row r="838" spans="1:110" ht="35.25" customHeight="1" x14ac:dyDescent="0.25">
      <c r="A838" s="237" t="s">
        <v>541</v>
      </c>
      <c r="B838" s="238" t="s">
        <v>14</v>
      </c>
      <c r="C838" s="238" t="s">
        <v>34</v>
      </c>
      <c r="D838" s="60" t="s">
        <v>229</v>
      </c>
      <c r="E838" s="60" t="s">
        <v>230</v>
      </c>
      <c r="F838" s="60" t="s">
        <v>1757</v>
      </c>
      <c r="G838" s="61" t="s">
        <v>230</v>
      </c>
      <c r="H838" s="211" t="s">
        <v>533</v>
      </c>
      <c r="I838" s="60" t="s">
        <v>547</v>
      </c>
      <c r="J838" s="212">
        <v>3.0622658277817751</v>
      </c>
      <c r="K838" s="212">
        <v>7.5594696812460001</v>
      </c>
      <c r="L838" s="213">
        <v>874.2</v>
      </c>
      <c r="M838" s="214"/>
      <c r="N838" s="214"/>
      <c r="O838" s="214"/>
      <c r="P838" s="214"/>
      <c r="Q838" s="214"/>
      <c r="R838" s="214"/>
      <c r="S838" s="214"/>
      <c r="T838" s="214"/>
      <c r="U838" s="214"/>
      <c r="V838" s="214"/>
      <c r="W838" s="214"/>
      <c r="X838" s="214"/>
      <c r="Y838" s="214"/>
      <c r="Z838" s="214"/>
      <c r="AA838" s="214"/>
      <c r="AB838" s="214"/>
      <c r="AC838" s="214">
        <v>35</v>
      </c>
      <c r="AD838" s="214">
        <v>35</v>
      </c>
      <c r="AE838" s="214"/>
      <c r="AF838" s="214"/>
      <c r="AG838" s="215"/>
      <c r="AH838" s="214"/>
      <c r="AI838" s="214">
        <f t="shared" si="39"/>
        <v>35</v>
      </c>
      <c r="AJ838" s="214">
        <f t="shared" si="39"/>
        <v>35</v>
      </c>
      <c r="AK838" s="214"/>
      <c r="AL838" s="214"/>
      <c r="AM838" s="214"/>
      <c r="AN838" s="214"/>
      <c r="AO838" s="214"/>
      <c r="AP838" s="214"/>
      <c r="AQ838" s="214"/>
      <c r="AR838" s="214"/>
      <c r="AS838" s="214"/>
      <c r="AT838" s="214"/>
      <c r="AU838" s="214"/>
      <c r="AV838" s="214"/>
      <c r="AW838" s="214"/>
      <c r="AX838" s="214"/>
      <c r="AY838" s="214"/>
      <c r="AZ838" s="214"/>
      <c r="BA838" s="214">
        <v>181.32499999999999</v>
      </c>
      <c r="BB838" s="214">
        <v>181.32499999999999</v>
      </c>
      <c r="BC838" s="214"/>
      <c r="BD838" s="214"/>
      <c r="BE838" s="214"/>
      <c r="BF838" s="214"/>
      <c r="BG838" s="216">
        <f t="shared" si="40"/>
        <v>181.32499999999999</v>
      </c>
      <c r="BH838" s="72">
        <f t="shared" si="40"/>
        <v>181.32499999999999</v>
      </c>
      <c r="BI838" s="217">
        <f t="shared" si="38"/>
        <v>9.2512755102040808E-2</v>
      </c>
      <c r="BJ838" s="218">
        <v>0</v>
      </c>
      <c r="BK838" s="218">
        <v>0</v>
      </c>
      <c r="BL838" s="218">
        <v>0</v>
      </c>
      <c r="BM838" s="218">
        <v>0</v>
      </c>
      <c r="BN838" s="218">
        <v>0</v>
      </c>
      <c r="BO838" s="218">
        <v>0</v>
      </c>
      <c r="BP838" s="218">
        <v>0</v>
      </c>
      <c r="BQ838" s="218">
        <v>0</v>
      </c>
      <c r="BR838" s="218">
        <v>0</v>
      </c>
      <c r="BS838" s="218">
        <v>0</v>
      </c>
      <c r="BT838" s="218">
        <v>0</v>
      </c>
      <c r="BU838" s="218">
        <v>0</v>
      </c>
      <c r="BV838" s="218">
        <v>0</v>
      </c>
      <c r="BW838" s="218">
        <v>0</v>
      </c>
      <c r="BX838" s="218">
        <v>0</v>
      </c>
      <c r="BY838" s="218">
        <v>0</v>
      </c>
      <c r="BZ838" s="218">
        <v>212846.538</v>
      </c>
      <c r="CA838" s="218">
        <v>212846.538</v>
      </c>
      <c r="CB838" s="218">
        <v>0</v>
      </c>
      <c r="CC838" s="218">
        <v>0</v>
      </c>
      <c r="CD838" s="218">
        <v>0</v>
      </c>
      <c r="CE838" s="218">
        <v>0</v>
      </c>
      <c r="CF838" s="218">
        <v>212846.538</v>
      </c>
      <c r="CG838" s="219">
        <v>212846.538</v>
      </c>
      <c r="CH838" s="220">
        <v>7533599.9999999991</v>
      </c>
      <c r="CI838" s="220">
        <v>7533599.9999999991</v>
      </c>
      <c r="CJ838" s="220">
        <v>6867840</v>
      </c>
      <c r="CK838" s="221" t="s">
        <v>530</v>
      </c>
      <c r="CL838" s="222">
        <v>2.15</v>
      </c>
      <c r="CM838" s="223">
        <v>2.15</v>
      </c>
      <c r="CN838" s="224">
        <v>1.96</v>
      </c>
      <c r="CO838" s="253"/>
      <c r="CP838" s="253"/>
      <c r="CQ838" s="253"/>
      <c r="CR838" s="225"/>
      <c r="CS838" s="254">
        <v>69.740480855103584</v>
      </c>
      <c r="CT838" s="255">
        <v>49.268412218306651</v>
      </c>
      <c r="CU838" s="256">
        <v>0.13012397807440498</v>
      </c>
      <c r="CV838" s="257">
        <v>9.9618734985749094E-2</v>
      </c>
      <c r="CW838" s="245" t="s">
        <v>554</v>
      </c>
      <c r="CX838" s="258"/>
      <c r="CY838" s="253"/>
      <c r="CZ838" s="253"/>
      <c r="DA838" s="259"/>
      <c r="DB838" s="260"/>
      <c r="DC838" s="261">
        <v>0</v>
      </c>
      <c r="DD838" s="262">
        <v>0</v>
      </c>
      <c r="DE838" s="263">
        <v>0</v>
      </c>
      <c r="DF838" s="111">
        <v>0</v>
      </c>
    </row>
    <row r="839" spans="1:110" ht="35.25" customHeight="1" x14ac:dyDescent="0.25">
      <c r="A839" s="237" t="s">
        <v>541</v>
      </c>
      <c r="B839" s="238" t="s">
        <v>14</v>
      </c>
      <c r="C839" s="238" t="s">
        <v>34</v>
      </c>
      <c r="D839" s="60" t="s">
        <v>289</v>
      </c>
      <c r="E839" s="60" t="s">
        <v>290</v>
      </c>
      <c r="F839" s="60" t="s">
        <v>1758</v>
      </c>
      <c r="G839" s="61" t="s">
        <v>290</v>
      </c>
      <c r="H839" s="211" t="s">
        <v>533</v>
      </c>
      <c r="I839" s="60" t="s">
        <v>547</v>
      </c>
      <c r="J839" s="212">
        <v>2.0535194374536609</v>
      </c>
      <c r="K839" s="212">
        <v>2.4874999948259999</v>
      </c>
      <c r="L839" s="213">
        <v>300.10000000000002</v>
      </c>
      <c r="M839" s="214"/>
      <c r="N839" s="214"/>
      <c r="O839" s="214"/>
      <c r="P839" s="214"/>
      <c r="Q839" s="214"/>
      <c r="R839" s="214"/>
      <c r="S839" s="214"/>
      <c r="T839" s="214"/>
      <c r="U839" s="214"/>
      <c r="V839" s="214"/>
      <c r="W839" s="214"/>
      <c r="X839" s="214"/>
      <c r="Y839" s="214"/>
      <c r="Z839" s="214"/>
      <c r="AA839" s="214"/>
      <c r="AB839" s="214"/>
      <c r="AC839" s="214">
        <v>14</v>
      </c>
      <c r="AD839" s="214">
        <v>14</v>
      </c>
      <c r="AE839" s="214"/>
      <c r="AF839" s="214"/>
      <c r="AG839" s="215"/>
      <c r="AH839" s="214"/>
      <c r="AI839" s="214">
        <f t="shared" si="39"/>
        <v>14</v>
      </c>
      <c r="AJ839" s="214">
        <f t="shared" si="39"/>
        <v>14</v>
      </c>
      <c r="AK839" s="214"/>
      <c r="AL839" s="214"/>
      <c r="AM839" s="214"/>
      <c r="AN839" s="214"/>
      <c r="AO839" s="214"/>
      <c r="AP839" s="214"/>
      <c r="AQ839" s="214"/>
      <c r="AR839" s="214"/>
      <c r="AS839" s="214"/>
      <c r="AT839" s="214"/>
      <c r="AU839" s="214"/>
      <c r="AV839" s="214"/>
      <c r="AW839" s="214"/>
      <c r="AX839" s="214"/>
      <c r="AY839" s="214"/>
      <c r="AZ839" s="214"/>
      <c r="BA839" s="214">
        <v>84.69</v>
      </c>
      <c r="BB839" s="214">
        <v>84.69</v>
      </c>
      <c r="BC839" s="214"/>
      <c r="BD839" s="214"/>
      <c r="BE839" s="214"/>
      <c r="BF839" s="214"/>
      <c r="BG839" s="216">
        <f t="shared" si="40"/>
        <v>84.69</v>
      </c>
      <c r="BH839" s="72">
        <f t="shared" si="40"/>
        <v>84.69</v>
      </c>
      <c r="BI839" s="217">
        <f t="shared" si="38"/>
        <v>0.1365967741935484</v>
      </c>
      <c r="BJ839" s="218">
        <v>0</v>
      </c>
      <c r="BK839" s="218">
        <v>0</v>
      </c>
      <c r="BL839" s="218">
        <v>0</v>
      </c>
      <c r="BM839" s="218">
        <v>0</v>
      </c>
      <c r="BN839" s="218">
        <v>0</v>
      </c>
      <c r="BO839" s="218">
        <v>0</v>
      </c>
      <c r="BP839" s="218">
        <v>0</v>
      </c>
      <c r="BQ839" s="218">
        <v>0</v>
      </c>
      <c r="BR839" s="218">
        <v>0</v>
      </c>
      <c r="BS839" s="218">
        <v>0</v>
      </c>
      <c r="BT839" s="218">
        <v>0</v>
      </c>
      <c r="BU839" s="218">
        <v>0</v>
      </c>
      <c r="BV839" s="218">
        <v>0</v>
      </c>
      <c r="BW839" s="218">
        <v>0</v>
      </c>
      <c r="BX839" s="218">
        <v>0</v>
      </c>
      <c r="BY839" s="218">
        <v>0</v>
      </c>
      <c r="BZ839" s="218">
        <v>99412.509600000005</v>
      </c>
      <c r="CA839" s="218">
        <v>99412.509600000005</v>
      </c>
      <c r="CB839" s="218">
        <v>0</v>
      </c>
      <c r="CC839" s="218">
        <v>0</v>
      </c>
      <c r="CD839" s="218">
        <v>0</v>
      </c>
      <c r="CE839" s="218">
        <v>0</v>
      </c>
      <c r="CF839" s="218">
        <v>99412.509600000005</v>
      </c>
      <c r="CG839" s="219">
        <v>99412.509600000005</v>
      </c>
      <c r="CH839" s="220">
        <v>5220960</v>
      </c>
      <c r="CI839" s="220">
        <v>5220960</v>
      </c>
      <c r="CJ839" s="220">
        <v>2172480</v>
      </c>
      <c r="CK839" s="221" t="s">
        <v>530</v>
      </c>
      <c r="CL839" s="222">
        <v>1.49</v>
      </c>
      <c r="CM839" s="223">
        <v>1.49</v>
      </c>
      <c r="CN839" s="224">
        <v>0.62</v>
      </c>
      <c r="CO839" s="253"/>
      <c r="CP839" s="253"/>
      <c r="CQ839" s="253"/>
      <c r="CR839" s="225"/>
      <c r="CS839" s="254">
        <v>43.326376569996746</v>
      </c>
      <c r="CT839" s="255">
        <v>43.326376569996746</v>
      </c>
      <c r="CU839" s="256">
        <v>1.0039949460244124</v>
      </c>
      <c r="CV839" s="257">
        <v>1.0039949460244124</v>
      </c>
      <c r="CW839" s="245" t="s">
        <v>1459</v>
      </c>
      <c r="CX839" s="258"/>
      <c r="CY839" s="253"/>
      <c r="CZ839" s="253"/>
      <c r="DA839" s="259"/>
      <c r="DB839" s="260"/>
      <c r="DC839" s="261">
        <v>21345</v>
      </c>
      <c r="DD839" s="262">
        <v>0</v>
      </c>
      <c r="DE839" s="263">
        <v>2086</v>
      </c>
      <c r="DF839" s="111">
        <v>7810.333333333333</v>
      </c>
    </row>
    <row r="840" spans="1:110" ht="35.25" customHeight="1" x14ac:dyDescent="0.25">
      <c r="A840" s="237" t="s">
        <v>541</v>
      </c>
      <c r="B840" s="238" t="s">
        <v>14</v>
      </c>
      <c r="C840" s="238" t="s">
        <v>34</v>
      </c>
      <c r="D840" s="60" t="s">
        <v>289</v>
      </c>
      <c r="E840" s="60" t="s">
        <v>290</v>
      </c>
      <c r="F840" s="60" t="s">
        <v>1759</v>
      </c>
      <c r="G840" s="61" t="s">
        <v>290</v>
      </c>
      <c r="H840" s="211" t="s">
        <v>543</v>
      </c>
      <c r="I840" s="60" t="s">
        <v>547</v>
      </c>
      <c r="J840" s="212">
        <v>2.2696793782382572</v>
      </c>
      <c r="K840" s="212">
        <v>3.0979166602229999</v>
      </c>
      <c r="L840" s="213">
        <v>779.2</v>
      </c>
      <c r="M840" s="214"/>
      <c r="N840" s="214"/>
      <c r="O840" s="214"/>
      <c r="P840" s="214"/>
      <c r="Q840" s="214"/>
      <c r="R840" s="214"/>
      <c r="S840" s="214"/>
      <c r="T840" s="214"/>
      <c r="U840" s="214"/>
      <c r="V840" s="214"/>
      <c r="W840" s="214"/>
      <c r="X840" s="214"/>
      <c r="Y840" s="214"/>
      <c r="Z840" s="214"/>
      <c r="AA840" s="214"/>
      <c r="AB840" s="214"/>
      <c r="AC840" s="214">
        <v>31</v>
      </c>
      <c r="AD840" s="214">
        <v>31</v>
      </c>
      <c r="AE840" s="214"/>
      <c r="AF840" s="214"/>
      <c r="AG840" s="215"/>
      <c r="AH840" s="214"/>
      <c r="AI840" s="214">
        <f t="shared" si="39"/>
        <v>31</v>
      </c>
      <c r="AJ840" s="214">
        <f t="shared" si="39"/>
        <v>31</v>
      </c>
      <c r="AK840" s="214"/>
      <c r="AL840" s="214"/>
      <c r="AM840" s="214"/>
      <c r="AN840" s="214"/>
      <c r="AO840" s="214"/>
      <c r="AP840" s="214"/>
      <c r="AQ840" s="214"/>
      <c r="AR840" s="214"/>
      <c r="AS840" s="214"/>
      <c r="AT840" s="214"/>
      <c r="AU840" s="214"/>
      <c r="AV840" s="214"/>
      <c r="AW840" s="214"/>
      <c r="AX840" s="214"/>
      <c r="AY840" s="214"/>
      <c r="AZ840" s="214"/>
      <c r="BA840" s="214">
        <v>157.94</v>
      </c>
      <c r="BB840" s="214">
        <v>157.94</v>
      </c>
      <c r="BC840" s="214"/>
      <c r="BD840" s="214"/>
      <c r="BE840" s="214"/>
      <c r="BF840" s="214"/>
      <c r="BG840" s="216">
        <f t="shared" si="40"/>
        <v>157.94</v>
      </c>
      <c r="BH840" s="72">
        <f t="shared" si="40"/>
        <v>157.94</v>
      </c>
      <c r="BI840" s="217">
        <f t="shared" si="38"/>
        <v>0.98712499999999992</v>
      </c>
      <c r="BJ840" s="218">
        <v>0</v>
      </c>
      <c r="BK840" s="218">
        <v>0</v>
      </c>
      <c r="BL840" s="218">
        <v>0</v>
      </c>
      <c r="BM840" s="218">
        <v>0</v>
      </c>
      <c r="BN840" s="218">
        <v>0</v>
      </c>
      <c r="BO840" s="218">
        <v>0</v>
      </c>
      <c r="BP840" s="218">
        <v>0</v>
      </c>
      <c r="BQ840" s="218">
        <v>0</v>
      </c>
      <c r="BR840" s="218">
        <v>0</v>
      </c>
      <c r="BS840" s="218">
        <v>0</v>
      </c>
      <c r="BT840" s="218">
        <v>0</v>
      </c>
      <c r="BU840" s="218">
        <v>0</v>
      </c>
      <c r="BV840" s="218">
        <v>0</v>
      </c>
      <c r="BW840" s="218">
        <v>0</v>
      </c>
      <c r="BX840" s="218">
        <v>0</v>
      </c>
      <c r="BY840" s="218">
        <v>0</v>
      </c>
      <c r="BZ840" s="218">
        <v>185396.28959999999</v>
      </c>
      <c r="CA840" s="218">
        <v>185396.28959999999</v>
      </c>
      <c r="CB840" s="218">
        <v>0</v>
      </c>
      <c r="CC840" s="218">
        <v>0</v>
      </c>
      <c r="CD840" s="218">
        <v>0</v>
      </c>
      <c r="CE840" s="218">
        <v>0</v>
      </c>
      <c r="CF840" s="218">
        <v>185396.28959999999</v>
      </c>
      <c r="CG840" s="219">
        <v>185396.28959999999</v>
      </c>
      <c r="CH840" s="220">
        <v>6727680</v>
      </c>
      <c r="CI840" s="220">
        <v>6727680</v>
      </c>
      <c r="CJ840" s="220">
        <v>560640</v>
      </c>
      <c r="CK840" s="221" t="s">
        <v>530</v>
      </c>
      <c r="CL840" s="222">
        <v>1.92</v>
      </c>
      <c r="CM840" s="223">
        <v>1.92</v>
      </c>
      <c r="CN840" s="224">
        <v>0.16</v>
      </c>
      <c r="CO840" s="253"/>
      <c r="CP840" s="253"/>
      <c r="CQ840" s="253"/>
      <c r="CR840" s="225"/>
      <c r="CS840" s="254">
        <v>22.179569754244223</v>
      </c>
      <c r="CT840" s="255">
        <v>22.179569754244223</v>
      </c>
      <c r="CU840" s="256">
        <v>0.6903022022836165</v>
      </c>
      <c r="CV840" s="257">
        <v>0.6903022022836165</v>
      </c>
      <c r="CW840" s="245" t="s">
        <v>832</v>
      </c>
      <c r="CX840" s="258"/>
      <c r="CY840" s="253"/>
      <c r="CZ840" s="253"/>
      <c r="DA840" s="259"/>
      <c r="DB840" s="260"/>
      <c r="DC840" s="261">
        <v>0</v>
      </c>
      <c r="DD840" s="262">
        <v>0</v>
      </c>
      <c r="DE840" s="263">
        <v>0</v>
      </c>
      <c r="DF840" s="111">
        <v>0</v>
      </c>
    </row>
    <row r="841" spans="1:110" ht="35.25" customHeight="1" x14ac:dyDescent="0.25">
      <c r="A841" s="237" t="s">
        <v>541</v>
      </c>
      <c r="B841" s="238" t="s">
        <v>14</v>
      </c>
      <c r="C841" s="238" t="s">
        <v>34</v>
      </c>
      <c r="D841" s="60" t="s">
        <v>289</v>
      </c>
      <c r="E841" s="60" t="s">
        <v>290</v>
      </c>
      <c r="F841" s="60" t="s">
        <v>1760</v>
      </c>
      <c r="G841" s="61" t="s">
        <v>290</v>
      </c>
      <c r="H841" s="211" t="s">
        <v>533</v>
      </c>
      <c r="I841" s="60" t="s">
        <v>547</v>
      </c>
      <c r="J841" s="212">
        <v>2.5506873012582316</v>
      </c>
      <c r="K841" s="212">
        <v>3.6804924165870001</v>
      </c>
      <c r="L841" s="213">
        <v>737.9</v>
      </c>
      <c r="M841" s="214"/>
      <c r="N841" s="214"/>
      <c r="O841" s="214"/>
      <c r="P841" s="214"/>
      <c r="Q841" s="214"/>
      <c r="R841" s="214"/>
      <c r="S841" s="214"/>
      <c r="T841" s="214"/>
      <c r="U841" s="214"/>
      <c r="V841" s="214"/>
      <c r="W841" s="214"/>
      <c r="X841" s="214"/>
      <c r="Y841" s="214"/>
      <c r="Z841" s="214"/>
      <c r="AA841" s="214"/>
      <c r="AB841" s="214"/>
      <c r="AC841" s="214">
        <v>10</v>
      </c>
      <c r="AD841" s="214">
        <v>10</v>
      </c>
      <c r="AE841" s="214"/>
      <c r="AF841" s="214"/>
      <c r="AG841" s="215"/>
      <c r="AH841" s="214"/>
      <c r="AI841" s="214">
        <f t="shared" si="39"/>
        <v>10</v>
      </c>
      <c r="AJ841" s="214">
        <f t="shared" si="39"/>
        <v>10</v>
      </c>
      <c r="AK841" s="214"/>
      <c r="AL841" s="214"/>
      <c r="AM841" s="214"/>
      <c r="AN841" s="214"/>
      <c r="AO841" s="214"/>
      <c r="AP841" s="214"/>
      <c r="AQ841" s="214"/>
      <c r="AR841" s="214"/>
      <c r="AS841" s="214"/>
      <c r="AT841" s="214"/>
      <c r="AU841" s="214"/>
      <c r="AV841" s="214"/>
      <c r="AW841" s="214"/>
      <c r="AX841" s="214"/>
      <c r="AY841" s="214"/>
      <c r="AZ841" s="214"/>
      <c r="BA841" s="214">
        <v>61.77</v>
      </c>
      <c r="BB841" s="214">
        <v>61.77</v>
      </c>
      <c r="BC841" s="214"/>
      <c r="BD841" s="214"/>
      <c r="BE841" s="214"/>
      <c r="BF841" s="214"/>
      <c r="BG841" s="216">
        <f t="shared" si="40"/>
        <v>61.77</v>
      </c>
      <c r="BH841" s="72">
        <f t="shared" si="40"/>
        <v>61.77</v>
      </c>
      <c r="BI841" s="217">
        <f t="shared" ref="BI841:BI904" si="41">IF(CN841=0,0,BG841/1000/CN841)</f>
        <v>3.7436363636363643E-2</v>
      </c>
      <c r="BJ841" s="218">
        <v>0</v>
      </c>
      <c r="BK841" s="218">
        <v>0</v>
      </c>
      <c r="BL841" s="218">
        <v>0</v>
      </c>
      <c r="BM841" s="218">
        <v>0</v>
      </c>
      <c r="BN841" s="218">
        <v>0</v>
      </c>
      <c r="BO841" s="218">
        <v>0</v>
      </c>
      <c r="BP841" s="218">
        <v>0</v>
      </c>
      <c r="BQ841" s="218">
        <v>0</v>
      </c>
      <c r="BR841" s="218">
        <v>0</v>
      </c>
      <c r="BS841" s="218">
        <v>0</v>
      </c>
      <c r="BT841" s="218">
        <v>0</v>
      </c>
      <c r="BU841" s="218">
        <v>0</v>
      </c>
      <c r="BV841" s="218">
        <v>0</v>
      </c>
      <c r="BW841" s="218">
        <v>0</v>
      </c>
      <c r="BX841" s="218">
        <v>0</v>
      </c>
      <c r="BY841" s="218">
        <v>0</v>
      </c>
      <c r="BZ841" s="218">
        <v>72508.096800000014</v>
      </c>
      <c r="CA841" s="218">
        <v>72508.096800000014</v>
      </c>
      <c r="CB841" s="218">
        <v>0</v>
      </c>
      <c r="CC841" s="218">
        <v>0</v>
      </c>
      <c r="CD841" s="218">
        <v>0</v>
      </c>
      <c r="CE841" s="218">
        <v>0</v>
      </c>
      <c r="CF841" s="218">
        <v>72508.096800000014</v>
      </c>
      <c r="CG841" s="219">
        <v>72508.096800000014</v>
      </c>
      <c r="CH841" s="220">
        <v>5991840</v>
      </c>
      <c r="CI841" s="220">
        <v>5991840</v>
      </c>
      <c r="CJ841" s="220">
        <v>5781600</v>
      </c>
      <c r="CK841" s="221" t="s">
        <v>530</v>
      </c>
      <c r="CL841" s="222">
        <v>1.71</v>
      </c>
      <c r="CM841" s="223">
        <v>1.71</v>
      </c>
      <c r="CN841" s="224">
        <v>1.65</v>
      </c>
      <c r="CO841" s="253"/>
      <c r="CP841" s="253"/>
      <c r="CQ841" s="253"/>
      <c r="CR841" s="225"/>
      <c r="CS841" s="254">
        <v>66.816644594556024</v>
      </c>
      <c r="CT841" s="255">
        <v>66.816644594556024</v>
      </c>
      <c r="CU841" s="256">
        <v>1.1578991982606002</v>
      </c>
      <c r="CV841" s="257">
        <v>1.1578991982606002</v>
      </c>
      <c r="CW841" s="245" t="s">
        <v>548</v>
      </c>
      <c r="CX841" s="258"/>
      <c r="CY841" s="253"/>
      <c r="CZ841" s="253"/>
      <c r="DA841" s="259"/>
      <c r="DB841" s="260"/>
      <c r="DC841" s="261">
        <v>60288</v>
      </c>
      <c r="DD841" s="262">
        <v>0</v>
      </c>
      <c r="DE841" s="263">
        <v>0</v>
      </c>
      <c r="DF841" s="111">
        <v>20096</v>
      </c>
    </row>
    <row r="842" spans="1:110" ht="35.25" customHeight="1" x14ac:dyDescent="0.25">
      <c r="A842" s="237" t="s">
        <v>541</v>
      </c>
      <c r="B842" s="238" t="s">
        <v>14</v>
      </c>
      <c r="C842" s="238" t="s">
        <v>34</v>
      </c>
      <c r="D842" s="60" t="s">
        <v>289</v>
      </c>
      <c r="E842" s="60" t="s">
        <v>290</v>
      </c>
      <c r="F842" s="60" t="s">
        <v>1761</v>
      </c>
      <c r="G842" s="61" t="s">
        <v>290</v>
      </c>
      <c r="H842" s="211" t="s">
        <v>533</v>
      </c>
      <c r="I842" s="60" t="s">
        <v>547</v>
      </c>
      <c r="J842" s="212">
        <v>2.0535194374536609</v>
      </c>
      <c r="K842" s="212">
        <v>1.8621212082480001</v>
      </c>
      <c r="L842" s="213">
        <v>174.5</v>
      </c>
      <c r="M842" s="214"/>
      <c r="N842" s="214"/>
      <c r="O842" s="214"/>
      <c r="P842" s="214"/>
      <c r="Q842" s="214"/>
      <c r="R842" s="214"/>
      <c r="S842" s="214"/>
      <c r="T842" s="214"/>
      <c r="U842" s="214"/>
      <c r="V842" s="214"/>
      <c r="W842" s="214"/>
      <c r="X842" s="214"/>
      <c r="Y842" s="214"/>
      <c r="Z842" s="214"/>
      <c r="AA842" s="214"/>
      <c r="AB842" s="214"/>
      <c r="AC842" s="214">
        <v>4</v>
      </c>
      <c r="AD842" s="214">
        <v>4</v>
      </c>
      <c r="AE842" s="214"/>
      <c r="AF842" s="214"/>
      <c r="AG842" s="215"/>
      <c r="AH842" s="214"/>
      <c r="AI842" s="214">
        <f t="shared" ref="AI842:AJ905" si="42">SUM(M842,O842,Q842,S842,U842,W842,Y842,AA842,AC842,AE842,AG842)</f>
        <v>4</v>
      </c>
      <c r="AJ842" s="214">
        <f t="shared" si="42"/>
        <v>4</v>
      </c>
      <c r="AK842" s="214"/>
      <c r="AL842" s="214"/>
      <c r="AM842" s="214"/>
      <c r="AN842" s="214"/>
      <c r="AO842" s="214"/>
      <c r="AP842" s="214"/>
      <c r="AQ842" s="214"/>
      <c r="AR842" s="214"/>
      <c r="AS842" s="214"/>
      <c r="AT842" s="214"/>
      <c r="AU842" s="214"/>
      <c r="AV842" s="214"/>
      <c r="AW842" s="214"/>
      <c r="AX842" s="214"/>
      <c r="AY842" s="214"/>
      <c r="AZ842" s="214"/>
      <c r="BA842" s="214">
        <v>20.8</v>
      </c>
      <c r="BB842" s="214">
        <v>20.8</v>
      </c>
      <c r="BC842" s="214"/>
      <c r="BD842" s="214"/>
      <c r="BE842" s="214"/>
      <c r="BF842" s="214"/>
      <c r="BG842" s="216">
        <f t="shared" ref="BG842:BH905" si="43">SUM(AK842,AM842,AO842,AQ842,AS842,AU842,AW842,AY842,BA842,BC842,BE842)</f>
        <v>20.8</v>
      </c>
      <c r="BH842" s="72">
        <f t="shared" si="43"/>
        <v>20.8</v>
      </c>
      <c r="BI842" s="217">
        <f t="shared" si="41"/>
        <v>9.4545454545454544E-2</v>
      </c>
      <c r="BJ842" s="218">
        <v>0</v>
      </c>
      <c r="BK842" s="218">
        <v>0</v>
      </c>
      <c r="BL842" s="218">
        <v>0</v>
      </c>
      <c r="BM842" s="218">
        <v>0</v>
      </c>
      <c r="BN842" s="218">
        <v>0</v>
      </c>
      <c r="BO842" s="218">
        <v>0</v>
      </c>
      <c r="BP842" s="218">
        <v>0</v>
      </c>
      <c r="BQ842" s="218">
        <v>0</v>
      </c>
      <c r="BR842" s="218">
        <v>0</v>
      </c>
      <c r="BS842" s="218">
        <v>0</v>
      </c>
      <c r="BT842" s="218">
        <v>0</v>
      </c>
      <c r="BU842" s="218">
        <v>0</v>
      </c>
      <c r="BV842" s="218">
        <v>0</v>
      </c>
      <c r="BW842" s="218">
        <v>0</v>
      </c>
      <c r="BX842" s="218">
        <v>0</v>
      </c>
      <c r="BY842" s="218">
        <v>0</v>
      </c>
      <c r="BZ842" s="218">
        <v>24415.872000000003</v>
      </c>
      <c r="CA842" s="218">
        <v>24415.872000000003</v>
      </c>
      <c r="CB842" s="218">
        <v>0</v>
      </c>
      <c r="CC842" s="218">
        <v>0</v>
      </c>
      <c r="CD842" s="218">
        <v>0</v>
      </c>
      <c r="CE842" s="218">
        <v>0</v>
      </c>
      <c r="CF842" s="218">
        <v>24415.872000000003</v>
      </c>
      <c r="CG842" s="219">
        <v>24415.872000000003</v>
      </c>
      <c r="CH842" s="220">
        <v>2277600</v>
      </c>
      <c r="CI842" s="220">
        <v>2277600</v>
      </c>
      <c r="CJ842" s="220">
        <v>770880.00000000012</v>
      </c>
      <c r="CK842" s="221" t="s">
        <v>530</v>
      </c>
      <c r="CL842" s="222">
        <v>0.65</v>
      </c>
      <c r="CM842" s="223">
        <v>0.65</v>
      </c>
      <c r="CN842" s="224">
        <v>0.22</v>
      </c>
      <c r="CO842" s="253"/>
      <c r="CP842" s="253"/>
      <c r="CQ842" s="253"/>
      <c r="CR842" s="225"/>
      <c r="CS842" s="254">
        <v>15.861423503099118</v>
      </c>
      <c r="CT842" s="255">
        <v>15.861423503099118</v>
      </c>
      <c r="CU842" s="256">
        <v>0.66151835990718855</v>
      </c>
      <c r="CV842" s="257">
        <v>0.66151835990718855</v>
      </c>
      <c r="CW842" s="245" t="s">
        <v>832</v>
      </c>
      <c r="CX842" s="258"/>
      <c r="CY842" s="253"/>
      <c r="CZ842" s="253"/>
      <c r="DA842" s="259"/>
      <c r="DB842" s="260"/>
      <c r="DC842" s="261">
        <v>0</v>
      </c>
      <c r="DD842" s="262">
        <v>0</v>
      </c>
      <c r="DE842" s="263">
        <v>0</v>
      </c>
      <c r="DF842" s="111">
        <v>0</v>
      </c>
    </row>
    <row r="843" spans="1:110" ht="35.25" customHeight="1" x14ac:dyDescent="0.25">
      <c r="A843" s="237" t="s">
        <v>541</v>
      </c>
      <c r="B843" s="238" t="s">
        <v>14</v>
      </c>
      <c r="C843" s="238" t="s">
        <v>34</v>
      </c>
      <c r="D843" s="60" t="s">
        <v>289</v>
      </c>
      <c r="E843" s="60" t="s">
        <v>290</v>
      </c>
      <c r="F843" s="60" t="s">
        <v>1762</v>
      </c>
      <c r="G843" s="61" t="s">
        <v>290</v>
      </c>
      <c r="H843" s="211" t="s">
        <v>543</v>
      </c>
      <c r="I843" s="60" t="s">
        <v>547</v>
      </c>
      <c r="J843" s="212">
        <v>2.4281966681469602</v>
      </c>
      <c r="K843" s="212">
        <v>2.653787873268</v>
      </c>
      <c r="L843" s="213">
        <v>998.5</v>
      </c>
      <c r="M843" s="214"/>
      <c r="N843" s="214"/>
      <c r="O843" s="214"/>
      <c r="P843" s="214"/>
      <c r="Q843" s="214"/>
      <c r="R843" s="214"/>
      <c r="S843" s="214"/>
      <c r="T843" s="214"/>
      <c r="U843" s="214"/>
      <c r="V843" s="214"/>
      <c r="W843" s="214"/>
      <c r="X843" s="214"/>
      <c r="Y843" s="214"/>
      <c r="Z843" s="214"/>
      <c r="AA843" s="214"/>
      <c r="AB843" s="214"/>
      <c r="AC843" s="214">
        <v>11</v>
      </c>
      <c r="AD843" s="214">
        <v>11</v>
      </c>
      <c r="AE843" s="214"/>
      <c r="AF843" s="214"/>
      <c r="AG843" s="215"/>
      <c r="AH843" s="214"/>
      <c r="AI843" s="214">
        <f t="shared" si="42"/>
        <v>11</v>
      </c>
      <c r="AJ843" s="214">
        <f t="shared" si="42"/>
        <v>11</v>
      </c>
      <c r="AK843" s="214"/>
      <c r="AL843" s="214"/>
      <c r="AM843" s="214"/>
      <c r="AN843" s="214"/>
      <c r="AO843" s="214"/>
      <c r="AP843" s="214"/>
      <c r="AQ843" s="214"/>
      <c r="AR843" s="214"/>
      <c r="AS843" s="214"/>
      <c r="AT843" s="214"/>
      <c r="AU843" s="214"/>
      <c r="AV843" s="214"/>
      <c r="AW843" s="214"/>
      <c r="AX843" s="214"/>
      <c r="AY843" s="214"/>
      <c r="AZ843" s="214"/>
      <c r="BA843" s="214">
        <v>64.010000000000005</v>
      </c>
      <c r="BB843" s="214">
        <v>64.010000000000005</v>
      </c>
      <c r="BC843" s="214"/>
      <c r="BD843" s="214"/>
      <c r="BE843" s="214"/>
      <c r="BF843" s="214"/>
      <c r="BG843" s="216">
        <f t="shared" si="43"/>
        <v>64.010000000000005</v>
      </c>
      <c r="BH843" s="72">
        <f t="shared" si="43"/>
        <v>64.010000000000005</v>
      </c>
      <c r="BI843" s="217">
        <f t="shared" si="41"/>
        <v>3.2658163265306128E-2</v>
      </c>
      <c r="BJ843" s="218">
        <v>0</v>
      </c>
      <c r="BK843" s="218">
        <v>0</v>
      </c>
      <c r="BL843" s="218">
        <v>0</v>
      </c>
      <c r="BM843" s="218">
        <v>0</v>
      </c>
      <c r="BN843" s="218">
        <v>0</v>
      </c>
      <c r="BO843" s="218">
        <v>0</v>
      </c>
      <c r="BP843" s="218">
        <v>0</v>
      </c>
      <c r="BQ843" s="218">
        <v>0</v>
      </c>
      <c r="BR843" s="218">
        <v>0</v>
      </c>
      <c r="BS843" s="218">
        <v>0</v>
      </c>
      <c r="BT843" s="218">
        <v>0</v>
      </c>
      <c r="BU843" s="218">
        <v>0</v>
      </c>
      <c r="BV843" s="218">
        <v>0</v>
      </c>
      <c r="BW843" s="218">
        <v>0</v>
      </c>
      <c r="BX843" s="218">
        <v>0</v>
      </c>
      <c r="BY843" s="218">
        <v>0</v>
      </c>
      <c r="BZ843" s="218">
        <v>75137.498400000011</v>
      </c>
      <c r="CA843" s="218">
        <v>75137.498400000011</v>
      </c>
      <c r="CB843" s="218">
        <v>0</v>
      </c>
      <c r="CC843" s="218">
        <v>0</v>
      </c>
      <c r="CD843" s="218">
        <v>0</v>
      </c>
      <c r="CE843" s="218">
        <v>0</v>
      </c>
      <c r="CF843" s="218">
        <v>75137.498400000011</v>
      </c>
      <c r="CG843" s="219">
        <v>75137.498400000011</v>
      </c>
      <c r="CH843" s="220">
        <v>6061920</v>
      </c>
      <c r="CI843" s="220">
        <v>6061920</v>
      </c>
      <c r="CJ843" s="220">
        <v>6867840</v>
      </c>
      <c r="CK843" s="221" t="s">
        <v>530</v>
      </c>
      <c r="CL843" s="222">
        <v>1.73</v>
      </c>
      <c r="CM843" s="223">
        <v>1.73</v>
      </c>
      <c r="CN843" s="224">
        <v>1.96</v>
      </c>
      <c r="CO843" s="253"/>
      <c r="CP843" s="253"/>
      <c r="CQ843" s="253"/>
      <c r="CR843" s="225"/>
      <c r="CS843" s="254">
        <v>39.201861698957607</v>
      </c>
      <c r="CT843" s="255">
        <v>39.201861698957607</v>
      </c>
      <c r="CU843" s="256">
        <v>0.77258112928475298</v>
      </c>
      <c r="CV843" s="257">
        <v>0.77258112928475298</v>
      </c>
      <c r="CW843" s="245" t="s">
        <v>568</v>
      </c>
      <c r="CX843" s="258"/>
      <c r="CY843" s="253"/>
      <c r="CZ843" s="253"/>
      <c r="DA843" s="259"/>
      <c r="DB843" s="260"/>
      <c r="DC843" s="261">
        <v>0</v>
      </c>
      <c r="DD843" s="262">
        <v>0</v>
      </c>
      <c r="DE843" s="263">
        <v>66276</v>
      </c>
      <c r="DF843" s="111">
        <v>22092</v>
      </c>
    </row>
    <row r="844" spans="1:110" ht="35.25" customHeight="1" x14ac:dyDescent="0.25">
      <c r="A844" s="237" t="s">
        <v>541</v>
      </c>
      <c r="B844" s="238" t="s">
        <v>14</v>
      </c>
      <c r="C844" s="238" t="s">
        <v>34</v>
      </c>
      <c r="D844" s="60" t="s">
        <v>289</v>
      </c>
      <c r="E844" s="60" t="s">
        <v>290</v>
      </c>
      <c r="F844" s="60" t="s">
        <v>1763</v>
      </c>
      <c r="G844" s="61" t="s">
        <v>290</v>
      </c>
      <c r="H844" s="211" t="s">
        <v>533</v>
      </c>
      <c r="I844" s="60" t="s">
        <v>547</v>
      </c>
      <c r="J844" s="212">
        <v>2.9397751946705037</v>
      </c>
      <c r="K844" s="212">
        <v>3.0178030240260001</v>
      </c>
      <c r="L844" s="213">
        <v>675.5</v>
      </c>
      <c r="M844" s="214"/>
      <c r="N844" s="214"/>
      <c r="O844" s="214"/>
      <c r="P844" s="214"/>
      <c r="Q844" s="214"/>
      <c r="R844" s="214"/>
      <c r="S844" s="214"/>
      <c r="T844" s="214"/>
      <c r="U844" s="214"/>
      <c r="V844" s="214"/>
      <c r="W844" s="214"/>
      <c r="X844" s="214"/>
      <c r="Y844" s="214"/>
      <c r="Z844" s="214"/>
      <c r="AA844" s="214"/>
      <c r="AB844" s="214"/>
      <c r="AC844" s="214">
        <v>27</v>
      </c>
      <c r="AD844" s="214">
        <v>27</v>
      </c>
      <c r="AE844" s="214"/>
      <c r="AF844" s="214"/>
      <c r="AG844" s="215"/>
      <c r="AH844" s="214"/>
      <c r="AI844" s="214">
        <f t="shared" si="42"/>
        <v>27</v>
      </c>
      <c r="AJ844" s="214">
        <f t="shared" si="42"/>
        <v>27</v>
      </c>
      <c r="AK844" s="214"/>
      <c r="AL844" s="214"/>
      <c r="AM844" s="214"/>
      <c r="AN844" s="214"/>
      <c r="AO844" s="214"/>
      <c r="AP844" s="214"/>
      <c r="AQ844" s="214"/>
      <c r="AR844" s="214"/>
      <c r="AS844" s="214"/>
      <c r="AT844" s="214"/>
      <c r="AU844" s="214"/>
      <c r="AV844" s="214"/>
      <c r="AW844" s="214"/>
      <c r="AX844" s="214"/>
      <c r="AY844" s="214"/>
      <c r="AZ844" s="214"/>
      <c r="BA844" s="214">
        <v>151.44</v>
      </c>
      <c r="BB844" s="214">
        <v>151.44</v>
      </c>
      <c r="BC844" s="214"/>
      <c r="BD844" s="214"/>
      <c r="BE844" s="214"/>
      <c r="BF844" s="214"/>
      <c r="BG844" s="216">
        <f t="shared" si="43"/>
        <v>151.44</v>
      </c>
      <c r="BH844" s="72">
        <f t="shared" si="43"/>
        <v>151.44</v>
      </c>
      <c r="BI844" s="217">
        <f t="shared" si="41"/>
        <v>7.3514563106796105E-2</v>
      </c>
      <c r="BJ844" s="218">
        <v>0</v>
      </c>
      <c r="BK844" s="218">
        <v>0</v>
      </c>
      <c r="BL844" s="218">
        <v>0</v>
      </c>
      <c r="BM844" s="218">
        <v>0</v>
      </c>
      <c r="BN844" s="218">
        <v>0</v>
      </c>
      <c r="BO844" s="218">
        <v>0</v>
      </c>
      <c r="BP844" s="218">
        <v>0</v>
      </c>
      <c r="BQ844" s="218">
        <v>0</v>
      </c>
      <c r="BR844" s="218">
        <v>0</v>
      </c>
      <c r="BS844" s="218">
        <v>0</v>
      </c>
      <c r="BT844" s="218">
        <v>0</v>
      </c>
      <c r="BU844" s="218">
        <v>0</v>
      </c>
      <c r="BV844" s="218">
        <v>0</v>
      </c>
      <c r="BW844" s="218">
        <v>0</v>
      </c>
      <c r="BX844" s="218">
        <v>0</v>
      </c>
      <c r="BY844" s="218">
        <v>0</v>
      </c>
      <c r="BZ844" s="218">
        <v>177766.3296</v>
      </c>
      <c r="CA844" s="218">
        <v>177766.3296</v>
      </c>
      <c r="CB844" s="218">
        <v>0</v>
      </c>
      <c r="CC844" s="218">
        <v>0</v>
      </c>
      <c r="CD844" s="218">
        <v>0</v>
      </c>
      <c r="CE844" s="218">
        <v>0</v>
      </c>
      <c r="CF844" s="218">
        <v>177766.3296</v>
      </c>
      <c r="CG844" s="219">
        <v>177766.3296</v>
      </c>
      <c r="CH844" s="220">
        <v>7253280</v>
      </c>
      <c r="CI844" s="220">
        <v>7253280</v>
      </c>
      <c r="CJ844" s="220">
        <v>7218240.0000000009</v>
      </c>
      <c r="CK844" s="221" t="s">
        <v>530</v>
      </c>
      <c r="CL844" s="222">
        <v>2.0699999999999998</v>
      </c>
      <c r="CM844" s="223">
        <v>2.0699999999999998</v>
      </c>
      <c r="CN844" s="224">
        <v>2.06</v>
      </c>
      <c r="CO844" s="253"/>
      <c r="CP844" s="253"/>
      <c r="CQ844" s="253"/>
      <c r="CR844" s="225"/>
      <c r="CS844" s="254">
        <v>23.942723049915216</v>
      </c>
      <c r="CT844" s="255">
        <v>23.942723049915216</v>
      </c>
      <c r="CU844" s="256">
        <v>0.69591260769527741</v>
      </c>
      <c r="CV844" s="257">
        <v>0.69591260769527741</v>
      </c>
      <c r="CW844" s="245" t="s">
        <v>1470</v>
      </c>
      <c r="CX844" s="258"/>
      <c r="CY844" s="253"/>
      <c r="CZ844" s="253"/>
      <c r="DA844" s="259"/>
      <c r="DB844" s="260"/>
      <c r="DC844" s="261">
        <v>0</v>
      </c>
      <c r="DD844" s="262">
        <v>0</v>
      </c>
      <c r="DE844" s="263">
        <v>0</v>
      </c>
      <c r="DF844" s="111">
        <v>0</v>
      </c>
    </row>
    <row r="845" spans="1:110" ht="35.25" customHeight="1" x14ac:dyDescent="0.25">
      <c r="A845" s="237" t="s">
        <v>541</v>
      </c>
      <c r="B845" s="238" t="s">
        <v>14</v>
      </c>
      <c r="C845" s="238" t="s">
        <v>34</v>
      </c>
      <c r="D845" s="60" t="s">
        <v>169</v>
      </c>
      <c r="E845" s="60" t="s">
        <v>62</v>
      </c>
      <c r="F845" s="60" t="s">
        <v>1764</v>
      </c>
      <c r="G845" s="61" t="s">
        <v>62</v>
      </c>
      <c r="H845" s="211" t="s">
        <v>543</v>
      </c>
      <c r="I845" s="60" t="s">
        <v>547</v>
      </c>
      <c r="J845" s="212">
        <v>3.3865057389586686</v>
      </c>
      <c r="K845" s="212">
        <v>3.6958333256460003</v>
      </c>
      <c r="L845" s="213">
        <v>944.9</v>
      </c>
      <c r="M845" s="214"/>
      <c r="N845" s="214"/>
      <c r="O845" s="214"/>
      <c r="P845" s="214"/>
      <c r="Q845" s="214"/>
      <c r="R845" s="214"/>
      <c r="S845" s="214"/>
      <c r="T845" s="214"/>
      <c r="U845" s="214"/>
      <c r="V845" s="214"/>
      <c r="W845" s="214"/>
      <c r="X845" s="214"/>
      <c r="Y845" s="214"/>
      <c r="Z845" s="214"/>
      <c r="AA845" s="214"/>
      <c r="AB845" s="214"/>
      <c r="AC845" s="214">
        <v>24</v>
      </c>
      <c r="AD845" s="214">
        <v>24</v>
      </c>
      <c r="AE845" s="214"/>
      <c r="AF845" s="214"/>
      <c r="AG845" s="215"/>
      <c r="AH845" s="214"/>
      <c r="AI845" s="214">
        <f t="shared" si="42"/>
        <v>24</v>
      </c>
      <c r="AJ845" s="214">
        <f t="shared" si="42"/>
        <v>24</v>
      </c>
      <c r="AK845" s="214"/>
      <c r="AL845" s="214"/>
      <c r="AM845" s="214"/>
      <c r="AN845" s="214"/>
      <c r="AO845" s="214"/>
      <c r="AP845" s="214"/>
      <c r="AQ845" s="214"/>
      <c r="AR845" s="214"/>
      <c r="AS845" s="214"/>
      <c r="AT845" s="214"/>
      <c r="AU845" s="214"/>
      <c r="AV845" s="214"/>
      <c r="AW845" s="214"/>
      <c r="AX845" s="214"/>
      <c r="AY845" s="214"/>
      <c r="AZ845" s="214"/>
      <c r="BA845" s="214">
        <v>1650.08</v>
      </c>
      <c r="BB845" s="214">
        <v>1650.08</v>
      </c>
      <c r="BC845" s="214"/>
      <c r="BD845" s="214"/>
      <c r="BE845" s="214"/>
      <c r="BF845" s="214"/>
      <c r="BG845" s="216">
        <f t="shared" si="43"/>
        <v>1650.08</v>
      </c>
      <c r="BH845" s="72">
        <f t="shared" si="43"/>
        <v>1650.08</v>
      </c>
      <c r="BI845" s="217">
        <f t="shared" si="41"/>
        <v>0.81284729064039418</v>
      </c>
      <c r="BJ845" s="218">
        <v>0</v>
      </c>
      <c r="BK845" s="218">
        <v>0</v>
      </c>
      <c r="BL845" s="218">
        <v>0</v>
      </c>
      <c r="BM845" s="218">
        <v>0</v>
      </c>
      <c r="BN845" s="218">
        <v>0</v>
      </c>
      <c r="BO845" s="218">
        <v>0</v>
      </c>
      <c r="BP845" s="218">
        <v>0</v>
      </c>
      <c r="BQ845" s="218">
        <v>0</v>
      </c>
      <c r="BR845" s="218">
        <v>0</v>
      </c>
      <c r="BS845" s="218">
        <v>0</v>
      </c>
      <c r="BT845" s="218">
        <v>0</v>
      </c>
      <c r="BU845" s="218">
        <v>0</v>
      </c>
      <c r="BV845" s="218">
        <v>0</v>
      </c>
      <c r="BW845" s="218">
        <v>0</v>
      </c>
      <c r="BX845" s="218">
        <v>0</v>
      </c>
      <c r="BY845" s="218">
        <v>0</v>
      </c>
      <c r="BZ845" s="218">
        <v>1936929.9072</v>
      </c>
      <c r="CA845" s="218">
        <v>1936929.9072</v>
      </c>
      <c r="CB845" s="218">
        <v>0</v>
      </c>
      <c r="CC845" s="218">
        <v>0</v>
      </c>
      <c r="CD845" s="218">
        <v>0</v>
      </c>
      <c r="CE845" s="218">
        <v>0</v>
      </c>
      <c r="CF845" s="218">
        <v>1936929.9072</v>
      </c>
      <c r="CG845" s="219">
        <v>1936929.9072</v>
      </c>
      <c r="CH845" s="220">
        <v>6412320.0000000009</v>
      </c>
      <c r="CI845" s="220">
        <v>6412320.0000000009</v>
      </c>
      <c r="CJ845" s="220">
        <v>7113120</v>
      </c>
      <c r="CK845" s="221" t="s">
        <v>530</v>
      </c>
      <c r="CL845" s="222">
        <v>1.83</v>
      </c>
      <c r="CM845" s="223">
        <v>1.83</v>
      </c>
      <c r="CN845" s="224">
        <v>2.0299999999999998</v>
      </c>
      <c r="CO845" s="253"/>
      <c r="CP845" s="253"/>
      <c r="CQ845" s="253"/>
      <c r="CR845" s="225"/>
      <c r="CS845" s="254">
        <v>150.51106041443509</v>
      </c>
      <c r="CT845" s="255">
        <v>150.51106041443509</v>
      </c>
      <c r="CU845" s="256">
        <v>1.0393060820469255</v>
      </c>
      <c r="CV845" s="257">
        <v>1.0393060820469255</v>
      </c>
      <c r="CW845" s="245" t="s">
        <v>1623</v>
      </c>
      <c r="CX845" s="258"/>
      <c r="CY845" s="253"/>
      <c r="CZ845" s="253"/>
      <c r="DA845" s="259"/>
      <c r="DB845" s="260"/>
      <c r="DC845" s="261">
        <v>0</v>
      </c>
      <c r="DD845" s="262">
        <v>51260</v>
      </c>
      <c r="DE845" s="263">
        <v>369178</v>
      </c>
      <c r="DF845" s="111">
        <v>140146</v>
      </c>
    </row>
    <row r="846" spans="1:110" ht="35.25" customHeight="1" x14ac:dyDescent="0.25">
      <c r="A846" s="237" t="s">
        <v>541</v>
      </c>
      <c r="B846" s="238" t="s">
        <v>14</v>
      </c>
      <c r="C846" s="238" t="s">
        <v>34</v>
      </c>
      <c r="D846" s="60" t="s">
        <v>169</v>
      </c>
      <c r="E846" s="60" t="s">
        <v>62</v>
      </c>
      <c r="F846" s="60" t="s">
        <v>1765</v>
      </c>
      <c r="G846" s="61" t="s">
        <v>62</v>
      </c>
      <c r="H846" s="211" t="s">
        <v>543</v>
      </c>
      <c r="I846" s="60" t="s">
        <v>547</v>
      </c>
      <c r="J846" s="212">
        <v>2.4858393190228529</v>
      </c>
      <c r="K846" s="212">
        <v>0.33162878718900002</v>
      </c>
      <c r="L846" s="213">
        <v>70.8</v>
      </c>
      <c r="M846" s="214"/>
      <c r="N846" s="214"/>
      <c r="O846" s="214"/>
      <c r="P846" s="214"/>
      <c r="Q846" s="214"/>
      <c r="R846" s="214"/>
      <c r="S846" s="214"/>
      <c r="T846" s="214"/>
      <c r="U846" s="214"/>
      <c r="V846" s="214"/>
      <c r="W846" s="214"/>
      <c r="X846" s="214"/>
      <c r="Y846" s="214"/>
      <c r="Z846" s="214"/>
      <c r="AA846" s="214"/>
      <c r="AB846" s="214"/>
      <c r="AC846" s="214">
        <v>4</v>
      </c>
      <c r="AD846" s="214">
        <v>4</v>
      </c>
      <c r="AE846" s="214"/>
      <c r="AF846" s="214"/>
      <c r="AG846" s="215"/>
      <c r="AH846" s="214"/>
      <c r="AI846" s="214">
        <f t="shared" si="42"/>
        <v>4</v>
      </c>
      <c r="AJ846" s="214">
        <f t="shared" si="42"/>
        <v>4</v>
      </c>
      <c r="AK846" s="214"/>
      <c r="AL846" s="214"/>
      <c r="AM846" s="214"/>
      <c r="AN846" s="214"/>
      <c r="AO846" s="214"/>
      <c r="AP846" s="214"/>
      <c r="AQ846" s="214"/>
      <c r="AR846" s="214"/>
      <c r="AS846" s="214"/>
      <c r="AT846" s="214"/>
      <c r="AU846" s="214"/>
      <c r="AV846" s="214"/>
      <c r="AW846" s="214"/>
      <c r="AX846" s="214"/>
      <c r="AY846" s="214"/>
      <c r="AZ846" s="214"/>
      <c r="BA846" s="214">
        <v>19.79</v>
      </c>
      <c r="BB846" s="214">
        <v>19.79</v>
      </c>
      <c r="BC846" s="214"/>
      <c r="BD846" s="214"/>
      <c r="BE846" s="214"/>
      <c r="BF846" s="214"/>
      <c r="BG846" s="216">
        <f t="shared" si="43"/>
        <v>19.79</v>
      </c>
      <c r="BH846" s="72">
        <f t="shared" si="43"/>
        <v>19.79</v>
      </c>
      <c r="BI846" s="217">
        <f t="shared" si="41"/>
        <v>3.3542372881355934E-2</v>
      </c>
      <c r="BJ846" s="218">
        <v>0</v>
      </c>
      <c r="BK846" s="218">
        <v>0</v>
      </c>
      <c r="BL846" s="218">
        <v>0</v>
      </c>
      <c r="BM846" s="218">
        <v>0</v>
      </c>
      <c r="BN846" s="218">
        <v>0</v>
      </c>
      <c r="BO846" s="218">
        <v>0</v>
      </c>
      <c r="BP846" s="218">
        <v>0</v>
      </c>
      <c r="BQ846" s="218">
        <v>0</v>
      </c>
      <c r="BR846" s="218">
        <v>0</v>
      </c>
      <c r="BS846" s="218">
        <v>0</v>
      </c>
      <c r="BT846" s="218">
        <v>0</v>
      </c>
      <c r="BU846" s="218">
        <v>0</v>
      </c>
      <c r="BV846" s="218">
        <v>0</v>
      </c>
      <c r="BW846" s="218">
        <v>0</v>
      </c>
      <c r="BX846" s="218">
        <v>0</v>
      </c>
      <c r="BY846" s="218">
        <v>0</v>
      </c>
      <c r="BZ846" s="218">
        <v>23230.293600000001</v>
      </c>
      <c r="CA846" s="218">
        <v>23230.293600000001</v>
      </c>
      <c r="CB846" s="218">
        <v>0</v>
      </c>
      <c r="CC846" s="218">
        <v>0</v>
      </c>
      <c r="CD846" s="218">
        <v>0</v>
      </c>
      <c r="CE846" s="218">
        <v>0</v>
      </c>
      <c r="CF846" s="218">
        <v>23230.293600000001</v>
      </c>
      <c r="CG846" s="219">
        <v>23230.293600000001</v>
      </c>
      <c r="CH846" s="220">
        <v>981120.00000000012</v>
      </c>
      <c r="CI846" s="220">
        <v>981120.00000000012</v>
      </c>
      <c r="CJ846" s="220">
        <v>2067359.9999999998</v>
      </c>
      <c r="CK846" s="221" t="s">
        <v>530</v>
      </c>
      <c r="CL846" s="222">
        <v>0.28000000000000003</v>
      </c>
      <c r="CM846" s="223">
        <v>0.28000000000000003</v>
      </c>
      <c r="CN846" s="224">
        <v>0.59</v>
      </c>
      <c r="CO846" s="253"/>
      <c r="CP846" s="253"/>
      <c r="CQ846" s="253"/>
      <c r="CR846" s="225"/>
      <c r="CS846" s="254">
        <v>28</v>
      </c>
      <c r="CT846" s="255">
        <v>28</v>
      </c>
      <c r="CU846" s="256">
        <v>0.33333333333333331</v>
      </c>
      <c r="CV846" s="257">
        <v>0.33333333333333331</v>
      </c>
      <c r="CW846" s="245" t="s">
        <v>556</v>
      </c>
      <c r="CX846" s="258"/>
      <c r="CY846" s="253"/>
      <c r="CZ846" s="253"/>
      <c r="DA846" s="259"/>
      <c r="DB846" s="260"/>
      <c r="DC846" s="261">
        <v>0</v>
      </c>
      <c r="DD846" s="262">
        <v>5880</v>
      </c>
      <c r="DE846" s="263">
        <v>0</v>
      </c>
      <c r="DF846" s="111">
        <v>1960</v>
      </c>
    </row>
    <row r="847" spans="1:110" ht="35.25" customHeight="1" x14ac:dyDescent="0.25">
      <c r="A847" s="237" t="s">
        <v>541</v>
      </c>
      <c r="B847" s="238" t="s">
        <v>14</v>
      </c>
      <c r="C847" s="238" t="s">
        <v>34</v>
      </c>
      <c r="D847" s="60" t="s">
        <v>169</v>
      </c>
      <c r="E847" s="60" t="s">
        <v>62</v>
      </c>
      <c r="F847" s="60" t="s">
        <v>1766</v>
      </c>
      <c r="G847" s="61" t="s">
        <v>1767</v>
      </c>
      <c r="H847" s="211" t="s">
        <v>543</v>
      </c>
      <c r="I847" s="60" t="s">
        <v>547</v>
      </c>
      <c r="J847" s="212">
        <v>3.0262391709843421</v>
      </c>
      <c r="K847" s="212">
        <v>4.8604166565570006</v>
      </c>
      <c r="L847" s="213">
        <v>449.2</v>
      </c>
      <c r="M847" s="214"/>
      <c r="N847" s="214"/>
      <c r="O847" s="214"/>
      <c r="P847" s="214"/>
      <c r="Q847" s="214"/>
      <c r="R847" s="214"/>
      <c r="S847" s="214"/>
      <c r="T847" s="214"/>
      <c r="U847" s="214"/>
      <c r="V847" s="214"/>
      <c r="W847" s="214"/>
      <c r="X847" s="214"/>
      <c r="Y847" s="214"/>
      <c r="Z847" s="214"/>
      <c r="AA847" s="214"/>
      <c r="AB847" s="214"/>
      <c r="AC847" s="214">
        <v>22</v>
      </c>
      <c r="AD847" s="214">
        <v>22</v>
      </c>
      <c r="AE847" s="214"/>
      <c r="AF847" s="214"/>
      <c r="AG847" s="215"/>
      <c r="AH847" s="214"/>
      <c r="AI847" s="214">
        <f t="shared" si="42"/>
        <v>22</v>
      </c>
      <c r="AJ847" s="214">
        <f t="shared" si="42"/>
        <v>22</v>
      </c>
      <c r="AK847" s="214"/>
      <c r="AL847" s="214"/>
      <c r="AM847" s="214"/>
      <c r="AN847" s="214"/>
      <c r="AO847" s="214"/>
      <c r="AP847" s="214"/>
      <c r="AQ847" s="214"/>
      <c r="AR847" s="214"/>
      <c r="AS847" s="214"/>
      <c r="AT847" s="214"/>
      <c r="AU847" s="214"/>
      <c r="AV847" s="214"/>
      <c r="AW847" s="214"/>
      <c r="AX847" s="214"/>
      <c r="AY847" s="214"/>
      <c r="AZ847" s="214"/>
      <c r="BA847" s="214">
        <v>142.84</v>
      </c>
      <c r="BB847" s="214">
        <v>142.84</v>
      </c>
      <c r="BC847" s="214"/>
      <c r="BD847" s="214"/>
      <c r="BE847" s="214"/>
      <c r="BF847" s="214"/>
      <c r="BG847" s="216">
        <f t="shared" si="43"/>
        <v>142.84</v>
      </c>
      <c r="BH847" s="72">
        <f t="shared" si="43"/>
        <v>142.84</v>
      </c>
      <c r="BI847" s="217">
        <f t="shared" si="41"/>
        <v>0.10659701492537313</v>
      </c>
      <c r="BJ847" s="218">
        <v>0</v>
      </c>
      <c r="BK847" s="218">
        <v>0</v>
      </c>
      <c r="BL847" s="218">
        <v>0</v>
      </c>
      <c r="BM847" s="218">
        <v>0</v>
      </c>
      <c r="BN847" s="218">
        <v>0</v>
      </c>
      <c r="BO847" s="218">
        <v>0</v>
      </c>
      <c r="BP847" s="218">
        <v>0</v>
      </c>
      <c r="BQ847" s="218">
        <v>0</v>
      </c>
      <c r="BR847" s="218">
        <v>0</v>
      </c>
      <c r="BS847" s="218">
        <v>0</v>
      </c>
      <c r="BT847" s="218">
        <v>0</v>
      </c>
      <c r="BU847" s="218">
        <v>0</v>
      </c>
      <c r="BV847" s="218">
        <v>0</v>
      </c>
      <c r="BW847" s="218">
        <v>0</v>
      </c>
      <c r="BX847" s="218">
        <v>0</v>
      </c>
      <c r="BY847" s="218">
        <v>0</v>
      </c>
      <c r="BZ847" s="218">
        <v>167671.30560000002</v>
      </c>
      <c r="CA847" s="218">
        <v>167671.30560000002</v>
      </c>
      <c r="CB847" s="218">
        <v>0</v>
      </c>
      <c r="CC847" s="218">
        <v>0</v>
      </c>
      <c r="CD847" s="218">
        <v>0</v>
      </c>
      <c r="CE847" s="218">
        <v>0</v>
      </c>
      <c r="CF847" s="218">
        <v>167671.30560000002</v>
      </c>
      <c r="CG847" s="219">
        <v>167671.30560000002</v>
      </c>
      <c r="CH847" s="220">
        <v>6657600</v>
      </c>
      <c r="CI847" s="220">
        <v>6657600</v>
      </c>
      <c r="CJ847" s="220">
        <v>4695360.0000000009</v>
      </c>
      <c r="CK847" s="221" t="s">
        <v>530</v>
      </c>
      <c r="CL847" s="222">
        <v>1.9</v>
      </c>
      <c r="CM847" s="223">
        <v>1.9</v>
      </c>
      <c r="CN847" s="224">
        <v>1.34</v>
      </c>
      <c r="CO847" s="253"/>
      <c r="CP847" s="253"/>
      <c r="CQ847" s="253"/>
      <c r="CR847" s="225"/>
      <c r="CS847" s="254">
        <v>35.955861529176083</v>
      </c>
      <c r="CT847" s="255">
        <v>35.955861529176083</v>
      </c>
      <c r="CU847" s="256">
        <v>0.44460104747170126</v>
      </c>
      <c r="CV847" s="257">
        <v>0.44460104747170126</v>
      </c>
      <c r="CW847" s="245" t="s">
        <v>823</v>
      </c>
      <c r="CX847" s="258"/>
      <c r="CY847" s="253"/>
      <c r="CZ847" s="253"/>
      <c r="DA847" s="259"/>
      <c r="DB847" s="260"/>
      <c r="DC847" s="261">
        <v>651</v>
      </c>
      <c r="DD847" s="262">
        <v>0</v>
      </c>
      <c r="DE847" s="263">
        <v>34008</v>
      </c>
      <c r="DF847" s="111">
        <v>11553</v>
      </c>
    </row>
    <row r="848" spans="1:110" ht="35.25" customHeight="1" x14ac:dyDescent="0.25">
      <c r="A848" s="237" t="s">
        <v>541</v>
      </c>
      <c r="B848" s="238" t="s">
        <v>14</v>
      </c>
      <c r="C848" s="238" t="s">
        <v>34</v>
      </c>
      <c r="D848" s="60" t="s">
        <v>289</v>
      </c>
      <c r="E848" s="60" t="s">
        <v>290</v>
      </c>
      <c r="F848" s="60" t="s">
        <v>1768</v>
      </c>
      <c r="G848" s="61" t="s">
        <v>290</v>
      </c>
      <c r="H848" s="211" t="s">
        <v>533</v>
      </c>
      <c r="I848" s="60" t="s">
        <v>608</v>
      </c>
      <c r="J848" s="212">
        <v>8.533121508568831</v>
      </c>
      <c r="K848" s="212">
        <v>4.2833333244240004</v>
      </c>
      <c r="L848" s="213">
        <v>1096.8</v>
      </c>
      <c r="M848" s="214"/>
      <c r="N848" s="214"/>
      <c r="O848" s="214">
        <v>1</v>
      </c>
      <c r="P848" s="214">
        <v>1</v>
      </c>
      <c r="Q848" s="214"/>
      <c r="R848" s="214"/>
      <c r="S848" s="214"/>
      <c r="T848" s="214"/>
      <c r="U848" s="214"/>
      <c r="V848" s="214"/>
      <c r="W848" s="214"/>
      <c r="X848" s="214"/>
      <c r="Y848" s="214"/>
      <c r="Z848" s="214"/>
      <c r="AA848" s="214"/>
      <c r="AB848" s="214"/>
      <c r="AC848" s="214">
        <v>8</v>
      </c>
      <c r="AD848" s="214">
        <v>8</v>
      </c>
      <c r="AE848" s="214"/>
      <c r="AF848" s="214"/>
      <c r="AG848" s="215"/>
      <c r="AH848" s="214"/>
      <c r="AI848" s="214">
        <f t="shared" si="42"/>
        <v>9</v>
      </c>
      <c r="AJ848" s="214">
        <f t="shared" si="42"/>
        <v>9</v>
      </c>
      <c r="AK848" s="214"/>
      <c r="AL848" s="214"/>
      <c r="AM848" s="214">
        <v>75</v>
      </c>
      <c r="AN848" s="214">
        <v>75</v>
      </c>
      <c r="AO848" s="214"/>
      <c r="AP848" s="214"/>
      <c r="AQ848" s="214"/>
      <c r="AR848" s="214"/>
      <c r="AS848" s="214"/>
      <c r="AT848" s="214"/>
      <c r="AU848" s="214"/>
      <c r="AV848" s="214"/>
      <c r="AW848" s="214"/>
      <c r="AX848" s="214"/>
      <c r="AY848" s="214"/>
      <c r="AZ848" s="214"/>
      <c r="BA848" s="214">
        <v>49.35</v>
      </c>
      <c r="BB848" s="214">
        <v>49.35</v>
      </c>
      <c r="BC848" s="214"/>
      <c r="BD848" s="214"/>
      <c r="BE848" s="214"/>
      <c r="BF848" s="214"/>
      <c r="BG848" s="216">
        <f t="shared" si="43"/>
        <v>124.35</v>
      </c>
      <c r="BH848" s="72">
        <f t="shared" si="43"/>
        <v>124.35</v>
      </c>
      <c r="BI848" s="217">
        <f t="shared" si="41"/>
        <v>3.8379629629629625E-2</v>
      </c>
      <c r="BJ848" s="218">
        <v>0</v>
      </c>
      <c r="BK848" s="218">
        <v>0</v>
      </c>
      <c r="BL848" s="218">
        <v>262800</v>
      </c>
      <c r="BM848" s="218">
        <v>262800</v>
      </c>
      <c r="BN848" s="218">
        <v>0</v>
      </c>
      <c r="BO848" s="218">
        <v>0</v>
      </c>
      <c r="BP848" s="218">
        <v>0</v>
      </c>
      <c r="BQ848" s="218">
        <v>0</v>
      </c>
      <c r="BR848" s="218">
        <v>0</v>
      </c>
      <c r="BS848" s="218">
        <v>0</v>
      </c>
      <c r="BT848" s="218">
        <v>0</v>
      </c>
      <c r="BU848" s="218">
        <v>0</v>
      </c>
      <c r="BV848" s="218">
        <v>0</v>
      </c>
      <c r="BW848" s="218">
        <v>0</v>
      </c>
      <c r="BX848" s="218">
        <v>0</v>
      </c>
      <c r="BY848" s="218">
        <v>0</v>
      </c>
      <c r="BZ848" s="218">
        <v>57929.004000000001</v>
      </c>
      <c r="CA848" s="218">
        <v>57929.004000000001</v>
      </c>
      <c r="CB848" s="218">
        <v>0</v>
      </c>
      <c r="CC848" s="218">
        <v>0</v>
      </c>
      <c r="CD848" s="218">
        <v>0</v>
      </c>
      <c r="CE848" s="218">
        <v>0</v>
      </c>
      <c r="CF848" s="218">
        <v>320729.00400000002</v>
      </c>
      <c r="CG848" s="219">
        <v>320729.00400000002</v>
      </c>
      <c r="CH848" s="220">
        <v>12719520</v>
      </c>
      <c r="CI848" s="220">
        <v>12719520</v>
      </c>
      <c r="CJ848" s="220">
        <v>11352960.000000002</v>
      </c>
      <c r="CK848" s="221" t="s">
        <v>530</v>
      </c>
      <c r="CL848" s="222">
        <v>3.63</v>
      </c>
      <c r="CM848" s="223">
        <v>3.63</v>
      </c>
      <c r="CN848" s="224">
        <v>3.24</v>
      </c>
      <c r="CO848" s="253"/>
      <c r="CP848" s="253"/>
      <c r="CQ848" s="253"/>
      <c r="CR848" s="225"/>
      <c r="CS848" s="254">
        <v>4.6551323927467019</v>
      </c>
      <c r="CT848" s="255">
        <v>4.6551323927467019</v>
      </c>
      <c r="CU848" s="256">
        <v>4.2671104933942244E-2</v>
      </c>
      <c r="CV848" s="257">
        <v>4.2671104933942244E-2</v>
      </c>
      <c r="CW848" s="245" t="s">
        <v>573</v>
      </c>
      <c r="CX848" s="258"/>
      <c r="CY848" s="253"/>
      <c r="CZ848" s="253"/>
      <c r="DA848" s="259"/>
      <c r="DB848" s="260"/>
      <c r="DC848" s="261">
        <v>0</v>
      </c>
      <c r="DD848" s="262">
        <v>0</v>
      </c>
      <c r="DE848" s="263">
        <v>0</v>
      </c>
      <c r="DF848" s="111">
        <v>0</v>
      </c>
    </row>
    <row r="849" spans="1:110" ht="35.25" customHeight="1" x14ac:dyDescent="0.25">
      <c r="A849" s="237" t="s">
        <v>541</v>
      </c>
      <c r="B849" s="238" t="s">
        <v>14</v>
      </c>
      <c r="C849" s="238" t="s">
        <v>34</v>
      </c>
      <c r="D849" s="60" t="s">
        <v>289</v>
      </c>
      <c r="E849" s="60" t="s">
        <v>290</v>
      </c>
      <c r="F849" s="60" t="s">
        <v>1769</v>
      </c>
      <c r="G849" s="61" t="s">
        <v>290</v>
      </c>
      <c r="H849" s="211" t="s">
        <v>543</v>
      </c>
      <c r="I849" s="60" t="s">
        <v>608</v>
      </c>
      <c r="J849" s="212">
        <v>10.038966480669213</v>
      </c>
      <c r="K849" s="212">
        <v>9.1636363445760001</v>
      </c>
      <c r="L849" s="213">
        <v>1969.7</v>
      </c>
      <c r="M849" s="214"/>
      <c r="N849" s="214"/>
      <c r="O849" s="214"/>
      <c r="P849" s="214"/>
      <c r="Q849" s="214"/>
      <c r="R849" s="214"/>
      <c r="S849" s="214"/>
      <c r="T849" s="214"/>
      <c r="U849" s="214"/>
      <c r="V849" s="214"/>
      <c r="W849" s="214"/>
      <c r="X849" s="214"/>
      <c r="Y849" s="214"/>
      <c r="Z849" s="214"/>
      <c r="AA849" s="214"/>
      <c r="AB849" s="214"/>
      <c r="AC849" s="214">
        <v>99</v>
      </c>
      <c r="AD849" s="214">
        <v>99</v>
      </c>
      <c r="AE849" s="214"/>
      <c r="AF849" s="214"/>
      <c r="AG849" s="215"/>
      <c r="AH849" s="214"/>
      <c r="AI849" s="214">
        <f t="shared" si="42"/>
        <v>99</v>
      </c>
      <c r="AJ849" s="214">
        <f t="shared" si="42"/>
        <v>99</v>
      </c>
      <c r="AK849" s="214"/>
      <c r="AL849" s="214"/>
      <c r="AM849" s="214"/>
      <c r="AN849" s="214"/>
      <c r="AO849" s="214"/>
      <c r="AP849" s="214"/>
      <c r="AQ849" s="214"/>
      <c r="AR849" s="214"/>
      <c r="AS849" s="214"/>
      <c r="AT849" s="214"/>
      <c r="AU849" s="214"/>
      <c r="AV849" s="214"/>
      <c r="AW849" s="214"/>
      <c r="AX849" s="214"/>
      <c r="AY849" s="214"/>
      <c r="AZ849" s="214"/>
      <c r="BA849" s="214">
        <v>564.77</v>
      </c>
      <c r="BB849" s="214">
        <v>564.77</v>
      </c>
      <c r="BC849" s="214"/>
      <c r="BD849" s="214"/>
      <c r="BE849" s="214"/>
      <c r="BF849" s="214"/>
      <c r="BG849" s="216">
        <f t="shared" si="43"/>
        <v>564.77</v>
      </c>
      <c r="BH849" s="72">
        <f t="shared" si="43"/>
        <v>564.77</v>
      </c>
      <c r="BI849" s="217">
        <f t="shared" si="41"/>
        <v>6.4990794016110479E-2</v>
      </c>
      <c r="BJ849" s="218">
        <v>0</v>
      </c>
      <c r="BK849" s="218">
        <v>0</v>
      </c>
      <c r="BL849" s="218">
        <v>0</v>
      </c>
      <c r="BM849" s="218">
        <v>0</v>
      </c>
      <c r="BN849" s="218">
        <v>0</v>
      </c>
      <c r="BO849" s="218">
        <v>0</v>
      </c>
      <c r="BP849" s="218">
        <v>0</v>
      </c>
      <c r="BQ849" s="218">
        <v>0</v>
      </c>
      <c r="BR849" s="218">
        <v>0</v>
      </c>
      <c r="BS849" s="218">
        <v>0</v>
      </c>
      <c r="BT849" s="218">
        <v>0</v>
      </c>
      <c r="BU849" s="218">
        <v>0</v>
      </c>
      <c r="BV849" s="218">
        <v>0</v>
      </c>
      <c r="BW849" s="218">
        <v>0</v>
      </c>
      <c r="BX849" s="218">
        <v>0</v>
      </c>
      <c r="BY849" s="218">
        <v>0</v>
      </c>
      <c r="BZ849" s="218">
        <v>662949.61680000008</v>
      </c>
      <c r="CA849" s="218">
        <v>662949.61680000008</v>
      </c>
      <c r="CB849" s="218">
        <v>0</v>
      </c>
      <c r="CC849" s="218">
        <v>0</v>
      </c>
      <c r="CD849" s="218">
        <v>0</v>
      </c>
      <c r="CE849" s="218">
        <v>0</v>
      </c>
      <c r="CF849" s="218">
        <v>662949.61680000008</v>
      </c>
      <c r="CG849" s="219">
        <v>662949.61680000008</v>
      </c>
      <c r="CH849" s="220">
        <v>20767355.155658398</v>
      </c>
      <c r="CI849" s="220">
        <v>20767355.155658398</v>
      </c>
      <c r="CJ849" s="220">
        <v>27636801.884023197</v>
      </c>
      <c r="CK849" s="221" t="s">
        <v>530</v>
      </c>
      <c r="CL849" s="222">
        <v>6.53</v>
      </c>
      <c r="CM849" s="223">
        <v>6.53</v>
      </c>
      <c r="CN849" s="224">
        <v>8.69</v>
      </c>
      <c r="CO849" s="253"/>
      <c r="CP849" s="253"/>
      <c r="CQ849" s="253"/>
      <c r="CR849" s="225"/>
      <c r="CS849" s="254">
        <v>15.559707632262395</v>
      </c>
      <c r="CT849" s="255">
        <v>15.559707632262395</v>
      </c>
      <c r="CU849" s="256">
        <v>0.11305058952857083</v>
      </c>
      <c r="CV849" s="257">
        <v>0.11305058952857083</v>
      </c>
      <c r="CW849" s="245" t="s">
        <v>584</v>
      </c>
      <c r="CX849" s="258"/>
      <c r="CY849" s="253"/>
      <c r="CZ849" s="253"/>
      <c r="DA849" s="259"/>
      <c r="DB849" s="260"/>
      <c r="DC849" s="261">
        <v>0</v>
      </c>
      <c r="DD849" s="262">
        <v>0</v>
      </c>
      <c r="DE849" s="263">
        <v>0</v>
      </c>
      <c r="DF849" s="111">
        <v>0</v>
      </c>
    </row>
    <row r="850" spans="1:110" ht="35.25" customHeight="1" x14ac:dyDescent="0.25">
      <c r="A850" s="237" t="s">
        <v>541</v>
      </c>
      <c r="B850" s="238" t="s">
        <v>14</v>
      </c>
      <c r="C850" s="238" t="s">
        <v>34</v>
      </c>
      <c r="D850" s="60" t="s">
        <v>289</v>
      </c>
      <c r="E850" s="60" t="s">
        <v>290</v>
      </c>
      <c r="F850" s="60" t="s">
        <v>1770</v>
      </c>
      <c r="G850" s="61" t="s">
        <v>290</v>
      </c>
      <c r="H850" s="211" t="s">
        <v>543</v>
      </c>
      <c r="I850" s="60" t="s">
        <v>608</v>
      </c>
      <c r="J850" s="212">
        <v>8.4375123039910278</v>
      </c>
      <c r="K850" s="212">
        <v>5.103977262111</v>
      </c>
      <c r="L850" s="213">
        <v>1289.7</v>
      </c>
      <c r="M850" s="214"/>
      <c r="N850" s="214"/>
      <c r="O850" s="214"/>
      <c r="P850" s="214"/>
      <c r="Q850" s="214"/>
      <c r="R850" s="214"/>
      <c r="S850" s="214"/>
      <c r="T850" s="214"/>
      <c r="U850" s="214"/>
      <c r="V850" s="214"/>
      <c r="W850" s="214"/>
      <c r="X850" s="214"/>
      <c r="Y850" s="214"/>
      <c r="Z850" s="214"/>
      <c r="AA850" s="214"/>
      <c r="AB850" s="214"/>
      <c r="AC850" s="214">
        <v>43</v>
      </c>
      <c r="AD850" s="214">
        <v>43</v>
      </c>
      <c r="AE850" s="214"/>
      <c r="AF850" s="214"/>
      <c r="AG850" s="215"/>
      <c r="AH850" s="214"/>
      <c r="AI850" s="214">
        <f t="shared" si="42"/>
        <v>43</v>
      </c>
      <c r="AJ850" s="214">
        <f t="shared" si="42"/>
        <v>43</v>
      </c>
      <c r="AK850" s="214"/>
      <c r="AL850" s="214"/>
      <c r="AM850" s="214"/>
      <c r="AN850" s="214"/>
      <c r="AO850" s="214"/>
      <c r="AP850" s="214"/>
      <c r="AQ850" s="214"/>
      <c r="AR850" s="214"/>
      <c r="AS850" s="214"/>
      <c r="AT850" s="214"/>
      <c r="AU850" s="214"/>
      <c r="AV850" s="214"/>
      <c r="AW850" s="214"/>
      <c r="AX850" s="214"/>
      <c r="AY850" s="214"/>
      <c r="AZ850" s="214"/>
      <c r="BA850" s="214">
        <v>208.845</v>
      </c>
      <c r="BB850" s="214">
        <v>208.845</v>
      </c>
      <c r="BC850" s="214"/>
      <c r="BD850" s="214"/>
      <c r="BE850" s="214"/>
      <c r="BF850" s="214"/>
      <c r="BG850" s="216">
        <f t="shared" si="43"/>
        <v>208.845</v>
      </c>
      <c r="BH850" s="72">
        <f t="shared" si="43"/>
        <v>208.845</v>
      </c>
      <c r="BI850" s="217">
        <f t="shared" si="41"/>
        <v>6.6090189873417721E-2</v>
      </c>
      <c r="BJ850" s="218">
        <v>0</v>
      </c>
      <c r="BK850" s="218">
        <v>0</v>
      </c>
      <c r="BL850" s="218">
        <v>0</v>
      </c>
      <c r="BM850" s="218">
        <v>0</v>
      </c>
      <c r="BN850" s="218">
        <v>0</v>
      </c>
      <c r="BO850" s="218">
        <v>0</v>
      </c>
      <c r="BP850" s="218">
        <v>0</v>
      </c>
      <c r="BQ850" s="218">
        <v>0</v>
      </c>
      <c r="BR850" s="218">
        <v>0</v>
      </c>
      <c r="BS850" s="218">
        <v>0</v>
      </c>
      <c r="BT850" s="218">
        <v>0</v>
      </c>
      <c r="BU850" s="218">
        <v>0</v>
      </c>
      <c r="BV850" s="218">
        <v>0</v>
      </c>
      <c r="BW850" s="218">
        <v>0</v>
      </c>
      <c r="BX850" s="218">
        <v>0</v>
      </c>
      <c r="BY850" s="218">
        <v>0</v>
      </c>
      <c r="BZ850" s="218">
        <v>245150.61480000001</v>
      </c>
      <c r="CA850" s="218">
        <v>245150.61480000001</v>
      </c>
      <c r="CB850" s="218">
        <v>0</v>
      </c>
      <c r="CC850" s="218">
        <v>0</v>
      </c>
      <c r="CD850" s="218">
        <v>0</v>
      </c>
      <c r="CE850" s="218">
        <v>0</v>
      </c>
      <c r="CF850" s="218">
        <v>245150.61480000001</v>
      </c>
      <c r="CG850" s="219">
        <v>245150.61480000001</v>
      </c>
      <c r="CH850" s="220">
        <v>9215520</v>
      </c>
      <c r="CI850" s="220">
        <v>9215520</v>
      </c>
      <c r="CJ850" s="220">
        <v>11072640.000000002</v>
      </c>
      <c r="CK850" s="221" t="s">
        <v>530</v>
      </c>
      <c r="CL850" s="222">
        <v>2.63</v>
      </c>
      <c r="CM850" s="223">
        <v>2.63</v>
      </c>
      <c r="CN850" s="224">
        <v>3.16</v>
      </c>
      <c r="CO850" s="253"/>
      <c r="CP850" s="253"/>
      <c r="CQ850" s="253"/>
      <c r="CR850" s="225"/>
      <c r="CS850" s="254">
        <v>4.139248201176108</v>
      </c>
      <c r="CT850" s="255">
        <v>4.139248201176108</v>
      </c>
      <c r="CU850" s="256">
        <v>1.3910132491029707E-2</v>
      </c>
      <c r="CV850" s="257">
        <v>1.3910132491029707E-2</v>
      </c>
      <c r="CW850" s="245" t="s">
        <v>888</v>
      </c>
      <c r="CX850" s="258"/>
      <c r="CY850" s="253"/>
      <c r="CZ850" s="253"/>
      <c r="DA850" s="259"/>
      <c r="DB850" s="260"/>
      <c r="DC850" s="261">
        <v>0</v>
      </c>
      <c r="DD850" s="262">
        <v>0</v>
      </c>
      <c r="DE850" s="263">
        <v>0</v>
      </c>
      <c r="DF850" s="111">
        <v>0</v>
      </c>
    </row>
    <row r="851" spans="1:110" ht="35.25" customHeight="1" x14ac:dyDescent="0.25">
      <c r="A851" s="237" t="s">
        <v>541</v>
      </c>
      <c r="B851" s="238" t="s">
        <v>14</v>
      </c>
      <c r="C851" s="238" t="s">
        <v>34</v>
      </c>
      <c r="D851" s="60" t="s">
        <v>289</v>
      </c>
      <c r="E851" s="60" t="s">
        <v>290</v>
      </c>
      <c r="F851" s="60" t="s">
        <v>1771</v>
      </c>
      <c r="G851" s="61" t="s">
        <v>290</v>
      </c>
      <c r="H851" s="211" t="s">
        <v>543</v>
      </c>
      <c r="I851" s="60" t="s">
        <v>608</v>
      </c>
      <c r="J851" s="212">
        <v>12.190173583669758</v>
      </c>
      <c r="K851" s="212">
        <v>10.642992402105001</v>
      </c>
      <c r="L851" s="213">
        <v>3762.7</v>
      </c>
      <c r="M851" s="214"/>
      <c r="N851" s="214"/>
      <c r="O851" s="214"/>
      <c r="P851" s="214"/>
      <c r="Q851" s="214"/>
      <c r="R851" s="214"/>
      <c r="S851" s="214"/>
      <c r="T851" s="214"/>
      <c r="U851" s="214"/>
      <c r="V851" s="214"/>
      <c r="W851" s="214"/>
      <c r="X851" s="214"/>
      <c r="Y851" s="214"/>
      <c r="Z851" s="214"/>
      <c r="AA851" s="214"/>
      <c r="AB851" s="214"/>
      <c r="AC851" s="214">
        <v>32</v>
      </c>
      <c r="AD851" s="214">
        <v>32</v>
      </c>
      <c r="AE851" s="214"/>
      <c r="AF851" s="214"/>
      <c r="AG851" s="215"/>
      <c r="AH851" s="214"/>
      <c r="AI851" s="214">
        <f t="shared" si="42"/>
        <v>32</v>
      </c>
      <c r="AJ851" s="214">
        <f t="shared" si="42"/>
        <v>32</v>
      </c>
      <c r="AK851" s="214"/>
      <c r="AL851" s="214"/>
      <c r="AM851" s="214"/>
      <c r="AN851" s="214"/>
      <c r="AO851" s="214"/>
      <c r="AP851" s="214"/>
      <c r="AQ851" s="214"/>
      <c r="AR851" s="214"/>
      <c r="AS851" s="214"/>
      <c r="AT851" s="214"/>
      <c r="AU851" s="214"/>
      <c r="AV851" s="214"/>
      <c r="AW851" s="214"/>
      <c r="AX851" s="214"/>
      <c r="AY851" s="214"/>
      <c r="AZ851" s="214"/>
      <c r="BA851" s="214">
        <v>1705.6949999999999</v>
      </c>
      <c r="BB851" s="214">
        <v>1705.6949999999999</v>
      </c>
      <c r="BC851" s="214"/>
      <c r="BD851" s="214"/>
      <c r="BE851" s="214"/>
      <c r="BF851" s="214"/>
      <c r="BG851" s="216">
        <f t="shared" si="43"/>
        <v>1705.6949999999999</v>
      </c>
      <c r="BH851" s="72">
        <f t="shared" si="43"/>
        <v>1705.6949999999999</v>
      </c>
      <c r="BI851" s="217">
        <f t="shared" si="41"/>
        <v>0.13010640732265447</v>
      </c>
      <c r="BJ851" s="218">
        <v>0</v>
      </c>
      <c r="BK851" s="218">
        <v>0</v>
      </c>
      <c r="BL851" s="218">
        <v>0</v>
      </c>
      <c r="BM851" s="218">
        <v>0</v>
      </c>
      <c r="BN851" s="218">
        <v>0</v>
      </c>
      <c r="BO851" s="218">
        <v>0</v>
      </c>
      <c r="BP851" s="218">
        <v>0</v>
      </c>
      <c r="BQ851" s="218">
        <v>0</v>
      </c>
      <c r="BR851" s="218">
        <v>0</v>
      </c>
      <c r="BS851" s="218">
        <v>0</v>
      </c>
      <c r="BT851" s="218">
        <v>0</v>
      </c>
      <c r="BU851" s="218">
        <v>0</v>
      </c>
      <c r="BV851" s="218">
        <v>0</v>
      </c>
      <c r="BW851" s="218">
        <v>0</v>
      </c>
      <c r="BX851" s="218">
        <v>0</v>
      </c>
      <c r="BY851" s="218">
        <v>0</v>
      </c>
      <c r="BZ851" s="218">
        <v>2002213.0188</v>
      </c>
      <c r="CA851" s="218">
        <v>2002213.0188</v>
      </c>
      <c r="CB851" s="218">
        <v>0</v>
      </c>
      <c r="CC851" s="218">
        <v>0</v>
      </c>
      <c r="CD851" s="218">
        <v>0</v>
      </c>
      <c r="CE851" s="218">
        <v>0</v>
      </c>
      <c r="CF851" s="218">
        <v>2002213.0188</v>
      </c>
      <c r="CG851" s="219">
        <v>2002213.0188</v>
      </c>
      <c r="CH851" s="220">
        <v>37791672.695726402</v>
      </c>
      <c r="CI851" s="220">
        <v>37791672.695726402</v>
      </c>
      <c r="CJ851" s="220">
        <v>51716996.768368803</v>
      </c>
      <c r="CK851" s="221" t="s">
        <v>530</v>
      </c>
      <c r="CL851" s="222">
        <v>9.58</v>
      </c>
      <c r="CM851" s="223">
        <v>9.58</v>
      </c>
      <c r="CN851" s="224">
        <v>13.11</v>
      </c>
      <c r="CO851" s="253"/>
      <c r="CP851" s="253"/>
      <c r="CQ851" s="253"/>
      <c r="CR851" s="225"/>
      <c r="CS851" s="254">
        <v>45.512435950069573</v>
      </c>
      <c r="CT851" s="255">
        <v>16.599430989049054</v>
      </c>
      <c r="CU851" s="256">
        <v>0.13953565482394875</v>
      </c>
      <c r="CV851" s="257">
        <v>9.7101211166967918E-2</v>
      </c>
      <c r="CW851" s="245" t="s">
        <v>628</v>
      </c>
      <c r="CX851" s="258"/>
      <c r="CY851" s="253"/>
      <c r="CZ851" s="253"/>
      <c r="DA851" s="259"/>
      <c r="DB851" s="260"/>
      <c r="DC851" s="261">
        <v>90250</v>
      </c>
      <c r="DD851" s="262">
        <v>0</v>
      </c>
      <c r="DE851" s="263">
        <v>0</v>
      </c>
      <c r="DF851" s="111">
        <v>30083.333333333332</v>
      </c>
    </row>
    <row r="852" spans="1:110" ht="35.25" customHeight="1" x14ac:dyDescent="0.25">
      <c r="A852" s="237" t="s">
        <v>541</v>
      </c>
      <c r="B852" s="238" t="s">
        <v>14</v>
      </c>
      <c r="C852" s="238" t="s">
        <v>34</v>
      </c>
      <c r="D852" s="60" t="s">
        <v>235</v>
      </c>
      <c r="E852" s="60" t="s">
        <v>139</v>
      </c>
      <c r="F852" s="60" t="s">
        <v>1772</v>
      </c>
      <c r="G852" s="61" t="s">
        <v>139</v>
      </c>
      <c r="H852" s="211" t="s">
        <v>1070</v>
      </c>
      <c r="I852" s="60" t="s">
        <v>1070</v>
      </c>
      <c r="J852" s="212">
        <v>0</v>
      </c>
      <c r="K852" s="212" t="s">
        <v>1070</v>
      </c>
      <c r="L852" s="213">
        <v>0</v>
      </c>
      <c r="M852" s="214"/>
      <c r="N852" s="214"/>
      <c r="O852" s="214"/>
      <c r="P852" s="214"/>
      <c r="Q852" s="214"/>
      <c r="R852" s="214"/>
      <c r="S852" s="214"/>
      <c r="T852" s="214"/>
      <c r="U852" s="214"/>
      <c r="V852" s="214"/>
      <c r="W852" s="214"/>
      <c r="X852" s="214"/>
      <c r="Y852" s="214">
        <v>1</v>
      </c>
      <c r="Z852" s="214">
        <v>1</v>
      </c>
      <c r="AA852" s="214"/>
      <c r="AB852" s="214"/>
      <c r="AC852" s="214">
        <v>11</v>
      </c>
      <c r="AD852" s="214">
        <v>11</v>
      </c>
      <c r="AE852" s="214"/>
      <c r="AF852" s="214"/>
      <c r="AG852" s="215"/>
      <c r="AH852" s="214"/>
      <c r="AI852" s="214">
        <f t="shared" si="42"/>
        <v>12</v>
      </c>
      <c r="AJ852" s="214">
        <f t="shared" si="42"/>
        <v>12</v>
      </c>
      <c r="AK852" s="214"/>
      <c r="AL852" s="214"/>
      <c r="AM852" s="214"/>
      <c r="AN852" s="214"/>
      <c r="AO852" s="214"/>
      <c r="AP852" s="214"/>
      <c r="AQ852" s="214"/>
      <c r="AR852" s="214"/>
      <c r="AS852" s="214"/>
      <c r="AT852" s="214"/>
      <c r="AU852" s="214"/>
      <c r="AV852" s="214"/>
      <c r="AW852" s="214">
        <v>1.2</v>
      </c>
      <c r="AX852" s="214">
        <v>1.2</v>
      </c>
      <c r="AY852" s="214"/>
      <c r="AZ852" s="214"/>
      <c r="BA852" s="214">
        <v>55.76</v>
      </c>
      <c r="BB852" s="214">
        <v>55.76</v>
      </c>
      <c r="BC852" s="214"/>
      <c r="BD852" s="214"/>
      <c r="BE852" s="214"/>
      <c r="BF852" s="214"/>
      <c r="BG852" s="216">
        <f t="shared" si="43"/>
        <v>56.96</v>
      </c>
      <c r="BH852" s="72">
        <f t="shared" si="43"/>
        <v>56.96</v>
      </c>
      <c r="BI852" s="217">
        <f t="shared" si="41"/>
        <v>0</v>
      </c>
      <c r="BJ852" s="218">
        <v>0</v>
      </c>
      <c r="BK852" s="218">
        <v>0</v>
      </c>
      <c r="BL852" s="218">
        <v>0</v>
      </c>
      <c r="BM852" s="218">
        <v>0</v>
      </c>
      <c r="BN852" s="218">
        <v>0</v>
      </c>
      <c r="BO852" s="218">
        <v>0</v>
      </c>
      <c r="BP852" s="218">
        <v>0</v>
      </c>
      <c r="BQ852" s="218">
        <v>0</v>
      </c>
      <c r="BR852" s="218">
        <v>0</v>
      </c>
      <c r="BS852" s="218">
        <v>0</v>
      </c>
      <c r="BT852" s="218">
        <v>0</v>
      </c>
      <c r="BU852" s="218">
        <v>0</v>
      </c>
      <c r="BV852" s="218">
        <v>6054.9119999999994</v>
      </c>
      <c r="BW852" s="218">
        <v>6054.9119999999994</v>
      </c>
      <c r="BX852" s="218">
        <v>0</v>
      </c>
      <c r="BY852" s="218">
        <v>0</v>
      </c>
      <c r="BZ852" s="218">
        <v>65453.318400000004</v>
      </c>
      <c r="CA852" s="218">
        <v>65453.318400000004</v>
      </c>
      <c r="CB852" s="218">
        <v>0</v>
      </c>
      <c r="CC852" s="218">
        <v>0</v>
      </c>
      <c r="CD852" s="218">
        <v>0</v>
      </c>
      <c r="CE852" s="218">
        <v>0</v>
      </c>
      <c r="CF852" s="218">
        <v>71508.2304</v>
      </c>
      <c r="CG852" s="219">
        <v>71508.2304</v>
      </c>
      <c r="CH852" s="220">
        <v>0</v>
      </c>
      <c r="CI852" s="220">
        <v>0</v>
      </c>
      <c r="CJ852" s="220">
        <v>0</v>
      </c>
      <c r="CK852" s="221" t="s">
        <v>530</v>
      </c>
      <c r="CL852" s="222">
        <v>0</v>
      </c>
      <c r="CM852" s="223">
        <v>0</v>
      </c>
      <c r="CN852" s="224">
        <v>0</v>
      </c>
      <c r="CO852" s="253"/>
      <c r="CP852" s="253"/>
      <c r="CQ852" s="253"/>
      <c r="CR852" s="225"/>
      <c r="CS852" s="254">
        <v>0</v>
      </c>
      <c r="CT852" s="255">
        <v>0</v>
      </c>
      <c r="CU852" s="256">
        <v>0</v>
      </c>
      <c r="CV852" s="257">
        <v>0</v>
      </c>
      <c r="CW852" s="245" t="s">
        <v>564</v>
      </c>
      <c r="CX852" s="258"/>
      <c r="CY852" s="253"/>
      <c r="CZ852" s="253"/>
      <c r="DA852" s="259"/>
      <c r="DB852" s="260"/>
      <c r="DC852" s="261">
        <v>0</v>
      </c>
      <c r="DD852" s="262">
        <v>0</v>
      </c>
      <c r="DE852" s="263">
        <v>0</v>
      </c>
      <c r="DF852" s="111">
        <v>0</v>
      </c>
    </row>
    <row r="853" spans="1:110" ht="35.25" customHeight="1" x14ac:dyDescent="0.25">
      <c r="A853" s="237" t="s">
        <v>541</v>
      </c>
      <c r="B853" s="238" t="s">
        <v>14</v>
      </c>
      <c r="C853" s="238" t="s">
        <v>34</v>
      </c>
      <c r="D853" s="60" t="s">
        <v>217</v>
      </c>
      <c r="E853" s="60" t="s">
        <v>218</v>
      </c>
      <c r="F853" s="60" t="s">
        <v>1773</v>
      </c>
      <c r="G853" s="61" t="s">
        <v>218</v>
      </c>
      <c r="H853" s="211" t="s">
        <v>543</v>
      </c>
      <c r="I853" s="60" t="s">
        <v>608</v>
      </c>
      <c r="J853" s="212">
        <v>8.7243399177244338</v>
      </c>
      <c r="K853" s="212">
        <v>14.385037848867002</v>
      </c>
      <c r="L853" s="213">
        <v>3809.4</v>
      </c>
      <c r="M853" s="214"/>
      <c r="N853" s="214"/>
      <c r="O853" s="214"/>
      <c r="P853" s="214"/>
      <c r="Q853" s="214"/>
      <c r="R853" s="214"/>
      <c r="S853" s="214"/>
      <c r="T853" s="214"/>
      <c r="U853" s="214"/>
      <c r="V853" s="214"/>
      <c r="W853" s="214"/>
      <c r="X853" s="214"/>
      <c r="Y853" s="214"/>
      <c r="Z853" s="214"/>
      <c r="AA853" s="214"/>
      <c r="AB853" s="214"/>
      <c r="AC853" s="214">
        <v>54</v>
      </c>
      <c r="AD853" s="214">
        <v>54</v>
      </c>
      <c r="AE853" s="214"/>
      <c r="AF853" s="214"/>
      <c r="AG853" s="215"/>
      <c r="AH853" s="214"/>
      <c r="AI853" s="214">
        <f t="shared" si="42"/>
        <v>54</v>
      </c>
      <c r="AJ853" s="214">
        <f t="shared" si="42"/>
        <v>54</v>
      </c>
      <c r="AK853" s="214"/>
      <c r="AL853" s="214"/>
      <c r="AM853" s="214"/>
      <c r="AN853" s="214"/>
      <c r="AO853" s="214"/>
      <c r="AP853" s="214"/>
      <c r="AQ853" s="214"/>
      <c r="AR853" s="214"/>
      <c r="AS853" s="214"/>
      <c r="AT853" s="214"/>
      <c r="AU853" s="214"/>
      <c r="AV853" s="214"/>
      <c r="AW853" s="214"/>
      <c r="AX853" s="214"/>
      <c r="AY853" s="214"/>
      <c r="AZ853" s="214"/>
      <c r="BA853" s="214">
        <v>253.87</v>
      </c>
      <c r="BB853" s="214">
        <v>253.87</v>
      </c>
      <c r="BC853" s="214"/>
      <c r="BD853" s="214"/>
      <c r="BE853" s="214"/>
      <c r="BF853" s="214"/>
      <c r="BG853" s="216">
        <f t="shared" si="43"/>
        <v>253.87</v>
      </c>
      <c r="BH853" s="72">
        <f t="shared" si="43"/>
        <v>253.87</v>
      </c>
      <c r="BI853" s="217">
        <f t="shared" si="41"/>
        <v>5.2999999999999999E-2</v>
      </c>
      <c r="BJ853" s="218">
        <v>0</v>
      </c>
      <c r="BK853" s="218">
        <v>0</v>
      </c>
      <c r="BL853" s="218">
        <v>0</v>
      </c>
      <c r="BM853" s="218">
        <v>0</v>
      </c>
      <c r="BN853" s="218">
        <v>0</v>
      </c>
      <c r="BO853" s="218">
        <v>0</v>
      </c>
      <c r="BP853" s="218">
        <v>0</v>
      </c>
      <c r="BQ853" s="218">
        <v>0</v>
      </c>
      <c r="BR853" s="218">
        <v>0</v>
      </c>
      <c r="BS853" s="218">
        <v>0</v>
      </c>
      <c r="BT853" s="218">
        <v>0</v>
      </c>
      <c r="BU853" s="218">
        <v>0</v>
      </c>
      <c r="BV853" s="218">
        <v>0</v>
      </c>
      <c r="BW853" s="218">
        <v>0</v>
      </c>
      <c r="BX853" s="218">
        <v>0</v>
      </c>
      <c r="BY853" s="218">
        <v>0</v>
      </c>
      <c r="BZ853" s="218">
        <v>298002.76080000005</v>
      </c>
      <c r="CA853" s="218">
        <v>298002.76080000005</v>
      </c>
      <c r="CB853" s="218">
        <v>0</v>
      </c>
      <c r="CC853" s="218">
        <v>0</v>
      </c>
      <c r="CD853" s="218">
        <v>0</v>
      </c>
      <c r="CE853" s="218">
        <v>0</v>
      </c>
      <c r="CF853" s="218">
        <v>298002.76080000005</v>
      </c>
      <c r="CG853" s="219">
        <v>298002.76080000005</v>
      </c>
      <c r="CH853" s="220">
        <v>11738400.000000002</v>
      </c>
      <c r="CI853" s="220">
        <v>11738400.000000002</v>
      </c>
      <c r="CJ853" s="220">
        <v>16784160</v>
      </c>
      <c r="CK853" s="221" t="s">
        <v>530</v>
      </c>
      <c r="CL853" s="222">
        <v>3.35</v>
      </c>
      <c r="CM853" s="223">
        <v>3.35</v>
      </c>
      <c r="CN853" s="224">
        <v>4.79</v>
      </c>
      <c r="CO853" s="253"/>
      <c r="CP853" s="253"/>
      <c r="CQ853" s="253"/>
      <c r="CR853" s="225"/>
      <c r="CS853" s="254">
        <v>268.95682782545873</v>
      </c>
      <c r="CT853" s="255">
        <v>268.74918677703585</v>
      </c>
      <c r="CU853" s="256">
        <v>2.4310737829004645</v>
      </c>
      <c r="CV853" s="257">
        <v>2.4293856442953996</v>
      </c>
      <c r="CW853" s="245" t="s">
        <v>584</v>
      </c>
      <c r="CX853" s="258"/>
      <c r="CY853" s="253"/>
      <c r="CZ853" s="253"/>
      <c r="DA853" s="259"/>
      <c r="DB853" s="260"/>
      <c r="DC853" s="261">
        <v>0</v>
      </c>
      <c r="DD853" s="262">
        <v>0</v>
      </c>
      <c r="DE853" s="263">
        <v>1476375</v>
      </c>
      <c r="DF853" s="111">
        <v>492125</v>
      </c>
    </row>
    <row r="854" spans="1:110" ht="35.25" customHeight="1" x14ac:dyDescent="0.25">
      <c r="A854" s="237" t="s">
        <v>541</v>
      </c>
      <c r="B854" s="238" t="s">
        <v>14</v>
      </c>
      <c r="C854" s="238" t="s">
        <v>34</v>
      </c>
      <c r="D854" s="60" t="s">
        <v>209</v>
      </c>
      <c r="E854" s="60" t="s">
        <v>90</v>
      </c>
      <c r="F854" s="60" t="s">
        <v>1774</v>
      </c>
      <c r="G854" s="61" t="s">
        <v>90</v>
      </c>
      <c r="H854" s="211" t="s">
        <v>533</v>
      </c>
      <c r="I854" s="60" t="s">
        <v>547</v>
      </c>
      <c r="J854" s="212">
        <v>2.3777593486305548</v>
      </c>
      <c r="K854" s="212">
        <v>1.5388257543750001</v>
      </c>
      <c r="L854" s="213">
        <v>417.3</v>
      </c>
      <c r="M854" s="214"/>
      <c r="N854" s="214"/>
      <c r="O854" s="214"/>
      <c r="P854" s="214"/>
      <c r="Q854" s="214"/>
      <c r="R854" s="214"/>
      <c r="S854" s="214"/>
      <c r="T854" s="214"/>
      <c r="U854" s="214"/>
      <c r="V854" s="214"/>
      <c r="W854" s="214"/>
      <c r="X854" s="214"/>
      <c r="Y854" s="214"/>
      <c r="Z854" s="214"/>
      <c r="AA854" s="214"/>
      <c r="AB854" s="214"/>
      <c r="AC854" s="214">
        <v>6</v>
      </c>
      <c r="AD854" s="214">
        <v>6</v>
      </c>
      <c r="AE854" s="214"/>
      <c r="AF854" s="214"/>
      <c r="AG854" s="215"/>
      <c r="AH854" s="214"/>
      <c r="AI854" s="214">
        <f t="shared" si="42"/>
        <v>6</v>
      </c>
      <c r="AJ854" s="214">
        <f t="shared" si="42"/>
        <v>6</v>
      </c>
      <c r="AK854" s="214"/>
      <c r="AL854" s="214"/>
      <c r="AM854" s="214"/>
      <c r="AN854" s="214"/>
      <c r="AO854" s="214"/>
      <c r="AP854" s="214"/>
      <c r="AQ854" s="214"/>
      <c r="AR854" s="214"/>
      <c r="AS854" s="214"/>
      <c r="AT854" s="214"/>
      <c r="AU854" s="214"/>
      <c r="AV854" s="214"/>
      <c r="AW854" s="214"/>
      <c r="AX854" s="214"/>
      <c r="AY854" s="214"/>
      <c r="AZ854" s="214"/>
      <c r="BA854" s="214">
        <v>30.9</v>
      </c>
      <c r="BB854" s="214">
        <v>30.9</v>
      </c>
      <c r="BC854" s="214"/>
      <c r="BD854" s="214"/>
      <c r="BE854" s="214"/>
      <c r="BF854" s="214"/>
      <c r="BG854" s="216">
        <f t="shared" si="43"/>
        <v>30.9</v>
      </c>
      <c r="BH854" s="72">
        <f t="shared" si="43"/>
        <v>30.9</v>
      </c>
      <c r="BI854" s="217">
        <f t="shared" si="41"/>
        <v>1.7965116279069767E-2</v>
      </c>
      <c r="BJ854" s="218">
        <v>0</v>
      </c>
      <c r="BK854" s="218">
        <v>0</v>
      </c>
      <c r="BL854" s="218">
        <v>0</v>
      </c>
      <c r="BM854" s="218">
        <v>0</v>
      </c>
      <c r="BN854" s="218">
        <v>0</v>
      </c>
      <c r="BO854" s="218">
        <v>0</v>
      </c>
      <c r="BP854" s="218">
        <v>0</v>
      </c>
      <c r="BQ854" s="218">
        <v>0</v>
      </c>
      <c r="BR854" s="218">
        <v>0</v>
      </c>
      <c r="BS854" s="218">
        <v>0</v>
      </c>
      <c r="BT854" s="218">
        <v>0</v>
      </c>
      <c r="BU854" s="218">
        <v>0</v>
      </c>
      <c r="BV854" s="218">
        <v>0</v>
      </c>
      <c r="BW854" s="218">
        <v>0</v>
      </c>
      <c r="BX854" s="218">
        <v>0</v>
      </c>
      <c r="BY854" s="218">
        <v>0</v>
      </c>
      <c r="BZ854" s="218">
        <v>36271.656000000003</v>
      </c>
      <c r="CA854" s="218">
        <v>36271.656000000003</v>
      </c>
      <c r="CB854" s="218">
        <v>0</v>
      </c>
      <c r="CC854" s="218">
        <v>0</v>
      </c>
      <c r="CD854" s="218">
        <v>0</v>
      </c>
      <c r="CE854" s="218">
        <v>0</v>
      </c>
      <c r="CF854" s="218">
        <v>36271.656000000003</v>
      </c>
      <c r="CG854" s="219">
        <v>36271.656000000003</v>
      </c>
      <c r="CH854" s="220">
        <v>3539040.0000000005</v>
      </c>
      <c r="CI854" s="220">
        <v>3539040.0000000005</v>
      </c>
      <c r="CJ854" s="220">
        <v>6026880</v>
      </c>
      <c r="CK854" s="221" t="s">
        <v>530</v>
      </c>
      <c r="CL854" s="222">
        <v>1.01</v>
      </c>
      <c r="CM854" s="223">
        <v>1.01</v>
      </c>
      <c r="CN854" s="224">
        <v>1.72</v>
      </c>
      <c r="CO854" s="253"/>
      <c r="CP854" s="253"/>
      <c r="CQ854" s="253"/>
      <c r="CR854" s="225"/>
      <c r="CS854" s="254">
        <v>57.207868950576874</v>
      </c>
      <c r="CT854" s="255">
        <v>57.207868950576874</v>
      </c>
      <c r="CU854" s="256">
        <v>1.0955796371208171</v>
      </c>
      <c r="CV854" s="257">
        <v>1.0955796371208171</v>
      </c>
      <c r="CW854" s="245" t="s">
        <v>1343</v>
      </c>
      <c r="CX854" s="258"/>
      <c r="CY854" s="253"/>
      <c r="CZ854" s="253"/>
      <c r="DA854" s="259"/>
      <c r="DB854" s="260"/>
      <c r="DC854" s="261">
        <v>0</v>
      </c>
      <c r="DD854" s="262">
        <v>0</v>
      </c>
      <c r="DE854" s="263">
        <v>0</v>
      </c>
      <c r="DF854" s="111">
        <v>0</v>
      </c>
    </row>
    <row r="855" spans="1:110" ht="35.25" customHeight="1" x14ac:dyDescent="0.25">
      <c r="A855" s="237" t="s">
        <v>541</v>
      </c>
      <c r="B855" s="238" t="s">
        <v>14</v>
      </c>
      <c r="C855" s="238" t="s">
        <v>34</v>
      </c>
      <c r="D855" s="60" t="s">
        <v>209</v>
      </c>
      <c r="E855" s="60" t="s">
        <v>90</v>
      </c>
      <c r="F855" s="60" t="s">
        <v>1775</v>
      </c>
      <c r="G855" s="61" t="s">
        <v>90</v>
      </c>
      <c r="H855" s="211" t="s">
        <v>533</v>
      </c>
      <c r="I855" s="60" t="s">
        <v>547</v>
      </c>
      <c r="J855" s="212">
        <v>4.4096627920057561</v>
      </c>
      <c r="K855" s="212">
        <v>2.6253787824180002</v>
      </c>
      <c r="L855" s="213">
        <v>377.3</v>
      </c>
      <c r="M855" s="214"/>
      <c r="N855" s="214"/>
      <c r="O855" s="214"/>
      <c r="P855" s="214"/>
      <c r="Q855" s="214"/>
      <c r="R855" s="214"/>
      <c r="S855" s="214"/>
      <c r="T855" s="214"/>
      <c r="U855" s="214"/>
      <c r="V855" s="214"/>
      <c r="W855" s="214"/>
      <c r="X855" s="214"/>
      <c r="Y855" s="214"/>
      <c r="Z855" s="214"/>
      <c r="AA855" s="214"/>
      <c r="AB855" s="214"/>
      <c r="AC855" s="214">
        <v>3</v>
      </c>
      <c r="AD855" s="214">
        <v>3</v>
      </c>
      <c r="AE855" s="214"/>
      <c r="AF855" s="214"/>
      <c r="AG855" s="215"/>
      <c r="AH855" s="214"/>
      <c r="AI855" s="214">
        <f t="shared" si="42"/>
        <v>3</v>
      </c>
      <c r="AJ855" s="214">
        <f t="shared" si="42"/>
        <v>3</v>
      </c>
      <c r="AK855" s="214"/>
      <c r="AL855" s="214"/>
      <c r="AM855" s="214"/>
      <c r="AN855" s="214"/>
      <c r="AO855" s="214"/>
      <c r="AP855" s="214"/>
      <c r="AQ855" s="214"/>
      <c r="AR855" s="214"/>
      <c r="AS855" s="214"/>
      <c r="AT855" s="214"/>
      <c r="AU855" s="214"/>
      <c r="AV855" s="214"/>
      <c r="AW855" s="214"/>
      <c r="AX855" s="214"/>
      <c r="AY855" s="214"/>
      <c r="AZ855" s="214"/>
      <c r="BA855" s="214">
        <v>10.9</v>
      </c>
      <c r="BB855" s="214">
        <v>10.9</v>
      </c>
      <c r="BC855" s="214"/>
      <c r="BD855" s="214"/>
      <c r="BE855" s="214"/>
      <c r="BF855" s="214"/>
      <c r="BG855" s="216">
        <f t="shared" si="43"/>
        <v>10.9</v>
      </c>
      <c r="BH855" s="72">
        <f t="shared" si="43"/>
        <v>10.9</v>
      </c>
      <c r="BI855" s="217">
        <f t="shared" si="41"/>
        <v>5.1415094339622635E-3</v>
      </c>
      <c r="BJ855" s="218">
        <v>0</v>
      </c>
      <c r="BK855" s="218">
        <v>0</v>
      </c>
      <c r="BL855" s="218">
        <v>0</v>
      </c>
      <c r="BM855" s="218">
        <v>0</v>
      </c>
      <c r="BN855" s="218">
        <v>0</v>
      </c>
      <c r="BO855" s="218">
        <v>0</v>
      </c>
      <c r="BP855" s="218">
        <v>0</v>
      </c>
      <c r="BQ855" s="218">
        <v>0</v>
      </c>
      <c r="BR855" s="218">
        <v>0</v>
      </c>
      <c r="BS855" s="218">
        <v>0</v>
      </c>
      <c r="BT855" s="218">
        <v>0</v>
      </c>
      <c r="BU855" s="218">
        <v>0</v>
      </c>
      <c r="BV855" s="218">
        <v>0</v>
      </c>
      <c r="BW855" s="218">
        <v>0</v>
      </c>
      <c r="BX855" s="218">
        <v>0</v>
      </c>
      <c r="BY855" s="218">
        <v>0</v>
      </c>
      <c r="BZ855" s="218">
        <v>12794.856000000002</v>
      </c>
      <c r="CA855" s="218">
        <v>12794.856000000002</v>
      </c>
      <c r="CB855" s="218">
        <v>0</v>
      </c>
      <c r="CC855" s="218">
        <v>0</v>
      </c>
      <c r="CD855" s="218">
        <v>0</v>
      </c>
      <c r="CE855" s="218">
        <v>0</v>
      </c>
      <c r="CF855" s="218">
        <v>12794.856000000002</v>
      </c>
      <c r="CG855" s="219">
        <v>12794.856000000002</v>
      </c>
      <c r="CH855" s="220">
        <v>7323360</v>
      </c>
      <c r="CI855" s="220">
        <v>7323360</v>
      </c>
      <c r="CJ855" s="220">
        <v>7428480.0000000009</v>
      </c>
      <c r="CK855" s="221" t="s">
        <v>530</v>
      </c>
      <c r="CL855" s="222">
        <v>2.09</v>
      </c>
      <c r="CM855" s="223">
        <v>2.09</v>
      </c>
      <c r="CN855" s="224">
        <v>2.12</v>
      </c>
      <c r="CO855" s="253"/>
      <c r="CP855" s="253"/>
      <c r="CQ855" s="253"/>
      <c r="CR855" s="225"/>
      <c r="CS855" s="254">
        <v>129.13525524131953</v>
      </c>
      <c r="CT855" s="255">
        <v>128.86823490533368</v>
      </c>
      <c r="CU855" s="256">
        <v>1.8851914156089107</v>
      </c>
      <c r="CV855" s="257">
        <v>1.8843072423109444</v>
      </c>
      <c r="CW855" s="245" t="s">
        <v>868</v>
      </c>
      <c r="CX855" s="258"/>
      <c r="CY855" s="253"/>
      <c r="CZ855" s="253"/>
      <c r="DA855" s="259"/>
      <c r="DB855" s="260"/>
      <c r="DC855" s="261">
        <v>46826</v>
      </c>
      <c r="DD855" s="262">
        <v>0</v>
      </c>
      <c r="DE855" s="263">
        <v>0</v>
      </c>
      <c r="DF855" s="111">
        <v>15608.666666666666</v>
      </c>
    </row>
    <row r="856" spans="1:110" ht="35.25" customHeight="1" x14ac:dyDescent="0.25">
      <c r="A856" s="237" t="s">
        <v>541</v>
      </c>
      <c r="B856" s="238" t="s">
        <v>14</v>
      </c>
      <c r="C856" s="238" t="s">
        <v>34</v>
      </c>
      <c r="D856" s="60" t="s">
        <v>209</v>
      </c>
      <c r="E856" s="60" t="s">
        <v>90</v>
      </c>
      <c r="F856" s="60" t="s">
        <v>1776</v>
      </c>
      <c r="G856" s="61" t="s">
        <v>90</v>
      </c>
      <c r="H856" s="211" t="s">
        <v>533</v>
      </c>
      <c r="I856" s="60" t="s">
        <v>547</v>
      </c>
      <c r="J856" s="212">
        <v>2.3417326918331218</v>
      </c>
      <c r="K856" s="212">
        <v>1.9528409050290001</v>
      </c>
      <c r="L856" s="213">
        <v>604.20000000000005</v>
      </c>
      <c r="M856" s="214"/>
      <c r="N856" s="214"/>
      <c r="O856" s="214"/>
      <c r="P856" s="214"/>
      <c r="Q856" s="214"/>
      <c r="R856" s="214"/>
      <c r="S856" s="214"/>
      <c r="T856" s="214"/>
      <c r="U856" s="214"/>
      <c r="V856" s="214"/>
      <c r="W856" s="214"/>
      <c r="X856" s="214"/>
      <c r="Y856" s="214"/>
      <c r="Z856" s="214"/>
      <c r="AA856" s="214"/>
      <c r="AB856" s="214"/>
      <c r="AC856" s="214">
        <v>4</v>
      </c>
      <c r="AD856" s="214">
        <v>4</v>
      </c>
      <c r="AE856" s="214"/>
      <c r="AF856" s="214"/>
      <c r="AG856" s="215"/>
      <c r="AH856" s="214"/>
      <c r="AI856" s="214">
        <f t="shared" si="42"/>
        <v>4</v>
      </c>
      <c r="AJ856" s="214">
        <f t="shared" si="42"/>
        <v>4</v>
      </c>
      <c r="AK856" s="214"/>
      <c r="AL856" s="214"/>
      <c r="AM856" s="214"/>
      <c r="AN856" s="214"/>
      <c r="AO856" s="214"/>
      <c r="AP856" s="214"/>
      <c r="AQ856" s="214"/>
      <c r="AR856" s="214"/>
      <c r="AS856" s="214"/>
      <c r="AT856" s="214"/>
      <c r="AU856" s="214"/>
      <c r="AV856" s="214"/>
      <c r="AW856" s="214"/>
      <c r="AX856" s="214"/>
      <c r="AY856" s="214"/>
      <c r="AZ856" s="214"/>
      <c r="BA856" s="214">
        <v>27</v>
      </c>
      <c r="BB856" s="214">
        <v>27</v>
      </c>
      <c r="BC856" s="214"/>
      <c r="BD856" s="214"/>
      <c r="BE856" s="214"/>
      <c r="BF856" s="214"/>
      <c r="BG856" s="216">
        <f t="shared" si="43"/>
        <v>27</v>
      </c>
      <c r="BH856" s="72">
        <f t="shared" si="43"/>
        <v>27</v>
      </c>
      <c r="BI856" s="217">
        <f t="shared" si="41"/>
        <v>1.9285714285714288E-2</v>
      </c>
      <c r="BJ856" s="218">
        <v>0</v>
      </c>
      <c r="BK856" s="218">
        <v>0</v>
      </c>
      <c r="BL856" s="218">
        <v>0</v>
      </c>
      <c r="BM856" s="218">
        <v>0</v>
      </c>
      <c r="BN856" s="218">
        <v>0</v>
      </c>
      <c r="BO856" s="218">
        <v>0</v>
      </c>
      <c r="BP856" s="218">
        <v>0</v>
      </c>
      <c r="BQ856" s="218">
        <v>0</v>
      </c>
      <c r="BR856" s="218">
        <v>0</v>
      </c>
      <c r="BS856" s="218">
        <v>0</v>
      </c>
      <c r="BT856" s="218">
        <v>0</v>
      </c>
      <c r="BU856" s="218">
        <v>0</v>
      </c>
      <c r="BV856" s="218">
        <v>0</v>
      </c>
      <c r="BW856" s="218">
        <v>0</v>
      </c>
      <c r="BX856" s="218">
        <v>0</v>
      </c>
      <c r="BY856" s="218">
        <v>0</v>
      </c>
      <c r="BZ856" s="218">
        <v>31693.68</v>
      </c>
      <c r="CA856" s="218">
        <v>31693.68</v>
      </c>
      <c r="CB856" s="218">
        <v>0</v>
      </c>
      <c r="CC856" s="218">
        <v>0</v>
      </c>
      <c r="CD856" s="218">
        <v>0</v>
      </c>
      <c r="CE856" s="218">
        <v>0</v>
      </c>
      <c r="CF856" s="218">
        <v>31693.68</v>
      </c>
      <c r="CG856" s="219">
        <v>31693.68</v>
      </c>
      <c r="CH856" s="220">
        <v>5045759.9999999991</v>
      </c>
      <c r="CI856" s="220">
        <v>5045759.9999999991</v>
      </c>
      <c r="CJ856" s="220">
        <v>4905599.9999999991</v>
      </c>
      <c r="CK856" s="221" t="s">
        <v>530</v>
      </c>
      <c r="CL856" s="222">
        <v>1.44</v>
      </c>
      <c r="CM856" s="223">
        <v>1.44</v>
      </c>
      <c r="CN856" s="224">
        <v>1.4</v>
      </c>
      <c r="CO856" s="253"/>
      <c r="CP856" s="253"/>
      <c r="CQ856" s="253"/>
      <c r="CR856" s="225"/>
      <c r="CS856" s="254">
        <v>129.52949401028607</v>
      </c>
      <c r="CT856" s="255">
        <v>129.20388694626843</v>
      </c>
      <c r="CU856" s="256">
        <v>1.6678138204863595</v>
      </c>
      <c r="CV856" s="257">
        <v>1.6672619441066685</v>
      </c>
      <c r="CW856" s="245" t="s">
        <v>900</v>
      </c>
      <c r="CX856" s="258"/>
      <c r="CY856" s="253"/>
      <c r="CZ856" s="253"/>
      <c r="DA856" s="259"/>
      <c r="DB856" s="260"/>
      <c r="DC856" s="261">
        <v>0</v>
      </c>
      <c r="DD856" s="262">
        <v>156857</v>
      </c>
      <c r="DE856" s="263">
        <v>0</v>
      </c>
      <c r="DF856" s="111">
        <v>52285.666666666664</v>
      </c>
    </row>
    <row r="857" spans="1:110" ht="35.25" customHeight="1" x14ac:dyDescent="0.25">
      <c r="A857" s="237" t="s">
        <v>541</v>
      </c>
      <c r="B857" s="238" t="s">
        <v>14</v>
      </c>
      <c r="C857" s="238" t="s">
        <v>34</v>
      </c>
      <c r="D857" s="60" t="s">
        <v>209</v>
      </c>
      <c r="E857" s="60" t="s">
        <v>90</v>
      </c>
      <c r="F857" s="60" t="s">
        <v>1777</v>
      </c>
      <c r="G857" s="61" t="s">
        <v>90</v>
      </c>
      <c r="H857" s="211" t="s">
        <v>543</v>
      </c>
      <c r="I857" s="60" t="s">
        <v>547</v>
      </c>
      <c r="J857" s="212">
        <v>2.3417326918331218</v>
      </c>
      <c r="K857" s="212">
        <v>1.4772727241999999</v>
      </c>
      <c r="L857" s="213">
        <v>264.2</v>
      </c>
      <c r="M857" s="214"/>
      <c r="N857" s="214"/>
      <c r="O857" s="214"/>
      <c r="P857" s="214"/>
      <c r="Q857" s="214"/>
      <c r="R857" s="214"/>
      <c r="S857" s="214"/>
      <c r="T857" s="214"/>
      <c r="U857" s="214"/>
      <c r="V857" s="214"/>
      <c r="W857" s="214"/>
      <c r="X857" s="214"/>
      <c r="Y857" s="214"/>
      <c r="Z857" s="214"/>
      <c r="AA857" s="214"/>
      <c r="AB857" s="214"/>
      <c r="AC857" s="214">
        <v>2</v>
      </c>
      <c r="AD857" s="214">
        <v>2</v>
      </c>
      <c r="AE857" s="214"/>
      <c r="AF857" s="214"/>
      <c r="AG857" s="215"/>
      <c r="AH857" s="214"/>
      <c r="AI857" s="214">
        <f t="shared" si="42"/>
        <v>2</v>
      </c>
      <c r="AJ857" s="214">
        <f t="shared" si="42"/>
        <v>2</v>
      </c>
      <c r="AK857" s="214"/>
      <c r="AL857" s="214"/>
      <c r="AM857" s="214"/>
      <c r="AN857" s="214"/>
      <c r="AO857" s="214"/>
      <c r="AP857" s="214"/>
      <c r="AQ857" s="214"/>
      <c r="AR857" s="214"/>
      <c r="AS857" s="214"/>
      <c r="AT857" s="214"/>
      <c r="AU857" s="214"/>
      <c r="AV857" s="214"/>
      <c r="AW857" s="214"/>
      <c r="AX857" s="214"/>
      <c r="AY857" s="214"/>
      <c r="AZ857" s="214"/>
      <c r="BA857" s="214">
        <v>26.5</v>
      </c>
      <c r="BB857" s="214">
        <v>26.5</v>
      </c>
      <c r="BC857" s="214"/>
      <c r="BD857" s="214"/>
      <c r="BE857" s="214"/>
      <c r="BF857" s="214"/>
      <c r="BG857" s="216">
        <f t="shared" si="43"/>
        <v>26.5</v>
      </c>
      <c r="BH857" s="72">
        <f t="shared" si="43"/>
        <v>26.5</v>
      </c>
      <c r="BI857" s="217">
        <f t="shared" si="41"/>
        <v>2.2268907563025211E-2</v>
      </c>
      <c r="BJ857" s="218">
        <v>0</v>
      </c>
      <c r="BK857" s="218">
        <v>0</v>
      </c>
      <c r="BL857" s="218">
        <v>0</v>
      </c>
      <c r="BM857" s="218">
        <v>0</v>
      </c>
      <c r="BN857" s="218">
        <v>0</v>
      </c>
      <c r="BO857" s="218">
        <v>0</v>
      </c>
      <c r="BP857" s="218">
        <v>0</v>
      </c>
      <c r="BQ857" s="218">
        <v>0</v>
      </c>
      <c r="BR857" s="218">
        <v>0</v>
      </c>
      <c r="BS857" s="218">
        <v>0</v>
      </c>
      <c r="BT857" s="218">
        <v>0</v>
      </c>
      <c r="BU857" s="218">
        <v>0</v>
      </c>
      <c r="BV857" s="218">
        <v>0</v>
      </c>
      <c r="BW857" s="218">
        <v>0</v>
      </c>
      <c r="BX857" s="218">
        <v>0</v>
      </c>
      <c r="BY857" s="218">
        <v>0</v>
      </c>
      <c r="BZ857" s="218">
        <v>31106.760000000002</v>
      </c>
      <c r="CA857" s="218">
        <v>31106.760000000002</v>
      </c>
      <c r="CB857" s="218">
        <v>0</v>
      </c>
      <c r="CC857" s="218">
        <v>0</v>
      </c>
      <c r="CD857" s="218">
        <v>0</v>
      </c>
      <c r="CE857" s="218">
        <v>0</v>
      </c>
      <c r="CF857" s="218">
        <v>31106.760000000002</v>
      </c>
      <c r="CG857" s="219">
        <v>31106.760000000002</v>
      </c>
      <c r="CH857" s="220">
        <v>3363840</v>
      </c>
      <c r="CI857" s="220">
        <v>3363840</v>
      </c>
      <c r="CJ857" s="220">
        <v>4169760</v>
      </c>
      <c r="CK857" s="221" t="s">
        <v>530</v>
      </c>
      <c r="CL857" s="222">
        <v>0.96</v>
      </c>
      <c r="CM857" s="223">
        <v>0.96</v>
      </c>
      <c r="CN857" s="224">
        <v>1.19</v>
      </c>
      <c r="CO857" s="253"/>
      <c r="CP857" s="253"/>
      <c r="CQ857" s="253"/>
      <c r="CR857" s="225"/>
      <c r="CS857" s="254">
        <v>42.953010353677762</v>
      </c>
      <c r="CT857" s="255">
        <v>42.953010353677762</v>
      </c>
      <c r="CU857" s="256">
        <v>1.0037799267375969</v>
      </c>
      <c r="CV857" s="257">
        <v>1.0037799267375969</v>
      </c>
      <c r="CW857" s="245" t="s">
        <v>1740</v>
      </c>
      <c r="CX857" s="258"/>
      <c r="CY857" s="253"/>
      <c r="CZ857" s="253"/>
      <c r="DA857" s="259"/>
      <c r="DB857" s="260"/>
      <c r="DC857" s="261">
        <v>0</v>
      </c>
      <c r="DD857" s="262">
        <v>0</v>
      </c>
      <c r="DE857" s="263">
        <v>0</v>
      </c>
      <c r="DF857" s="111">
        <v>0</v>
      </c>
    </row>
    <row r="858" spans="1:110" ht="35.25" customHeight="1" x14ac:dyDescent="0.25">
      <c r="A858" s="237" t="s">
        <v>541</v>
      </c>
      <c r="B858" s="238" t="s">
        <v>14</v>
      </c>
      <c r="C858" s="238" t="s">
        <v>34</v>
      </c>
      <c r="D858" s="60" t="s">
        <v>209</v>
      </c>
      <c r="E858" s="60" t="s">
        <v>90</v>
      </c>
      <c r="F858" s="60" t="s">
        <v>1778</v>
      </c>
      <c r="G858" s="61" t="s">
        <v>90</v>
      </c>
      <c r="H858" s="211" t="s">
        <v>543</v>
      </c>
      <c r="I858" s="60" t="s">
        <v>547</v>
      </c>
      <c r="J858" s="212">
        <v>2.2696793782382572</v>
      </c>
      <c r="K858" s="212">
        <v>0.85890151336499998</v>
      </c>
      <c r="L858" s="213">
        <v>117.4</v>
      </c>
      <c r="M858" s="214"/>
      <c r="N858" s="214"/>
      <c r="O858" s="214"/>
      <c r="P858" s="214"/>
      <c r="Q858" s="214"/>
      <c r="R858" s="214"/>
      <c r="S858" s="214"/>
      <c r="T858" s="214"/>
      <c r="U858" s="214"/>
      <c r="V858" s="214"/>
      <c r="W858" s="214"/>
      <c r="X858" s="214"/>
      <c r="Y858" s="214">
        <v>1</v>
      </c>
      <c r="Z858" s="214">
        <v>1</v>
      </c>
      <c r="AA858" s="214"/>
      <c r="AB858" s="214"/>
      <c r="AC858" s="214"/>
      <c r="AD858" s="214"/>
      <c r="AE858" s="214"/>
      <c r="AF858" s="214"/>
      <c r="AG858" s="215"/>
      <c r="AH858" s="214"/>
      <c r="AI858" s="214">
        <f t="shared" si="42"/>
        <v>1</v>
      </c>
      <c r="AJ858" s="214">
        <f t="shared" si="42"/>
        <v>1</v>
      </c>
      <c r="AK858" s="214"/>
      <c r="AL858" s="214"/>
      <c r="AM858" s="214"/>
      <c r="AN858" s="214"/>
      <c r="AO858" s="214"/>
      <c r="AP858" s="214"/>
      <c r="AQ858" s="214"/>
      <c r="AR858" s="214"/>
      <c r="AS858" s="214"/>
      <c r="AT858" s="214"/>
      <c r="AU858" s="214"/>
      <c r="AV858" s="214"/>
      <c r="AW858" s="214">
        <v>75</v>
      </c>
      <c r="AX858" s="214">
        <v>75</v>
      </c>
      <c r="AY858" s="214"/>
      <c r="AZ858" s="214"/>
      <c r="BA858" s="214"/>
      <c r="BB858" s="214"/>
      <c r="BC858" s="214"/>
      <c r="BD858" s="214"/>
      <c r="BE858" s="214"/>
      <c r="BF858" s="214"/>
      <c r="BG858" s="216">
        <f t="shared" si="43"/>
        <v>75</v>
      </c>
      <c r="BH858" s="72">
        <f t="shared" si="43"/>
        <v>75</v>
      </c>
      <c r="BI858" s="217">
        <f t="shared" si="41"/>
        <v>4.1436464088397788E-2</v>
      </c>
      <c r="BJ858" s="218">
        <v>0</v>
      </c>
      <c r="BK858" s="218">
        <v>0</v>
      </c>
      <c r="BL858" s="218">
        <v>0</v>
      </c>
      <c r="BM858" s="218">
        <v>0</v>
      </c>
      <c r="BN858" s="218">
        <v>0</v>
      </c>
      <c r="BO858" s="218">
        <v>0</v>
      </c>
      <c r="BP858" s="218">
        <v>0</v>
      </c>
      <c r="BQ858" s="218">
        <v>0</v>
      </c>
      <c r="BR858" s="218">
        <v>0</v>
      </c>
      <c r="BS858" s="218">
        <v>0</v>
      </c>
      <c r="BT858" s="218">
        <v>0</v>
      </c>
      <c r="BU858" s="218">
        <v>0</v>
      </c>
      <c r="BV858" s="218">
        <v>378432</v>
      </c>
      <c r="BW858" s="218">
        <v>378432</v>
      </c>
      <c r="BX858" s="218">
        <v>0</v>
      </c>
      <c r="BY858" s="218">
        <v>0</v>
      </c>
      <c r="BZ858" s="218">
        <v>0</v>
      </c>
      <c r="CA858" s="218">
        <v>0</v>
      </c>
      <c r="CB858" s="218">
        <v>0</v>
      </c>
      <c r="CC858" s="218">
        <v>0</v>
      </c>
      <c r="CD858" s="218">
        <v>0</v>
      </c>
      <c r="CE858" s="218">
        <v>0</v>
      </c>
      <c r="CF858" s="218">
        <v>378432</v>
      </c>
      <c r="CG858" s="219">
        <v>378432</v>
      </c>
      <c r="CH858" s="220">
        <v>5816640</v>
      </c>
      <c r="CI858" s="220">
        <v>5816640</v>
      </c>
      <c r="CJ858" s="220">
        <v>6342240.0000000009</v>
      </c>
      <c r="CK858" s="221" t="s">
        <v>530</v>
      </c>
      <c r="CL858" s="222">
        <v>1.66</v>
      </c>
      <c r="CM858" s="223">
        <v>1.66</v>
      </c>
      <c r="CN858" s="224">
        <v>1.81</v>
      </c>
      <c r="CO858" s="253"/>
      <c r="CP858" s="253"/>
      <c r="CQ858" s="253"/>
      <c r="CR858" s="225"/>
      <c r="CS858" s="254">
        <v>207.18670333025807</v>
      </c>
      <c r="CT858" s="255">
        <v>207.18670333025807</v>
      </c>
      <c r="CU858" s="256">
        <v>1.7723404222129171</v>
      </c>
      <c r="CV858" s="257">
        <v>1.7723404222129171</v>
      </c>
      <c r="CW858" s="245" t="s">
        <v>1156</v>
      </c>
      <c r="CX858" s="258"/>
      <c r="CY858" s="253"/>
      <c r="CZ858" s="253"/>
      <c r="DA858" s="259"/>
      <c r="DB858" s="260"/>
      <c r="DC858" s="261">
        <v>25666</v>
      </c>
      <c r="DD858" s="262">
        <v>7820</v>
      </c>
      <c r="DE858" s="263">
        <v>0</v>
      </c>
      <c r="DF858" s="111">
        <v>11162</v>
      </c>
    </row>
    <row r="859" spans="1:110" ht="35.25" customHeight="1" x14ac:dyDescent="0.25">
      <c r="A859" s="237" t="s">
        <v>541</v>
      </c>
      <c r="B859" s="238" t="s">
        <v>14</v>
      </c>
      <c r="C859" s="238" t="s">
        <v>34</v>
      </c>
      <c r="D859" s="60" t="s">
        <v>209</v>
      </c>
      <c r="E859" s="60" t="s">
        <v>90</v>
      </c>
      <c r="F859" s="60" t="s">
        <v>1779</v>
      </c>
      <c r="G859" s="61" t="s">
        <v>90</v>
      </c>
      <c r="H859" s="211" t="s">
        <v>533</v>
      </c>
      <c r="I859" s="60" t="s">
        <v>547</v>
      </c>
      <c r="J859" s="212">
        <v>2.3201166977546626</v>
      </c>
      <c r="K859" s="212">
        <v>3.6772727196239998</v>
      </c>
      <c r="L859" s="213">
        <v>928.7</v>
      </c>
      <c r="M859" s="214"/>
      <c r="N859" s="214"/>
      <c r="O859" s="214"/>
      <c r="P859" s="214"/>
      <c r="Q859" s="214"/>
      <c r="R859" s="214"/>
      <c r="S859" s="214"/>
      <c r="T859" s="214"/>
      <c r="U859" s="214"/>
      <c r="V859" s="214"/>
      <c r="W859" s="214"/>
      <c r="X859" s="214"/>
      <c r="Y859" s="214"/>
      <c r="Z859" s="214"/>
      <c r="AA859" s="214"/>
      <c r="AB859" s="214"/>
      <c r="AC859" s="214">
        <v>24</v>
      </c>
      <c r="AD859" s="214">
        <v>24</v>
      </c>
      <c r="AE859" s="214"/>
      <c r="AF859" s="214"/>
      <c r="AG859" s="215"/>
      <c r="AH859" s="214"/>
      <c r="AI859" s="214">
        <f t="shared" si="42"/>
        <v>24</v>
      </c>
      <c r="AJ859" s="214">
        <f t="shared" si="42"/>
        <v>24</v>
      </c>
      <c r="AK859" s="214"/>
      <c r="AL859" s="214"/>
      <c r="AM859" s="214"/>
      <c r="AN859" s="214"/>
      <c r="AO859" s="214"/>
      <c r="AP859" s="214"/>
      <c r="AQ859" s="214"/>
      <c r="AR859" s="214"/>
      <c r="AS859" s="214"/>
      <c r="AT859" s="214"/>
      <c r="AU859" s="214"/>
      <c r="AV859" s="214"/>
      <c r="AW859" s="214"/>
      <c r="AX859" s="214"/>
      <c r="AY859" s="214"/>
      <c r="AZ859" s="214"/>
      <c r="BA859" s="214">
        <v>96.62</v>
      </c>
      <c r="BB859" s="214">
        <v>96.62</v>
      </c>
      <c r="BC859" s="214"/>
      <c r="BD859" s="214"/>
      <c r="BE859" s="214"/>
      <c r="BF859" s="214"/>
      <c r="BG859" s="216">
        <f t="shared" si="43"/>
        <v>96.62</v>
      </c>
      <c r="BH859" s="72">
        <f t="shared" si="43"/>
        <v>96.62</v>
      </c>
      <c r="BI859" s="217">
        <f t="shared" si="41"/>
        <v>5.3087912087912095E-2</v>
      </c>
      <c r="BJ859" s="218">
        <v>0</v>
      </c>
      <c r="BK859" s="218">
        <v>0</v>
      </c>
      <c r="BL859" s="218">
        <v>0</v>
      </c>
      <c r="BM859" s="218">
        <v>0</v>
      </c>
      <c r="BN859" s="218">
        <v>0</v>
      </c>
      <c r="BO859" s="218">
        <v>0</v>
      </c>
      <c r="BP859" s="218">
        <v>0</v>
      </c>
      <c r="BQ859" s="218">
        <v>0</v>
      </c>
      <c r="BR859" s="218">
        <v>0</v>
      </c>
      <c r="BS859" s="218">
        <v>0</v>
      </c>
      <c r="BT859" s="218">
        <v>0</v>
      </c>
      <c r="BU859" s="218">
        <v>0</v>
      </c>
      <c r="BV859" s="218">
        <v>0</v>
      </c>
      <c r="BW859" s="218">
        <v>0</v>
      </c>
      <c r="BX859" s="218">
        <v>0</v>
      </c>
      <c r="BY859" s="218">
        <v>0</v>
      </c>
      <c r="BZ859" s="218">
        <v>113416.42080000002</v>
      </c>
      <c r="CA859" s="218">
        <v>113416.42080000002</v>
      </c>
      <c r="CB859" s="218">
        <v>0</v>
      </c>
      <c r="CC859" s="218">
        <v>0</v>
      </c>
      <c r="CD859" s="218">
        <v>0</v>
      </c>
      <c r="CE859" s="218">
        <v>0</v>
      </c>
      <c r="CF859" s="218">
        <v>113416.42080000002</v>
      </c>
      <c r="CG859" s="219">
        <v>113416.42080000002</v>
      </c>
      <c r="CH859" s="220">
        <v>5606400.0000000019</v>
      </c>
      <c r="CI859" s="220">
        <v>5606400.0000000019</v>
      </c>
      <c r="CJ859" s="220">
        <v>6377280.0000000009</v>
      </c>
      <c r="CK859" s="221" t="s">
        <v>530</v>
      </c>
      <c r="CL859" s="222">
        <v>1.6</v>
      </c>
      <c r="CM859" s="223">
        <v>1.6</v>
      </c>
      <c r="CN859" s="224">
        <v>1.82</v>
      </c>
      <c r="CO859" s="253"/>
      <c r="CP859" s="253"/>
      <c r="CQ859" s="253"/>
      <c r="CR859" s="225"/>
      <c r="CS859" s="254">
        <v>49.569674412965803</v>
      </c>
      <c r="CT859" s="255">
        <v>49.569674412965803</v>
      </c>
      <c r="CU859" s="256">
        <v>1.085170484762803</v>
      </c>
      <c r="CV859" s="257">
        <v>1.085170484762803</v>
      </c>
      <c r="CW859" s="245" t="s">
        <v>1057</v>
      </c>
      <c r="CX859" s="258"/>
      <c r="CY859" s="253"/>
      <c r="CZ859" s="253"/>
      <c r="DA859" s="259"/>
      <c r="DB859" s="260"/>
      <c r="DC859" s="261">
        <v>0</v>
      </c>
      <c r="DD859" s="262">
        <v>0</v>
      </c>
      <c r="DE859" s="263">
        <v>0</v>
      </c>
      <c r="DF859" s="111">
        <v>0</v>
      </c>
    </row>
    <row r="860" spans="1:110" ht="35.25" customHeight="1" x14ac:dyDescent="0.25">
      <c r="A860" s="237" t="s">
        <v>541</v>
      </c>
      <c r="B860" s="238" t="s">
        <v>14</v>
      </c>
      <c r="C860" s="238" t="s">
        <v>34</v>
      </c>
      <c r="D860" s="60" t="s">
        <v>209</v>
      </c>
      <c r="E860" s="60" t="s">
        <v>90</v>
      </c>
      <c r="F860" s="60" t="s">
        <v>1780</v>
      </c>
      <c r="G860" s="61" t="s">
        <v>90</v>
      </c>
      <c r="H860" s="211" t="s">
        <v>543</v>
      </c>
      <c r="I860" s="60" t="s">
        <v>547</v>
      </c>
      <c r="J860" s="212">
        <v>2.3849646799900412</v>
      </c>
      <c r="K860" s="212">
        <v>0.95568181619400006</v>
      </c>
      <c r="L860" s="213">
        <v>61.3</v>
      </c>
      <c r="M860" s="214"/>
      <c r="N860" s="214"/>
      <c r="O860" s="214"/>
      <c r="P860" s="214"/>
      <c r="Q860" s="214"/>
      <c r="R860" s="214"/>
      <c r="S860" s="214"/>
      <c r="T860" s="214"/>
      <c r="U860" s="214"/>
      <c r="V860" s="214"/>
      <c r="W860" s="214"/>
      <c r="X860" s="214"/>
      <c r="Y860" s="214"/>
      <c r="Z860" s="214"/>
      <c r="AA860" s="214"/>
      <c r="AB860" s="214"/>
      <c r="AC860" s="214"/>
      <c r="AD860" s="214"/>
      <c r="AE860" s="214"/>
      <c r="AF860" s="214"/>
      <c r="AG860" s="215"/>
      <c r="AH860" s="214"/>
      <c r="AI860" s="214">
        <f t="shared" si="42"/>
        <v>0</v>
      </c>
      <c r="AJ860" s="214">
        <f t="shared" si="42"/>
        <v>0</v>
      </c>
      <c r="AK860" s="214"/>
      <c r="AL860" s="214"/>
      <c r="AM860" s="214"/>
      <c r="AN860" s="214"/>
      <c r="AO860" s="214"/>
      <c r="AP860" s="214"/>
      <c r="AQ860" s="214"/>
      <c r="AR860" s="214"/>
      <c r="AS860" s="214"/>
      <c r="AT860" s="214"/>
      <c r="AU860" s="214"/>
      <c r="AV860" s="214"/>
      <c r="AW860" s="214"/>
      <c r="AX860" s="214"/>
      <c r="AY860" s="214"/>
      <c r="AZ860" s="214"/>
      <c r="BA860" s="214"/>
      <c r="BB860" s="214"/>
      <c r="BC860" s="214"/>
      <c r="BD860" s="214"/>
      <c r="BE860" s="214"/>
      <c r="BF860" s="214"/>
      <c r="BG860" s="216">
        <f t="shared" si="43"/>
        <v>0</v>
      </c>
      <c r="BH860" s="72">
        <f t="shared" si="43"/>
        <v>0</v>
      </c>
      <c r="BI860" s="217">
        <f t="shared" si="41"/>
        <v>0</v>
      </c>
      <c r="BJ860" s="218">
        <v>0</v>
      </c>
      <c r="BK860" s="218">
        <v>0</v>
      </c>
      <c r="BL860" s="218">
        <v>0</v>
      </c>
      <c r="BM860" s="218">
        <v>0</v>
      </c>
      <c r="BN860" s="218">
        <v>0</v>
      </c>
      <c r="BO860" s="218">
        <v>0</v>
      </c>
      <c r="BP860" s="218">
        <v>0</v>
      </c>
      <c r="BQ860" s="218">
        <v>0</v>
      </c>
      <c r="BR860" s="218">
        <v>0</v>
      </c>
      <c r="BS860" s="218">
        <v>0</v>
      </c>
      <c r="BT860" s="218">
        <v>0</v>
      </c>
      <c r="BU860" s="218">
        <v>0</v>
      </c>
      <c r="BV860" s="218">
        <v>0</v>
      </c>
      <c r="BW860" s="218">
        <v>0</v>
      </c>
      <c r="BX860" s="218">
        <v>0</v>
      </c>
      <c r="BY860" s="218">
        <v>0</v>
      </c>
      <c r="BZ860" s="218">
        <v>0</v>
      </c>
      <c r="CA860" s="218">
        <v>0</v>
      </c>
      <c r="CB860" s="218">
        <v>0</v>
      </c>
      <c r="CC860" s="218">
        <v>0</v>
      </c>
      <c r="CD860" s="218">
        <v>0</v>
      </c>
      <c r="CE860" s="218">
        <v>0</v>
      </c>
      <c r="CF860" s="218">
        <v>0</v>
      </c>
      <c r="CG860" s="219">
        <v>0</v>
      </c>
      <c r="CH860" s="220">
        <v>5045759.9999999991</v>
      </c>
      <c r="CI860" s="220">
        <v>5045759.9999999991</v>
      </c>
      <c r="CJ860" s="220">
        <v>5571360.0000000019</v>
      </c>
      <c r="CK860" s="221" t="s">
        <v>530</v>
      </c>
      <c r="CL860" s="222">
        <v>1.44</v>
      </c>
      <c r="CM860" s="223">
        <v>1.44</v>
      </c>
      <c r="CN860" s="224">
        <v>1.59</v>
      </c>
      <c r="CO860" s="253"/>
      <c r="CP860" s="253"/>
      <c r="CQ860" s="253"/>
      <c r="CR860" s="225"/>
      <c r="CS860" s="254">
        <v>142.89026412184307</v>
      </c>
      <c r="CT860" s="255">
        <v>142.89026412184307</v>
      </c>
      <c r="CU860" s="256">
        <v>1.3474400286430359</v>
      </c>
      <c r="CV860" s="257">
        <v>1.3474400286430359</v>
      </c>
      <c r="CW860" s="245" t="s">
        <v>868</v>
      </c>
      <c r="CX860" s="258"/>
      <c r="CY860" s="253"/>
      <c r="CZ860" s="253"/>
      <c r="DA860" s="259"/>
      <c r="DB860" s="260"/>
      <c r="DC860" s="261">
        <v>0</v>
      </c>
      <c r="DD860" s="262">
        <v>18446</v>
      </c>
      <c r="DE860" s="263">
        <v>0</v>
      </c>
      <c r="DF860" s="111">
        <v>6148.666666666667</v>
      </c>
    </row>
    <row r="861" spans="1:110" ht="35.25" customHeight="1" x14ac:dyDescent="0.25">
      <c r="A861" s="237" t="s">
        <v>541</v>
      </c>
      <c r="B861" s="238" t="s">
        <v>14</v>
      </c>
      <c r="C861" s="238" t="s">
        <v>34</v>
      </c>
      <c r="D861" s="60" t="s">
        <v>341</v>
      </c>
      <c r="E861" s="60" t="s">
        <v>68</v>
      </c>
      <c r="F861" s="60" t="s">
        <v>1781</v>
      </c>
      <c r="G861" s="61" t="s">
        <v>68</v>
      </c>
      <c r="H861" s="211" t="s">
        <v>543</v>
      </c>
      <c r="I861" s="60" t="s">
        <v>547</v>
      </c>
      <c r="J861" s="212">
        <v>2.6515619402910429</v>
      </c>
      <c r="K861" s="212">
        <v>2.0178030261060003</v>
      </c>
      <c r="L861" s="213">
        <v>265.10000000000002</v>
      </c>
      <c r="M861" s="214"/>
      <c r="N861" s="214"/>
      <c r="O861" s="214"/>
      <c r="P861" s="214"/>
      <c r="Q861" s="214"/>
      <c r="R861" s="214"/>
      <c r="S861" s="214"/>
      <c r="T861" s="214"/>
      <c r="U861" s="214"/>
      <c r="V861" s="214"/>
      <c r="W861" s="214"/>
      <c r="X861" s="214"/>
      <c r="Y861" s="214"/>
      <c r="Z861" s="214"/>
      <c r="AA861" s="214"/>
      <c r="AB861" s="214"/>
      <c r="AC861" s="214">
        <v>9</v>
      </c>
      <c r="AD861" s="214">
        <v>9</v>
      </c>
      <c r="AE861" s="214"/>
      <c r="AF861" s="214"/>
      <c r="AG861" s="215"/>
      <c r="AH861" s="214"/>
      <c r="AI861" s="214">
        <f t="shared" si="42"/>
        <v>9</v>
      </c>
      <c r="AJ861" s="214">
        <f t="shared" si="42"/>
        <v>9</v>
      </c>
      <c r="AK861" s="214"/>
      <c r="AL861" s="214"/>
      <c r="AM861" s="214"/>
      <c r="AN861" s="214"/>
      <c r="AO861" s="214"/>
      <c r="AP861" s="214"/>
      <c r="AQ861" s="214"/>
      <c r="AR861" s="214"/>
      <c r="AS861" s="214"/>
      <c r="AT861" s="214"/>
      <c r="AU861" s="214"/>
      <c r="AV861" s="214"/>
      <c r="AW861" s="214"/>
      <c r="AX861" s="214"/>
      <c r="AY861" s="214"/>
      <c r="AZ861" s="214"/>
      <c r="BA861" s="214">
        <v>50.12</v>
      </c>
      <c r="BB861" s="214">
        <v>50.12</v>
      </c>
      <c r="BC861" s="214"/>
      <c r="BD861" s="214"/>
      <c r="BE861" s="214"/>
      <c r="BF861" s="214"/>
      <c r="BG861" s="216">
        <f t="shared" si="43"/>
        <v>50.12</v>
      </c>
      <c r="BH861" s="72">
        <f t="shared" si="43"/>
        <v>50.12</v>
      </c>
      <c r="BI861" s="217">
        <f t="shared" si="41"/>
        <v>2.3096774193548386E-2</v>
      </c>
      <c r="BJ861" s="218">
        <v>0</v>
      </c>
      <c r="BK861" s="218">
        <v>0</v>
      </c>
      <c r="BL861" s="218">
        <v>0</v>
      </c>
      <c r="BM861" s="218">
        <v>0</v>
      </c>
      <c r="BN861" s="218">
        <v>0</v>
      </c>
      <c r="BO861" s="218">
        <v>0</v>
      </c>
      <c r="BP861" s="218">
        <v>0</v>
      </c>
      <c r="BQ861" s="218">
        <v>0</v>
      </c>
      <c r="BR861" s="218">
        <v>0</v>
      </c>
      <c r="BS861" s="218">
        <v>0</v>
      </c>
      <c r="BT861" s="218">
        <v>0</v>
      </c>
      <c r="BU861" s="218">
        <v>0</v>
      </c>
      <c r="BV861" s="218">
        <v>0</v>
      </c>
      <c r="BW861" s="218">
        <v>0</v>
      </c>
      <c r="BX861" s="218">
        <v>0</v>
      </c>
      <c r="BY861" s="218">
        <v>0</v>
      </c>
      <c r="BZ861" s="218">
        <v>58832.860799999995</v>
      </c>
      <c r="CA861" s="218">
        <v>58832.860799999995</v>
      </c>
      <c r="CB861" s="218">
        <v>0</v>
      </c>
      <c r="CC861" s="218">
        <v>0</v>
      </c>
      <c r="CD861" s="218">
        <v>0</v>
      </c>
      <c r="CE861" s="218">
        <v>0</v>
      </c>
      <c r="CF861" s="218">
        <v>58832.860799999995</v>
      </c>
      <c r="CG861" s="219">
        <v>58832.860799999995</v>
      </c>
      <c r="CH861" s="220">
        <v>3153600.0000000005</v>
      </c>
      <c r="CI861" s="220">
        <v>3153600.0000000005</v>
      </c>
      <c r="CJ861" s="220">
        <v>7603680</v>
      </c>
      <c r="CK861" s="221" t="s">
        <v>530</v>
      </c>
      <c r="CL861" s="222">
        <v>0.9</v>
      </c>
      <c r="CM861" s="223">
        <v>0.9</v>
      </c>
      <c r="CN861" s="224">
        <v>2.17</v>
      </c>
      <c r="CO861" s="253"/>
      <c r="CP861" s="253"/>
      <c r="CQ861" s="253"/>
      <c r="CR861" s="225"/>
      <c r="CS861" s="254">
        <v>94.929227444297283</v>
      </c>
      <c r="CT861" s="255">
        <v>17.053400151514534</v>
      </c>
      <c r="CU861" s="256">
        <v>0.4021632653596689</v>
      </c>
      <c r="CV861" s="257">
        <v>0.33156761455601319</v>
      </c>
      <c r="CW861" s="245" t="s">
        <v>573</v>
      </c>
      <c r="CX861" s="258"/>
      <c r="CY861" s="253"/>
      <c r="CZ861" s="253"/>
      <c r="DA861" s="259"/>
      <c r="DB861" s="260"/>
      <c r="DC861" s="261">
        <v>0</v>
      </c>
      <c r="DD861" s="262">
        <v>0</v>
      </c>
      <c r="DE861" s="263">
        <v>13362</v>
      </c>
      <c r="DF861" s="111">
        <v>4454</v>
      </c>
    </row>
    <row r="862" spans="1:110" ht="35.25" customHeight="1" x14ac:dyDescent="0.25">
      <c r="A862" s="237" t="s">
        <v>541</v>
      </c>
      <c r="B862" s="238" t="s">
        <v>14</v>
      </c>
      <c r="C862" s="238" t="s">
        <v>34</v>
      </c>
      <c r="D862" s="60" t="s">
        <v>341</v>
      </c>
      <c r="E862" s="60" t="s">
        <v>68</v>
      </c>
      <c r="F862" s="60" t="s">
        <v>1782</v>
      </c>
      <c r="G862" s="61" t="s">
        <v>68</v>
      </c>
      <c r="H862" s="211" t="s">
        <v>533</v>
      </c>
      <c r="I862" s="60" t="s">
        <v>547</v>
      </c>
      <c r="J862" s="212">
        <v>1.9814661238587958</v>
      </c>
      <c r="K862" s="212">
        <v>5.22348483762</v>
      </c>
      <c r="L862" s="213">
        <v>324.8</v>
      </c>
      <c r="M862" s="214"/>
      <c r="N862" s="214"/>
      <c r="O862" s="214"/>
      <c r="P862" s="214"/>
      <c r="Q862" s="214"/>
      <c r="R862" s="214"/>
      <c r="S862" s="214"/>
      <c r="T862" s="214"/>
      <c r="U862" s="214"/>
      <c r="V862" s="214"/>
      <c r="W862" s="214"/>
      <c r="X862" s="214"/>
      <c r="Y862" s="214"/>
      <c r="Z862" s="214"/>
      <c r="AA862" s="214"/>
      <c r="AB862" s="214"/>
      <c r="AC862" s="214">
        <v>4</v>
      </c>
      <c r="AD862" s="214">
        <v>4</v>
      </c>
      <c r="AE862" s="214"/>
      <c r="AF862" s="214"/>
      <c r="AG862" s="215"/>
      <c r="AH862" s="214"/>
      <c r="AI862" s="214">
        <f t="shared" si="42"/>
        <v>4</v>
      </c>
      <c r="AJ862" s="214">
        <f t="shared" si="42"/>
        <v>4</v>
      </c>
      <c r="AK862" s="214"/>
      <c r="AL862" s="214"/>
      <c r="AM862" s="214"/>
      <c r="AN862" s="214"/>
      <c r="AO862" s="214"/>
      <c r="AP862" s="214"/>
      <c r="AQ862" s="214"/>
      <c r="AR862" s="214"/>
      <c r="AS862" s="214"/>
      <c r="AT862" s="214"/>
      <c r="AU862" s="214"/>
      <c r="AV862" s="214"/>
      <c r="AW862" s="214"/>
      <c r="AX862" s="214"/>
      <c r="AY862" s="214"/>
      <c r="AZ862" s="214"/>
      <c r="BA862" s="214">
        <v>20.22</v>
      </c>
      <c r="BB862" s="214">
        <v>20.22</v>
      </c>
      <c r="BC862" s="214"/>
      <c r="BD862" s="214"/>
      <c r="BE862" s="214"/>
      <c r="BF862" s="214"/>
      <c r="BG862" s="216">
        <f t="shared" si="43"/>
        <v>20.22</v>
      </c>
      <c r="BH862" s="72">
        <f t="shared" si="43"/>
        <v>20.22</v>
      </c>
      <c r="BI862" s="217">
        <f t="shared" si="41"/>
        <v>1.7431034482758619E-2</v>
      </c>
      <c r="BJ862" s="218">
        <v>0</v>
      </c>
      <c r="BK862" s="218">
        <v>0</v>
      </c>
      <c r="BL862" s="218">
        <v>0</v>
      </c>
      <c r="BM862" s="218">
        <v>0</v>
      </c>
      <c r="BN862" s="218">
        <v>0</v>
      </c>
      <c r="BO862" s="218">
        <v>0</v>
      </c>
      <c r="BP862" s="218">
        <v>0</v>
      </c>
      <c r="BQ862" s="218">
        <v>0</v>
      </c>
      <c r="BR862" s="218">
        <v>0</v>
      </c>
      <c r="BS862" s="218">
        <v>0</v>
      </c>
      <c r="BT862" s="218">
        <v>0</v>
      </c>
      <c r="BU862" s="218">
        <v>0</v>
      </c>
      <c r="BV862" s="218">
        <v>0</v>
      </c>
      <c r="BW862" s="218">
        <v>0</v>
      </c>
      <c r="BX862" s="218">
        <v>0</v>
      </c>
      <c r="BY862" s="218">
        <v>0</v>
      </c>
      <c r="BZ862" s="218">
        <v>23735.0448</v>
      </c>
      <c r="CA862" s="218">
        <v>23735.0448</v>
      </c>
      <c r="CB862" s="218">
        <v>0</v>
      </c>
      <c r="CC862" s="218">
        <v>0</v>
      </c>
      <c r="CD862" s="218">
        <v>0</v>
      </c>
      <c r="CE862" s="218">
        <v>0</v>
      </c>
      <c r="CF862" s="218">
        <v>23735.0448</v>
      </c>
      <c r="CG862" s="219">
        <v>23735.0448</v>
      </c>
      <c r="CH862" s="220">
        <v>3784320.0000000005</v>
      </c>
      <c r="CI862" s="220">
        <v>3784320.0000000005</v>
      </c>
      <c r="CJ862" s="220">
        <v>4064640</v>
      </c>
      <c r="CK862" s="221" t="s">
        <v>530</v>
      </c>
      <c r="CL862" s="222">
        <v>1.08</v>
      </c>
      <c r="CM862" s="223">
        <v>1.08</v>
      </c>
      <c r="CN862" s="224">
        <v>1.1599999999999999</v>
      </c>
      <c r="CO862" s="253"/>
      <c r="CP862" s="253"/>
      <c r="CQ862" s="253"/>
      <c r="CR862" s="225"/>
      <c r="CS862" s="254">
        <v>176.01077102529908</v>
      </c>
      <c r="CT862" s="255">
        <v>157.88976004750998</v>
      </c>
      <c r="CU862" s="256">
        <v>1.1761863807182626</v>
      </c>
      <c r="CV862" s="257">
        <v>1.1547413973125951</v>
      </c>
      <c r="CW862" s="245" t="s">
        <v>566</v>
      </c>
      <c r="CX862" s="258"/>
      <c r="CY862" s="253"/>
      <c r="CZ862" s="253"/>
      <c r="DA862" s="259"/>
      <c r="DB862" s="260"/>
      <c r="DC862" s="261">
        <v>0</v>
      </c>
      <c r="DD862" s="262">
        <v>93430</v>
      </c>
      <c r="DE862" s="263">
        <v>16677</v>
      </c>
      <c r="DF862" s="111">
        <v>36702.333333333336</v>
      </c>
    </row>
    <row r="863" spans="1:110" ht="35.25" customHeight="1" x14ac:dyDescent="0.25">
      <c r="A863" s="237" t="s">
        <v>541</v>
      </c>
      <c r="B863" s="238" t="s">
        <v>14</v>
      </c>
      <c r="C863" s="238" t="s">
        <v>22</v>
      </c>
      <c r="D863" s="60" t="s">
        <v>344</v>
      </c>
      <c r="E863" s="60" t="s">
        <v>127</v>
      </c>
      <c r="F863" s="60" t="s">
        <v>1783</v>
      </c>
      <c r="G863" s="61" t="s">
        <v>1784</v>
      </c>
      <c r="H863" s="211" t="s">
        <v>533</v>
      </c>
      <c r="I863" s="60" t="s">
        <v>608</v>
      </c>
      <c r="J863" s="212">
        <v>20.100000000000001</v>
      </c>
      <c r="K863" s="212">
        <v>7.8380681655149997</v>
      </c>
      <c r="L863" s="213">
        <v>45.9</v>
      </c>
      <c r="M863" s="214"/>
      <c r="N863" s="214"/>
      <c r="O863" s="214"/>
      <c r="P863" s="214"/>
      <c r="Q863" s="214"/>
      <c r="R863" s="214"/>
      <c r="S863" s="214"/>
      <c r="T863" s="214"/>
      <c r="U863" s="214"/>
      <c r="V863" s="214"/>
      <c r="W863" s="214"/>
      <c r="X863" s="214"/>
      <c r="Y863" s="214"/>
      <c r="Z863" s="214"/>
      <c r="AA863" s="214"/>
      <c r="AB863" s="214"/>
      <c r="AC863" s="214"/>
      <c r="AD863" s="214"/>
      <c r="AE863" s="214"/>
      <c r="AF863" s="214"/>
      <c r="AG863" s="215"/>
      <c r="AH863" s="214"/>
      <c r="AI863" s="214">
        <f t="shared" si="42"/>
        <v>0</v>
      </c>
      <c r="AJ863" s="214">
        <f t="shared" si="42"/>
        <v>0</v>
      </c>
      <c r="AK863" s="214"/>
      <c r="AL863" s="214"/>
      <c r="AM863" s="214"/>
      <c r="AN863" s="214"/>
      <c r="AO863" s="214"/>
      <c r="AP863" s="214"/>
      <c r="AQ863" s="214"/>
      <c r="AR863" s="214"/>
      <c r="AS863" s="214"/>
      <c r="AT863" s="214"/>
      <c r="AU863" s="214"/>
      <c r="AV863" s="214"/>
      <c r="AW863" s="214"/>
      <c r="AX863" s="214"/>
      <c r="AY863" s="214"/>
      <c r="AZ863" s="214"/>
      <c r="BA863" s="214"/>
      <c r="BB863" s="214"/>
      <c r="BC863" s="214"/>
      <c r="BD863" s="214"/>
      <c r="BE863" s="214"/>
      <c r="BF863" s="214"/>
      <c r="BG863" s="216">
        <f t="shared" si="43"/>
        <v>0</v>
      </c>
      <c r="BH863" s="72">
        <f t="shared" si="43"/>
        <v>0</v>
      </c>
      <c r="BI863" s="217">
        <f t="shared" si="41"/>
        <v>0</v>
      </c>
      <c r="BJ863" s="218">
        <v>0</v>
      </c>
      <c r="BK863" s="218">
        <v>0</v>
      </c>
      <c r="BL863" s="218">
        <v>0</v>
      </c>
      <c r="BM863" s="218">
        <v>0</v>
      </c>
      <c r="BN863" s="218">
        <v>0</v>
      </c>
      <c r="BO863" s="218">
        <v>0</v>
      </c>
      <c r="BP863" s="218">
        <v>0</v>
      </c>
      <c r="BQ863" s="218">
        <v>0</v>
      </c>
      <c r="BR863" s="218">
        <v>0</v>
      </c>
      <c r="BS863" s="218">
        <v>0</v>
      </c>
      <c r="BT863" s="218">
        <v>0</v>
      </c>
      <c r="BU863" s="218">
        <v>0</v>
      </c>
      <c r="BV863" s="218">
        <v>0</v>
      </c>
      <c r="BW863" s="218">
        <v>0</v>
      </c>
      <c r="BX863" s="218">
        <v>0</v>
      </c>
      <c r="BY863" s="218">
        <v>0</v>
      </c>
      <c r="BZ863" s="218">
        <v>0</v>
      </c>
      <c r="CA863" s="218">
        <v>0</v>
      </c>
      <c r="CB863" s="218">
        <v>0</v>
      </c>
      <c r="CC863" s="218">
        <v>0</v>
      </c>
      <c r="CD863" s="218">
        <v>0</v>
      </c>
      <c r="CE863" s="218">
        <v>0</v>
      </c>
      <c r="CF863" s="218">
        <v>0</v>
      </c>
      <c r="CG863" s="219">
        <v>0</v>
      </c>
      <c r="CH863" s="220">
        <v>0</v>
      </c>
      <c r="CI863" s="220">
        <v>0</v>
      </c>
      <c r="CJ863" s="220">
        <v>29994240</v>
      </c>
      <c r="CK863" s="221" t="s">
        <v>530</v>
      </c>
      <c r="CL863" s="222">
        <v>0</v>
      </c>
      <c r="CM863" s="223">
        <v>0</v>
      </c>
      <c r="CN863" s="224">
        <v>8.56</v>
      </c>
      <c r="CO863" s="253"/>
      <c r="CP863" s="253"/>
      <c r="CQ863" s="253"/>
      <c r="CR863" s="225"/>
      <c r="CS863" s="254">
        <v>14.142076502732239</v>
      </c>
      <c r="CT863" s="255">
        <v>14.142076502732239</v>
      </c>
      <c r="CU863" s="256">
        <v>0.32786885245901637</v>
      </c>
      <c r="CV863" s="257">
        <v>0.32786885245901637</v>
      </c>
      <c r="CW863" s="245" t="s">
        <v>556</v>
      </c>
      <c r="CX863" s="258"/>
      <c r="CY863" s="253"/>
      <c r="CZ863" s="253"/>
      <c r="DA863" s="259"/>
      <c r="DB863" s="260"/>
      <c r="DC863" s="261">
        <v>0</v>
      </c>
      <c r="DD863" s="262">
        <v>0</v>
      </c>
      <c r="DE863" s="263">
        <v>1941</v>
      </c>
      <c r="DF863" s="111">
        <v>647</v>
      </c>
    </row>
    <row r="864" spans="1:110" ht="35.25" customHeight="1" x14ac:dyDescent="0.25">
      <c r="A864" s="237" t="s">
        <v>541</v>
      </c>
      <c r="B864" s="238" t="s">
        <v>14</v>
      </c>
      <c r="C864" s="238" t="s">
        <v>22</v>
      </c>
      <c r="D864" s="60" t="s">
        <v>183</v>
      </c>
      <c r="E864" s="60" t="s">
        <v>184</v>
      </c>
      <c r="F864" s="60" t="s">
        <v>1785</v>
      </c>
      <c r="G864" s="61" t="s">
        <v>184</v>
      </c>
      <c r="H864" s="211" t="s">
        <v>543</v>
      </c>
      <c r="I864" s="60" t="s">
        <v>608</v>
      </c>
      <c r="J864" s="212" t="s">
        <v>834</v>
      </c>
      <c r="K864" s="212">
        <v>0.90492424054200005</v>
      </c>
      <c r="L864" s="213">
        <v>1</v>
      </c>
      <c r="M864" s="214"/>
      <c r="N864" s="214"/>
      <c r="O864" s="214"/>
      <c r="P864" s="214"/>
      <c r="Q864" s="214"/>
      <c r="R864" s="214"/>
      <c r="S864" s="214"/>
      <c r="T864" s="214"/>
      <c r="U864" s="214"/>
      <c r="V864" s="214"/>
      <c r="W864" s="214"/>
      <c r="X864" s="214"/>
      <c r="Y864" s="214"/>
      <c r="Z864" s="214"/>
      <c r="AA864" s="214"/>
      <c r="AB864" s="214"/>
      <c r="AC864" s="214"/>
      <c r="AD864" s="214"/>
      <c r="AE864" s="214"/>
      <c r="AF864" s="214"/>
      <c r="AG864" s="215"/>
      <c r="AH864" s="214"/>
      <c r="AI864" s="214">
        <f t="shared" si="42"/>
        <v>0</v>
      </c>
      <c r="AJ864" s="214">
        <f t="shared" si="42"/>
        <v>0</v>
      </c>
      <c r="AK864" s="214"/>
      <c r="AL864" s="214"/>
      <c r="AM864" s="214"/>
      <c r="AN864" s="214"/>
      <c r="AO864" s="214"/>
      <c r="AP864" s="214"/>
      <c r="AQ864" s="214"/>
      <c r="AR864" s="214"/>
      <c r="AS864" s="214"/>
      <c r="AT864" s="214"/>
      <c r="AU864" s="214"/>
      <c r="AV864" s="214"/>
      <c r="AW864" s="214"/>
      <c r="AX864" s="214"/>
      <c r="AY864" s="214"/>
      <c r="AZ864" s="214"/>
      <c r="BA864" s="214"/>
      <c r="BB864" s="214"/>
      <c r="BC864" s="214"/>
      <c r="BD864" s="214"/>
      <c r="BE864" s="214"/>
      <c r="BF864" s="214"/>
      <c r="BG864" s="216">
        <f t="shared" si="43"/>
        <v>0</v>
      </c>
      <c r="BH864" s="72">
        <f t="shared" si="43"/>
        <v>0</v>
      </c>
      <c r="BI864" s="217">
        <f t="shared" si="41"/>
        <v>0</v>
      </c>
      <c r="BJ864" s="218">
        <v>0</v>
      </c>
      <c r="BK864" s="218">
        <v>0</v>
      </c>
      <c r="BL864" s="218">
        <v>0</v>
      </c>
      <c r="BM864" s="218">
        <v>0</v>
      </c>
      <c r="BN864" s="218">
        <v>0</v>
      </c>
      <c r="BO864" s="218">
        <v>0</v>
      </c>
      <c r="BP864" s="218">
        <v>0</v>
      </c>
      <c r="BQ864" s="218">
        <v>0</v>
      </c>
      <c r="BR864" s="218">
        <v>0</v>
      </c>
      <c r="BS864" s="218">
        <v>0</v>
      </c>
      <c r="BT864" s="218">
        <v>0</v>
      </c>
      <c r="BU864" s="218">
        <v>0</v>
      </c>
      <c r="BV864" s="218">
        <v>0</v>
      </c>
      <c r="BW864" s="218">
        <v>0</v>
      </c>
      <c r="BX864" s="218">
        <v>0</v>
      </c>
      <c r="BY864" s="218">
        <v>0</v>
      </c>
      <c r="BZ864" s="218">
        <v>0</v>
      </c>
      <c r="CA864" s="218">
        <v>0</v>
      </c>
      <c r="CB864" s="218">
        <v>0</v>
      </c>
      <c r="CC864" s="218">
        <v>0</v>
      </c>
      <c r="CD864" s="218">
        <v>0</v>
      </c>
      <c r="CE864" s="218">
        <v>0</v>
      </c>
      <c r="CF864" s="218">
        <v>0</v>
      </c>
      <c r="CG864" s="219">
        <v>0</v>
      </c>
      <c r="CH864" s="220">
        <v>0</v>
      </c>
      <c r="CI864" s="220">
        <v>0</v>
      </c>
      <c r="CJ864" s="220">
        <v>0</v>
      </c>
      <c r="CK864" s="221" t="s">
        <v>530</v>
      </c>
      <c r="CL864" s="222">
        <v>0</v>
      </c>
      <c r="CM864" s="223">
        <v>0</v>
      </c>
      <c r="CN864" s="224">
        <v>0</v>
      </c>
      <c r="CO864" s="253"/>
      <c r="CP864" s="253"/>
      <c r="CQ864" s="253"/>
      <c r="CR864" s="225"/>
      <c r="CS864" s="254">
        <v>105</v>
      </c>
      <c r="CT864" s="255">
        <v>105</v>
      </c>
      <c r="CU864" s="256">
        <v>0.66666666666666663</v>
      </c>
      <c r="CV864" s="257">
        <v>0.66666666666666663</v>
      </c>
      <c r="CW864" s="245" t="s">
        <v>1301</v>
      </c>
      <c r="CX864" s="258"/>
      <c r="CY864" s="253"/>
      <c r="CZ864" s="253"/>
      <c r="DA864" s="259"/>
      <c r="DB864" s="260"/>
      <c r="DC864" s="261">
        <v>315</v>
      </c>
      <c r="DD864" s="262">
        <v>0</v>
      </c>
      <c r="DE864" s="263">
        <v>0</v>
      </c>
      <c r="DF864" s="111">
        <v>105</v>
      </c>
    </row>
    <row r="865" spans="1:110" ht="35.25" customHeight="1" x14ac:dyDescent="0.25">
      <c r="A865" s="237" t="s">
        <v>541</v>
      </c>
      <c r="B865" s="238" t="s">
        <v>14</v>
      </c>
      <c r="C865" s="238" t="s">
        <v>22</v>
      </c>
      <c r="D865" s="60" t="s">
        <v>24</v>
      </c>
      <c r="E865" s="60" t="s">
        <v>25</v>
      </c>
      <c r="F865" s="60" t="s">
        <v>1786</v>
      </c>
      <c r="G865" s="61" t="s">
        <v>25</v>
      </c>
      <c r="H865" s="211" t="s">
        <v>533</v>
      </c>
      <c r="I865" s="60" t="s">
        <v>529</v>
      </c>
      <c r="J865" s="212">
        <v>7.3</v>
      </c>
      <c r="K865" s="212">
        <v>1.8373106022390002</v>
      </c>
      <c r="L865" s="213">
        <v>242.2</v>
      </c>
      <c r="M865" s="214"/>
      <c r="N865" s="214"/>
      <c r="O865" s="214"/>
      <c r="P865" s="214"/>
      <c r="Q865" s="214"/>
      <c r="R865" s="214"/>
      <c r="S865" s="214"/>
      <c r="T865" s="214"/>
      <c r="U865" s="214"/>
      <c r="V865" s="214"/>
      <c r="W865" s="214"/>
      <c r="X865" s="214"/>
      <c r="Y865" s="214"/>
      <c r="Z865" s="214"/>
      <c r="AA865" s="214"/>
      <c r="AB865" s="214"/>
      <c r="AC865" s="214"/>
      <c r="AD865" s="214"/>
      <c r="AE865" s="214"/>
      <c r="AF865" s="214"/>
      <c r="AG865" s="215"/>
      <c r="AH865" s="214"/>
      <c r="AI865" s="214">
        <f t="shared" si="42"/>
        <v>0</v>
      </c>
      <c r="AJ865" s="214">
        <f t="shared" si="42"/>
        <v>0</v>
      </c>
      <c r="AK865" s="214"/>
      <c r="AL865" s="214"/>
      <c r="AM865" s="214"/>
      <c r="AN865" s="214"/>
      <c r="AO865" s="214"/>
      <c r="AP865" s="214"/>
      <c r="AQ865" s="214"/>
      <c r="AR865" s="214"/>
      <c r="AS865" s="214"/>
      <c r="AT865" s="214"/>
      <c r="AU865" s="214"/>
      <c r="AV865" s="214"/>
      <c r="AW865" s="214"/>
      <c r="AX865" s="214"/>
      <c r="AY865" s="214"/>
      <c r="AZ865" s="214"/>
      <c r="BA865" s="214"/>
      <c r="BB865" s="214"/>
      <c r="BC865" s="214"/>
      <c r="BD865" s="214"/>
      <c r="BE865" s="214"/>
      <c r="BF865" s="214"/>
      <c r="BG865" s="216">
        <f t="shared" si="43"/>
        <v>0</v>
      </c>
      <c r="BH865" s="72">
        <f t="shared" si="43"/>
        <v>0</v>
      </c>
      <c r="BI865" s="217">
        <f t="shared" si="41"/>
        <v>0</v>
      </c>
      <c r="BJ865" s="218">
        <v>0</v>
      </c>
      <c r="BK865" s="218">
        <v>0</v>
      </c>
      <c r="BL865" s="218">
        <v>0</v>
      </c>
      <c r="BM865" s="218">
        <v>0</v>
      </c>
      <c r="BN865" s="218">
        <v>0</v>
      </c>
      <c r="BO865" s="218">
        <v>0</v>
      </c>
      <c r="BP865" s="218">
        <v>0</v>
      </c>
      <c r="BQ865" s="218">
        <v>0</v>
      </c>
      <c r="BR865" s="218">
        <v>0</v>
      </c>
      <c r="BS865" s="218">
        <v>0</v>
      </c>
      <c r="BT865" s="218">
        <v>0</v>
      </c>
      <c r="BU865" s="218">
        <v>0</v>
      </c>
      <c r="BV865" s="218">
        <v>0</v>
      </c>
      <c r="BW865" s="218">
        <v>0</v>
      </c>
      <c r="BX865" s="218">
        <v>0</v>
      </c>
      <c r="BY865" s="218">
        <v>0</v>
      </c>
      <c r="BZ865" s="218">
        <v>0</v>
      </c>
      <c r="CA865" s="218">
        <v>0</v>
      </c>
      <c r="CB865" s="218">
        <v>0</v>
      </c>
      <c r="CC865" s="218">
        <v>0</v>
      </c>
      <c r="CD865" s="218">
        <v>0</v>
      </c>
      <c r="CE865" s="218">
        <v>0</v>
      </c>
      <c r="CF865" s="218">
        <v>0</v>
      </c>
      <c r="CG865" s="219">
        <v>0</v>
      </c>
      <c r="CH865" s="220">
        <v>0</v>
      </c>
      <c r="CI865" s="220">
        <v>0</v>
      </c>
      <c r="CJ865" s="220">
        <v>2838240.0000000005</v>
      </c>
      <c r="CK865" s="221" t="s">
        <v>530</v>
      </c>
      <c r="CL865" s="222">
        <v>0</v>
      </c>
      <c r="CM865" s="223">
        <v>0</v>
      </c>
      <c r="CN865" s="224">
        <v>0.81</v>
      </c>
      <c r="CO865" s="253"/>
      <c r="CP865" s="253"/>
      <c r="CQ865" s="253"/>
      <c r="CR865" s="225"/>
      <c r="CS865" s="254">
        <v>157.11151263852503</v>
      </c>
      <c r="CT865" s="255">
        <v>53.944272445820438</v>
      </c>
      <c r="CU865" s="256">
        <v>0.66471679651201421</v>
      </c>
      <c r="CV865" s="257">
        <v>0.33298933608531128</v>
      </c>
      <c r="CW865" s="245" t="s">
        <v>556</v>
      </c>
      <c r="CX865" s="258"/>
      <c r="CY865" s="253"/>
      <c r="CZ865" s="253"/>
      <c r="DA865" s="259"/>
      <c r="DB865" s="260"/>
      <c r="DC865" s="261">
        <v>0</v>
      </c>
      <c r="DD865" s="262">
        <v>0</v>
      </c>
      <c r="DE865" s="263">
        <v>0</v>
      </c>
      <c r="DF865" s="111">
        <v>0</v>
      </c>
    </row>
    <row r="866" spans="1:110" ht="35.25" customHeight="1" x14ac:dyDescent="0.25">
      <c r="A866" s="237" t="s">
        <v>541</v>
      </c>
      <c r="B866" s="238" t="s">
        <v>14</v>
      </c>
      <c r="C866" s="238" t="s">
        <v>22</v>
      </c>
      <c r="D866" s="60" t="s">
        <v>183</v>
      </c>
      <c r="E866" s="60" t="s">
        <v>184</v>
      </c>
      <c r="F866" s="60" t="s">
        <v>1787</v>
      </c>
      <c r="G866" s="61" t="s">
        <v>184</v>
      </c>
      <c r="H866" s="211" t="s">
        <v>594</v>
      </c>
      <c r="I866" s="60" t="s">
        <v>529</v>
      </c>
      <c r="J866" s="212">
        <v>0</v>
      </c>
      <c r="K866" s="212">
        <v>2.5299999999999998</v>
      </c>
      <c r="L866" s="213">
        <v>2</v>
      </c>
      <c r="M866" s="214"/>
      <c r="N866" s="214"/>
      <c r="O866" s="214"/>
      <c r="P866" s="214"/>
      <c r="Q866" s="214"/>
      <c r="R866" s="214"/>
      <c r="S866" s="214"/>
      <c r="T866" s="214"/>
      <c r="U866" s="214"/>
      <c r="V866" s="214"/>
      <c r="W866" s="214"/>
      <c r="X866" s="214"/>
      <c r="Y866" s="214"/>
      <c r="Z866" s="214"/>
      <c r="AA866" s="214"/>
      <c r="AB866" s="214"/>
      <c r="AC866" s="214">
        <v>1</v>
      </c>
      <c r="AD866" s="214">
        <v>1</v>
      </c>
      <c r="AE866" s="214"/>
      <c r="AF866" s="214"/>
      <c r="AG866" s="215"/>
      <c r="AH866" s="214"/>
      <c r="AI866" s="214">
        <f t="shared" si="42"/>
        <v>1</v>
      </c>
      <c r="AJ866" s="214">
        <f t="shared" si="42"/>
        <v>1</v>
      </c>
      <c r="AK866" s="214"/>
      <c r="AL866" s="214"/>
      <c r="AM866" s="214"/>
      <c r="AN866" s="214"/>
      <c r="AO866" s="214"/>
      <c r="AP866" s="214"/>
      <c r="AQ866" s="214"/>
      <c r="AR866" s="214"/>
      <c r="AS866" s="214"/>
      <c r="AT866" s="214"/>
      <c r="AU866" s="214"/>
      <c r="AV866" s="214"/>
      <c r="AW866" s="214"/>
      <c r="AX866" s="214"/>
      <c r="AY866" s="214"/>
      <c r="AZ866" s="214"/>
      <c r="BA866" s="214">
        <v>60</v>
      </c>
      <c r="BB866" s="214">
        <v>60</v>
      </c>
      <c r="BC866" s="214"/>
      <c r="BD866" s="214"/>
      <c r="BE866" s="214"/>
      <c r="BF866" s="214"/>
      <c r="BG866" s="216">
        <f t="shared" si="43"/>
        <v>60</v>
      </c>
      <c r="BH866" s="72">
        <f t="shared" si="43"/>
        <v>60</v>
      </c>
      <c r="BI866" s="217">
        <f t="shared" si="41"/>
        <v>0.1</v>
      </c>
      <c r="BJ866" s="218">
        <v>0</v>
      </c>
      <c r="BK866" s="218">
        <v>0</v>
      </c>
      <c r="BL866" s="218">
        <v>0</v>
      </c>
      <c r="BM866" s="218">
        <v>0</v>
      </c>
      <c r="BN866" s="218">
        <v>0</v>
      </c>
      <c r="BO866" s="218">
        <v>0</v>
      </c>
      <c r="BP866" s="218">
        <v>0</v>
      </c>
      <c r="BQ866" s="218">
        <v>0</v>
      </c>
      <c r="BR866" s="218">
        <v>0</v>
      </c>
      <c r="BS866" s="218">
        <v>0</v>
      </c>
      <c r="BT866" s="218">
        <v>0</v>
      </c>
      <c r="BU866" s="218">
        <v>0</v>
      </c>
      <c r="BV866" s="218">
        <v>0</v>
      </c>
      <c r="BW866" s="218">
        <v>0</v>
      </c>
      <c r="BX866" s="218">
        <v>0</v>
      </c>
      <c r="BY866" s="218">
        <v>0</v>
      </c>
      <c r="BZ866" s="218">
        <v>70430.400000000009</v>
      </c>
      <c r="CA866" s="218">
        <v>70430.400000000009</v>
      </c>
      <c r="CB866" s="218">
        <v>0</v>
      </c>
      <c r="CC866" s="218">
        <v>0</v>
      </c>
      <c r="CD866" s="218">
        <v>0</v>
      </c>
      <c r="CE866" s="218">
        <v>0</v>
      </c>
      <c r="CF866" s="218">
        <v>70430.400000000009</v>
      </c>
      <c r="CG866" s="219">
        <v>70430.400000000009</v>
      </c>
      <c r="CH866" s="220">
        <v>2803200.0000000009</v>
      </c>
      <c r="CI866" s="220">
        <v>700800.00000000023</v>
      </c>
      <c r="CJ866" s="220">
        <v>2102400</v>
      </c>
      <c r="CK866" s="221" t="s">
        <v>530</v>
      </c>
      <c r="CL866" s="222">
        <v>0.8</v>
      </c>
      <c r="CM866" s="223">
        <v>0.2</v>
      </c>
      <c r="CN866" s="224">
        <v>0.6</v>
      </c>
      <c r="CO866" s="253"/>
      <c r="CP866" s="253"/>
      <c r="CQ866" s="253"/>
      <c r="CR866" s="225"/>
      <c r="CS866" s="254">
        <v>0</v>
      </c>
      <c r="CT866" s="255">
        <v>0</v>
      </c>
      <c r="CU866" s="256">
        <v>0</v>
      </c>
      <c r="CV866" s="257">
        <v>0</v>
      </c>
      <c r="CW866" s="245" t="s">
        <v>564</v>
      </c>
      <c r="CX866" s="258"/>
      <c r="CY866" s="253"/>
      <c r="CZ866" s="253"/>
      <c r="DA866" s="259"/>
      <c r="DB866" s="260"/>
      <c r="DC866" s="261">
        <v>0</v>
      </c>
      <c r="DD866" s="262">
        <v>0</v>
      </c>
      <c r="DE866" s="263">
        <v>0</v>
      </c>
      <c r="DF866" s="111">
        <v>0</v>
      </c>
    </row>
    <row r="867" spans="1:110" ht="35.25" customHeight="1" x14ac:dyDescent="0.25">
      <c r="A867" s="237" t="s">
        <v>541</v>
      </c>
      <c r="B867" s="238" t="s">
        <v>14</v>
      </c>
      <c r="C867" s="238" t="s">
        <v>22</v>
      </c>
      <c r="D867" s="60" t="s">
        <v>183</v>
      </c>
      <c r="E867" s="60" t="s">
        <v>184</v>
      </c>
      <c r="F867" s="60" t="s">
        <v>1788</v>
      </c>
      <c r="G867" s="61" t="s">
        <v>184</v>
      </c>
      <c r="H867" s="211" t="s">
        <v>594</v>
      </c>
      <c r="I867" s="60" t="s">
        <v>529</v>
      </c>
      <c r="J867" s="212">
        <v>5.3</v>
      </c>
      <c r="K867" s="212">
        <v>0.49469696866800006</v>
      </c>
      <c r="L867" s="213">
        <v>1</v>
      </c>
      <c r="M867" s="214"/>
      <c r="N867" s="214"/>
      <c r="O867" s="214"/>
      <c r="P867" s="214"/>
      <c r="Q867" s="214"/>
      <c r="R867" s="214"/>
      <c r="S867" s="214"/>
      <c r="T867" s="214"/>
      <c r="U867" s="214"/>
      <c r="V867" s="214"/>
      <c r="W867" s="214"/>
      <c r="X867" s="214"/>
      <c r="Y867" s="214"/>
      <c r="Z867" s="214"/>
      <c r="AA867" s="214"/>
      <c r="AB867" s="214"/>
      <c r="AC867" s="214"/>
      <c r="AD867" s="214"/>
      <c r="AE867" s="214"/>
      <c r="AF867" s="214"/>
      <c r="AG867" s="215"/>
      <c r="AH867" s="214"/>
      <c r="AI867" s="214">
        <f t="shared" si="42"/>
        <v>0</v>
      </c>
      <c r="AJ867" s="214">
        <f t="shared" si="42"/>
        <v>0</v>
      </c>
      <c r="AK867" s="214"/>
      <c r="AL867" s="214"/>
      <c r="AM867" s="214"/>
      <c r="AN867" s="214"/>
      <c r="AO867" s="214"/>
      <c r="AP867" s="214"/>
      <c r="AQ867" s="214"/>
      <c r="AR867" s="214"/>
      <c r="AS867" s="214"/>
      <c r="AT867" s="214"/>
      <c r="AU867" s="214"/>
      <c r="AV867" s="214"/>
      <c r="AW867" s="214"/>
      <c r="AX867" s="214"/>
      <c r="AY867" s="214"/>
      <c r="AZ867" s="214"/>
      <c r="BA867" s="214"/>
      <c r="BB867" s="214"/>
      <c r="BC867" s="214"/>
      <c r="BD867" s="214"/>
      <c r="BE867" s="214"/>
      <c r="BF867" s="214"/>
      <c r="BG867" s="216">
        <f t="shared" si="43"/>
        <v>0</v>
      </c>
      <c r="BH867" s="72">
        <f t="shared" si="43"/>
        <v>0</v>
      </c>
      <c r="BI867" s="217">
        <f t="shared" si="41"/>
        <v>0</v>
      </c>
      <c r="BJ867" s="218">
        <v>0</v>
      </c>
      <c r="BK867" s="218">
        <v>0</v>
      </c>
      <c r="BL867" s="218">
        <v>0</v>
      </c>
      <c r="BM867" s="218">
        <v>0</v>
      </c>
      <c r="BN867" s="218">
        <v>0</v>
      </c>
      <c r="BO867" s="218">
        <v>0</v>
      </c>
      <c r="BP867" s="218">
        <v>0</v>
      </c>
      <c r="BQ867" s="218">
        <v>0</v>
      </c>
      <c r="BR867" s="218">
        <v>0</v>
      </c>
      <c r="BS867" s="218">
        <v>0</v>
      </c>
      <c r="BT867" s="218">
        <v>0</v>
      </c>
      <c r="BU867" s="218">
        <v>0</v>
      </c>
      <c r="BV867" s="218">
        <v>0</v>
      </c>
      <c r="BW867" s="218">
        <v>0</v>
      </c>
      <c r="BX867" s="218">
        <v>0</v>
      </c>
      <c r="BY867" s="218">
        <v>0</v>
      </c>
      <c r="BZ867" s="218">
        <v>0</v>
      </c>
      <c r="CA867" s="218">
        <v>0</v>
      </c>
      <c r="CB867" s="218">
        <v>0</v>
      </c>
      <c r="CC867" s="218">
        <v>0</v>
      </c>
      <c r="CD867" s="218">
        <v>0</v>
      </c>
      <c r="CE867" s="218">
        <v>0</v>
      </c>
      <c r="CF867" s="218">
        <v>0</v>
      </c>
      <c r="CG867" s="219">
        <v>0</v>
      </c>
      <c r="CH867" s="220">
        <v>2803200.0000000009</v>
      </c>
      <c r="CI867" s="220">
        <v>2803200.0000000009</v>
      </c>
      <c r="CJ867" s="220">
        <v>2768160.0000000005</v>
      </c>
      <c r="CK867" s="221" t="s">
        <v>530</v>
      </c>
      <c r="CL867" s="222">
        <v>0.8</v>
      </c>
      <c r="CM867" s="223">
        <v>0.8</v>
      </c>
      <c r="CN867" s="224">
        <v>0.79</v>
      </c>
      <c r="CO867" s="253"/>
      <c r="CP867" s="253"/>
      <c r="CQ867" s="253"/>
      <c r="CR867" s="225"/>
      <c r="CS867" s="254">
        <v>18</v>
      </c>
      <c r="CT867" s="255">
        <v>18</v>
      </c>
      <c r="CU867" s="256">
        <v>0.33333333333333331</v>
      </c>
      <c r="CV867" s="257">
        <v>0.33333333333333331</v>
      </c>
      <c r="CW867" s="245" t="s">
        <v>556</v>
      </c>
      <c r="CX867" s="258"/>
      <c r="CY867" s="253"/>
      <c r="CZ867" s="253"/>
      <c r="DA867" s="259"/>
      <c r="DB867" s="260"/>
      <c r="DC867" s="261">
        <v>54</v>
      </c>
      <c r="DD867" s="262">
        <v>0</v>
      </c>
      <c r="DE867" s="263">
        <v>0</v>
      </c>
      <c r="DF867" s="111">
        <v>18</v>
      </c>
    </row>
    <row r="868" spans="1:110" ht="35.25" customHeight="1" x14ac:dyDescent="0.25">
      <c r="A868" s="237" t="s">
        <v>541</v>
      </c>
      <c r="B868" s="238" t="s">
        <v>14</v>
      </c>
      <c r="C868" s="238" t="s">
        <v>22</v>
      </c>
      <c r="D868" s="60" t="s">
        <v>24</v>
      </c>
      <c r="E868" s="60" t="s">
        <v>25</v>
      </c>
      <c r="F868" s="60" t="s">
        <v>1789</v>
      </c>
      <c r="G868" s="61" t="s">
        <v>25</v>
      </c>
      <c r="H868" s="211" t="s">
        <v>533</v>
      </c>
      <c r="I868" s="60" t="s">
        <v>529</v>
      </c>
      <c r="J868" s="212">
        <v>6.6</v>
      </c>
      <c r="K868" s="212">
        <v>1.9740530261970002</v>
      </c>
      <c r="L868" s="213">
        <v>61.5</v>
      </c>
      <c r="M868" s="214"/>
      <c r="N868" s="214"/>
      <c r="O868" s="214"/>
      <c r="P868" s="214"/>
      <c r="Q868" s="214"/>
      <c r="R868" s="214"/>
      <c r="S868" s="214"/>
      <c r="T868" s="214"/>
      <c r="U868" s="214"/>
      <c r="V868" s="214"/>
      <c r="W868" s="214"/>
      <c r="X868" s="214"/>
      <c r="Y868" s="214"/>
      <c r="Z868" s="214"/>
      <c r="AA868" s="214"/>
      <c r="AB868" s="214"/>
      <c r="AC868" s="214"/>
      <c r="AD868" s="214"/>
      <c r="AE868" s="214"/>
      <c r="AF868" s="214"/>
      <c r="AG868" s="215"/>
      <c r="AH868" s="214"/>
      <c r="AI868" s="214">
        <f t="shared" si="42"/>
        <v>0</v>
      </c>
      <c r="AJ868" s="214">
        <f t="shared" si="42"/>
        <v>0</v>
      </c>
      <c r="AK868" s="214"/>
      <c r="AL868" s="214"/>
      <c r="AM868" s="214"/>
      <c r="AN868" s="214"/>
      <c r="AO868" s="214"/>
      <c r="AP868" s="214"/>
      <c r="AQ868" s="214"/>
      <c r="AR868" s="214"/>
      <c r="AS868" s="214"/>
      <c r="AT868" s="214"/>
      <c r="AU868" s="214"/>
      <c r="AV868" s="214"/>
      <c r="AW868" s="214"/>
      <c r="AX868" s="214"/>
      <c r="AY868" s="214"/>
      <c r="AZ868" s="214"/>
      <c r="BA868" s="214"/>
      <c r="BB868" s="214"/>
      <c r="BC868" s="214"/>
      <c r="BD868" s="214"/>
      <c r="BE868" s="214"/>
      <c r="BF868" s="214"/>
      <c r="BG868" s="216">
        <f t="shared" si="43"/>
        <v>0</v>
      </c>
      <c r="BH868" s="72">
        <f t="shared" si="43"/>
        <v>0</v>
      </c>
      <c r="BI868" s="217">
        <f t="shared" si="41"/>
        <v>0</v>
      </c>
      <c r="BJ868" s="218">
        <v>0</v>
      </c>
      <c r="BK868" s="218">
        <v>0</v>
      </c>
      <c r="BL868" s="218">
        <v>0</v>
      </c>
      <c r="BM868" s="218">
        <v>0</v>
      </c>
      <c r="BN868" s="218">
        <v>0</v>
      </c>
      <c r="BO868" s="218">
        <v>0</v>
      </c>
      <c r="BP868" s="218">
        <v>0</v>
      </c>
      <c r="BQ868" s="218">
        <v>0</v>
      </c>
      <c r="BR868" s="218">
        <v>0</v>
      </c>
      <c r="BS868" s="218">
        <v>0</v>
      </c>
      <c r="BT868" s="218">
        <v>0</v>
      </c>
      <c r="BU868" s="218">
        <v>0</v>
      </c>
      <c r="BV868" s="218">
        <v>0</v>
      </c>
      <c r="BW868" s="218">
        <v>0</v>
      </c>
      <c r="BX868" s="218">
        <v>0</v>
      </c>
      <c r="BY868" s="218">
        <v>0</v>
      </c>
      <c r="BZ868" s="218">
        <v>0</v>
      </c>
      <c r="CA868" s="218">
        <v>0</v>
      </c>
      <c r="CB868" s="218">
        <v>0</v>
      </c>
      <c r="CC868" s="218">
        <v>0</v>
      </c>
      <c r="CD868" s="218">
        <v>0</v>
      </c>
      <c r="CE868" s="218">
        <v>0</v>
      </c>
      <c r="CF868" s="218">
        <v>0</v>
      </c>
      <c r="CG868" s="219">
        <v>0</v>
      </c>
      <c r="CH868" s="220">
        <v>0</v>
      </c>
      <c r="CI868" s="220">
        <v>0</v>
      </c>
      <c r="CJ868" s="220">
        <v>1401600.0000000005</v>
      </c>
      <c r="CK868" s="221" t="s">
        <v>530</v>
      </c>
      <c r="CL868" s="222">
        <v>0</v>
      </c>
      <c r="CM868" s="223">
        <v>0</v>
      </c>
      <c r="CN868" s="224">
        <v>0.4</v>
      </c>
      <c r="CO868" s="253"/>
      <c r="CP868" s="253"/>
      <c r="CQ868" s="253"/>
      <c r="CR868" s="225"/>
      <c r="CS868" s="254">
        <v>157.33673833346202</v>
      </c>
      <c r="CT868" s="255">
        <v>54.512890094979618</v>
      </c>
      <c r="CU868" s="256">
        <v>0.66712262780701048</v>
      </c>
      <c r="CV868" s="257">
        <v>0.33649932157394824</v>
      </c>
      <c r="CW868" s="245" t="s">
        <v>556</v>
      </c>
      <c r="CX868" s="258"/>
      <c r="CY868" s="253"/>
      <c r="CZ868" s="253"/>
      <c r="DA868" s="259"/>
      <c r="DB868" s="260"/>
      <c r="DC868" s="261">
        <v>0</v>
      </c>
      <c r="DD868" s="262">
        <v>0</v>
      </c>
      <c r="DE868" s="263">
        <v>0</v>
      </c>
      <c r="DF868" s="111">
        <v>0</v>
      </c>
    </row>
    <row r="869" spans="1:110" ht="35.25" customHeight="1" x14ac:dyDescent="0.25">
      <c r="A869" s="237" t="s">
        <v>541</v>
      </c>
      <c r="B869" s="238" t="s">
        <v>14</v>
      </c>
      <c r="C869" s="238" t="s">
        <v>22</v>
      </c>
      <c r="D869" s="60" t="s">
        <v>183</v>
      </c>
      <c r="E869" s="60" t="s">
        <v>184</v>
      </c>
      <c r="F869" s="60" t="s">
        <v>1790</v>
      </c>
      <c r="G869" s="61" t="s">
        <v>184</v>
      </c>
      <c r="H869" s="211" t="s">
        <v>533</v>
      </c>
      <c r="I869" s="60" t="s">
        <v>608</v>
      </c>
      <c r="J869" s="212" t="s">
        <v>834</v>
      </c>
      <c r="K869" s="212">
        <v>2.0240530260930001</v>
      </c>
      <c r="L869" s="213">
        <v>10.8</v>
      </c>
      <c r="M869" s="214"/>
      <c r="N869" s="214"/>
      <c r="O869" s="214"/>
      <c r="P869" s="214"/>
      <c r="Q869" s="214"/>
      <c r="R869" s="214"/>
      <c r="S869" s="214"/>
      <c r="T869" s="214"/>
      <c r="U869" s="214"/>
      <c r="V869" s="214"/>
      <c r="W869" s="214"/>
      <c r="X869" s="214"/>
      <c r="Y869" s="214"/>
      <c r="Z869" s="214"/>
      <c r="AA869" s="214"/>
      <c r="AB869" s="214"/>
      <c r="AC869" s="214">
        <v>1</v>
      </c>
      <c r="AD869" s="214">
        <v>1</v>
      </c>
      <c r="AE869" s="214"/>
      <c r="AF869" s="214"/>
      <c r="AG869" s="215"/>
      <c r="AH869" s="214"/>
      <c r="AI869" s="214">
        <f t="shared" si="42"/>
        <v>1</v>
      </c>
      <c r="AJ869" s="214">
        <f t="shared" si="42"/>
        <v>1</v>
      </c>
      <c r="AK869" s="214"/>
      <c r="AL869" s="214"/>
      <c r="AM869" s="214"/>
      <c r="AN869" s="214"/>
      <c r="AO869" s="214"/>
      <c r="AP869" s="214"/>
      <c r="AQ869" s="214"/>
      <c r="AR869" s="214"/>
      <c r="AS869" s="214"/>
      <c r="AT869" s="214"/>
      <c r="AU869" s="214"/>
      <c r="AV869" s="214"/>
      <c r="AW869" s="214"/>
      <c r="AX869" s="214"/>
      <c r="AY869" s="214"/>
      <c r="AZ869" s="214"/>
      <c r="BA869" s="214">
        <v>5</v>
      </c>
      <c r="BB869" s="214">
        <v>5</v>
      </c>
      <c r="BC869" s="214"/>
      <c r="BD869" s="214"/>
      <c r="BE869" s="214"/>
      <c r="BF869" s="214"/>
      <c r="BG869" s="216">
        <f t="shared" si="43"/>
        <v>5</v>
      </c>
      <c r="BH869" s="72">
        <f t="shared" si="43"/>
        <v>5</v>
      </c>
      <c r="BI869" s="217">
        <f t="shared" si="41"/>
        <v>0</v>
      </c>
      <c r="BJ869" s="218">
        <v>0</v>
      </c>
      <c r="BK869" s="218">
        <v>0</v>
      </c>
      <c r="BL869" s="218">
        <v>0</v>
      </c>
      <c r="BM869" s="218">
        <v>0</v>
      </c>
      <c r="BN869" s="218">
        <v>0</v>
      </c>
      <c r="BO869" s="218">
        <v>0</v>
      </c>
      <c r="BP869" s="218">
        <v>0</v>
      </c>
      <c r="BQ869" s="218">
        <v>0</v>
      </c>
      <c r="BR869" s="218">
        <v>0</v>
      </c>
      <c r="BS869" s="218">
        <v>0</v>
      </c>
      <c r="BT869" s="218">
        <v>0</v>
      </c>
      <c r="BU869" s="218">
        <v>0</v>
      </c>
      <c r="BV869" s="218">
        <v>0</v>
      </c>
      <c r="BW869" s="218">
        <v>0</v>
      </c>
      <c r="BX869" s="218">
        <v>0</v>
      </c>
      <c r="BY869" s="218">
        <v>0</v>
      </c>
      <c r="BZ869" s="218">
        <v>5869.2000000000007</v>
      </c>
      <c r="CA869" s="218">
        <v>5869.2000000000007</v>
      </c>
      <c r="CB869" s="218">
        <v>0</v>
      </c>
      <c r="CC869" s="218">
        <v>0</v>
      </c>
      <c r="CD869" s="218">
        <v>0</v>
      </c>
      <c r="CE869" s="218">
        <v>0</v>
      </c>
      <c r="CF869" s="218">
        <v>5869.2000000000007</v>
      </c>
      <c r="CG869" s="219">
        <v>5869.2000000000007</v>
      </c>
      <c r="CH869" s="220">
        <v>0</v>
      </c>
      <c r="CI869" s="220">
        <v>0</v>
      </c>
      <c r="CJ869" s="220">
        <v>0</v>
      </c>
      <c r="CK869" s="221" t="s">
        <v>530</v>
      </c>
      <c r="CL869" s="222">
        <v>0</v>
      </c>
      <c r="CM869" s="223">
        <v>0</v>
      </c>
      <c r="CN869" s="224">
        <v>0</v>
      </c>
      <c r="CO869" s="253"/>
      <c r="CP869" s="253"/>
      <c r="CQ869" s="253"/>
      <c r="CR869" s="225"/>
      <c r="CS869" s="254">
        <v>95.666666666666671</v>
      </c>
      <c r="CT869" s="255">
        <v>95.666666666666671</v>
      </c>
      <c r="CU869" s="256">
        <v>0.66666666666666663</v>
      </c>
      <c r="CV869" s="257">
        <v>0.66666666666666663</v>
      </c>
      <c r="CW869" s="245" t="s">
        <v>1301</v>
      </c>
      <c r="CX869" s="258"/>
      <c r="CY869" s="253"/>
      <c r="CZ869" s="253"/>
      <c r="DA869" s="259"/>
      <c r="DB869" s="260"/>
      <c r="DC869" s="261">
        <v>3157</v>
      </c>
      <c r="DD869" s="262">
        <v>0</v>
      </c>
      <c r="DE869" s="263">
        <v>0</v>
      </c>
      <c r="DF869" s="111">
        <v>1052.3333333333333</v>
      </c>
    </row>
    <row r="870" spans="1:110" ht="35.25" customHeight="1" x14ac:dyDescent="0.25">
      <c r="A870" s="237" t="s">
        <v>541</v>
      </c>
      <c r="B870" s="238" t="s">
        <v>14</v>
      </c>
      <c r="C870" s="238" t="s">
        <v>22</v>
      </c>
      <c r="D870" s="60" t="s">
        <v>183</v>
      </c>
      <c r="E870" s="60" t="s">
        <v>184</v>
      </c>
      <c r="F870" s="60" t="s">
        <v>1791</v>
      </c>
      <c r="G870" s="61" t="s">
        <v>184</v>
      </c>
      <c r="H870" s="211" t="s">
        <v>594</v>
      </c>
      <c r="I870" s="60" t="s">
        <v>608</v>
      </c>
      <c r="J870" s="212">
        <v>4.8</v>
      </c>
      <c r="K870" s="212">
        <v>0.59034090786300009</v>
      </c>
      <c r="L870" s="213">
        <v>208.7</v>
      </c>
      <c r="M870" s="214"/>
      <c r="N870" s="214"/>
      <c r="O870" s="214"/>
      <c r="P870" s="214"/>
      <c r="Q870" s="214"/>
      <c r="R870" s="214"/>
      <c r="S870" s="214"/>
      <c r="T870" s="214"/>
      <c r="U870" s="214"/>
      <c r="V870" s="214"/>
      <c r="W870" s="214"/>
      <c r="X870" s="214"/>
      <c r="Y870" s="214"/>
      <c r="Z870" s="214"/>
      <c r="AA870" s="214"/>
      <c r="AB870" s="214"/>
      <c r="AC870" s="214"/>
      <c r="AD870" s="214"/>
      <c r="AE870" s="214"/>
      <c r="AF870" s="214"/>
      <c r="AG870" s="215"/>
      <c r="AH870" s="214"/>
      <c r="AI870" s="214">
        <f t="shared" si="42"/>
        <v>0</v>
      </c>
      <c r="AJ870" s="214">
        <f t="shared" si="42"/>
        <v>0</v>
      </c>
      <c r="AK870" s="214"/>
      <c r="AL870" s="214"/>
      <c r="AM870" s="214"/>
      <c r="AN870" s="214"/>
      <c r="AO870" s="214"/>
      <c r="AP870" s="214"/>
      <c r="AQ870" s="214"/>
      <c r="AR870" s="214"/>
      <c r="AS870" s="214"/>
      <c r="AT870" s="214"/>
      <c r="AU870" s="214"/>
      <c r="AV870" s="214"/>
      <c r="AW870" s="214"/>
      <c r="AX870" s="214"/>
      <c r="AY870" s="214"/>
      <c r="AZ870" s="214"/>
      <c r="BA870" s="214"/>
      <c r="BB870" s="214"/>
      <c r="BC870" s="214"/>
      <c r="BD870" s="214"/>
      <c r="BE870" s="214"/>
      <c r="BF870" s="214"/>
      <c r="BG870" s="216">
        <f t="shared" si="43"/>
        <v>0</v>
      </c>
      <c r="BH870" s="72">
        <f t="shared" si="43"/>
        <v>0</v>
      </c>
      <c r="BI870" s="217">
        <f t="shared" si="41"/>
        <v>0</v>
      </c>
      <c r="BJ870" s="218">
        <v>0</v>
      </c>
      <c r="BK870" s="218">
        <v>0</v>
      </c>
      <c r="BL870" s="218">
        <v>0</v>
      </c>
      <c r="BM870" s="218">
        <v>0</v>
      </c>
      <c r="BN870" s="218">
        <v>0</v>
      </c>
      <c r="BO870" s="218">
        <v>0</v>
      </c>
      <c r="BP870" s="218">
        <v>0</v>
      </c>
      <c r="BQ870" s="218">
        <v>0</v>
      </c>
      <c r="BR870" s="218">
        <v>0</v>
      </c>
      <c r="BS870" s="218">
        <v>0</v>
      </c>
      <c r="BT870" s="218">
        <v>0</v>
      </c>
      <c r="BU870" s="218">
        <v>0</v>
      </c>
      <c r="BV870" s="218">
        <v>0</v>
      </c>
      <c r="BW870" s="218">
        <v>0</v>
      </c>
      <c r="BX870" s="218">
        <v>0</v>
      </c>
      <c r="BY870" s="218">
        <v>0</v>
      </c>
      <c r="BZ870" s="218">
        <v>0</v>
      </c>
      <c r="CA870" s="218">
        <v>0</v>
      </c>
      <c r="CB870" s="218">
        <v>0</v>
      </c>
      <c r="CC870" s="218">
        <v>0</v>
      </c>
      <c r="CD870" s="218">
        <v>0</v>
      </c>
      <c r="CE870" s="218">
        <v>0</v>
      </c>
      <c r="CF870" s="218">
        <v>0</v>
      </c>
      <c r="CG870" s="219">
        <v>0</v>
      </c>
      <c r="CH870" s="220">
        <v>840960</v>
      </c>
      <c r="CI870" s="220">
        <v>840960</v>
      </c>
      <c r="CJ870" s="220">
        <v>1892160.0000000002</v>
      </c>
      <c r="CK870" s="221" t="s">
        <v>530</v>
      </c>
      <c r="CL870" s="222">
        <v>0.24</v>
      </c>
      <c r="CM870" s="223">
        <v>0.24</v>
      </c>
      <c r="CN870" s="224">
        <v>0.54</v>
      </c>
      <c r="CO870" s="253"/>
      <c r="CP870" s="253"/>
      <c r="CQ870" s="253"/>
      <c r="CR870" s="225"/>
      <c r="CS870" s="254">
        <v>0</v>
      </c>
      <c r="CT870" s="255">
        <v>0</v>
      </c>
      <c r="CU870" s="256">
        <v>0</v>
      </c>
      <c r="CV870" s="257">
        <v>0</v>
      </c>
      <c r="CW870" s="245" t="s">
        <v>564</v>
      </c>
      <c r="CX870" s="258"/>
      <c r="CY870" s="253"/>
      <c r="CZ870" s="253"/>
      <c r="DA870" s="259"/>
      <c r="DB870" s="260"/>
      <c r="DC870" s="261">
        <v>0</v>
      </c>
      <c r="DD870" s="262">
        <v>0</v>
      </c>
      <c r="DE870" s="263">
        <v>0</v>
      </c>
      <c r="DF870" s="111">
        <v>0</v>
      </c>
    </row>
    <row r="871" spans="1:110" ht="35.25" customHeight="1" x14ac:dyDescent="0.25">
      <c r="A871" s="237" t="s">
        <v>541</v>
      </c>
      <c r="B871" s="238" t="s">
        <v>14</v>
      </c>
      <c r="C871" s="238" t="s">
        <v>22</v>
      </c>
      <c r="D871" s="60" t="s">
        <v>183</v>
      </c>
      <c r="E871" s="60" t="s">
        <v>184</v>
      </c>
      <c r="F871" s="60" t="s">
        <v>1792</v>
      </c>
      <c r="G871" s="61" t="s">
        <v>184</v>
      </c>
      <c r="H871" s="211" t="s">
        <v>533</v>
      </c>
      <c r="I871" s="60" t="s">
        <v>608</v>
      </c>
      <c r="J871" s="212">
        <v>7.5</v>
      </c>
      <c r="K871" s="212">
        <v>1.9642045413690001</v>
      </c>
      <c r="L871" s="213">
        <v>271.10000000000002</v>
      </c>
      <c r="M871" s="214"/>
      <c r="N871" s="214"/>
      <c r="O871" s="214"/>
      <c r="P871" s="214"/>
      <c r="Q871" s="214"/>
      <c r="R871" s="214"/>
      <c r="S871" s="214"/>
      <c r="T871" s="214"/>
      <c r="U871" s="214"/>
      <c r="V871" s="214"/>
      <c r="W871" s="214"/>
      <c r="X871" s="214"/>
      <c r="Y871" s="214"/>
      <c r="Z871" s="214"/>
      <c r="AA871" s="214"/>
      <c r="AB871" s="214"/>
      <c r="AC871" s="214">
        <v>2</v>
      </c>
      <c r="AD871" s="214">
        <v>2</v>
      </c>
      <c r="AE871" s="214"/>
      <c r="AF871" s="214"/>
      <c r="AG871" s="215"/>
      <c r="AH871" s="214"/>
      <c r="AI871" s="214">
        <f t="shared" si="42"/>
        <v>2</v>
      </c>
      <c r="AJ871" s="214">
        <f t="shared" si="42"/>
        <v>2</v>
      </c>
      <c r="AK871" s="214"/>
      <c r="AL871" s="214"/>
      <c r="AM871" s="214"/>
      <c r="AN871" s="214"/>
      <c r="AO871" s="214"/>
      <c r="AP871" s="214"/>
      <c r="AQ871" s="214"/>
      <c r="AR871" s="214"/>
      <c r="AS871" s="214"/>
      <c r="AT871" s="214"/>
      <c r="AU871" s="214"/>
      <c r="AV871" s="214"/>
      <c r="AW871" s="214"/>
      <c r="AX871" s="214"/>
      <c r="AY871" s="214"/>
      <c r="AZ871" s="214"/>
      <c r="BA871" s="214">
        <v>630</v>
      </c>
      <c r="BB871" s="214">
        <v>630</v>
      </c>
      <c r="BC871" s="214"/>
      <c r="BD871" s="214"/>
      <c r="BE871" s="214"/>
      <c r="BF871" s="214"/>
      <c r="BG871" s="216">
        <f t="shared" si="43"/>
        <v>630</v>
      </c>
      <c r="BH871" s="72">
        <f t="shared" si="43"/>
        <v>630</v>
      </c>
      <c r="BI871" s="217">
        <f t="shared" si="41"/>
        <v>0.22419928825622776</v>
      </c>
      <c r="BJ871" s="218">
        <v>0</v>
      </c>
      <c r="BK871" s="218">
        <v>0</v>
      </c>
      <c r="BL871" s="218">
        <v>0</v>
      </c>
      <c r="BM871" s="218">
        <v>0</v>
      </c>
      <c r="BN871" s="218">
        <v>0</v>
      </c>
      <c r="BO871" s="218">
        <v>0</v>
      </c>
      <c r="BP871" s="218">
        <v>0</v>
      </c>
      <c r="BQ871" s="218">
        <v>0</v>
      </c>
      <c r="BR871" s="218">
        <v>0</v>
      </c>
      <c r="BS871" s="218">
        <v>0</v>
      </c>
      <c r="BT871" s="218">
        <v>0</v>
      </c>
      <c r="BU871" s="218">
        <v>0</v>
      </c>
      <c r="BV871" s="218">
        <v>0</v>
      </c>
      <c r="BW871" s="218">
        <v>0</v>
      </c>
      <c r="BX871" s="218">
        <v>0</v>
      </c>
      <c r="BY871" s="218">
        <v>0</v>
      </c>
      <c r="BZ871" s="218">
        <v>739519.20000000007</v>
      </c>
      <c r="CA871" s="218">
        <v>739519.20000000007</v>
      </c>
      <c r="CB871" s="218">
        <v>0</v>
      </c>
      <c r="CC871" s="218">
        <v>0</v>
      </c>
      <c r="CD871" s="218">
        <v>0</v>
      </c>
      <c r="CE871" s="218">
        <v>0</v>
      </c>
      <c r="CF871" s="218">
        <v>739519.20000000007</v>
      </c>
      <c r="CG871" s="219">
        <v>739519.20000000007</v>
      </c>
      <c r="CH871" s="220">
        <v>9460800.0000000019</v>
      </c>
      <c r="CI871" s="220">
        <v>9460800.0000000019</v>
      </c>
      <c r="CJ871" s="220">
        <v>9846240.0000000019</v>
      </c>
      <c r="CK871" s="221" t="s">
        <v>530</v>
      </c>
      <c r="CL871" s="222">
        <v>2.7</v>
      </c>
      <c r="CM871" s="223">
        <v>2.7</v>
      </c>
      <c r="CN871" s="224">
        <v>2.81</v>
      </c>
      <c r="CO871" s="253"/>
      <c r="CP871" s="253"/>
      <c r="CQ871" s="253"/>
      <c r="CR871" s="225"/>
      <c r="CS871" s="254">
        <v>0</v>
      </c>
      <c r="CT871" s="255">
        <v>0</v>
      </c>
      <c r="CU871" s="256">
        <v>0</v>
      </c>
      <c r="CV871" s="257">
        <v>0</v>
      </c>
      <c r="CW871" s="245" t="s">
        <v>564</v>
      </c>
      <c r="CX871" s="258"/>
      <c r="CY871" s="253"/>
      <c r="CZ871" s="253"/>
      <c r="DA871" s="259"/>
      <c r="DB871" s="260"/>
      <c r="DC871" s="261">
        <v>0</v>
      </c>
      <c r="DD871" s="262">
        <v>0</v>
      </c>
      <c r="DE871" s="263">
        <v>0</v>
      </c>
      <c r="DF871" s="111">
        <v>0</v>
      </c>
    </row>
    <row r="872" spans="1:110" ht="35.25" customHeight="1" x14ac:dyDescent="0.25">
      <c r="A872" s="237" t="s">
        <v>541</v>
      </c>
      <c r="B872" s="238" t="s">
        <v>14</v>
      </c>
      <c r="C872" s="238" t="s">
        <v>22</v>
      </c>
      <c r="D872" s="60" t="s">
        <v>183</v>
      </c>
      <c r="E872" s="60" t="s">
        <v>184</v>
      </c>
      <c r="F872" s="60" t="s">
        <v>1793</v>
      </c>
      <c r="G872" s="61" t="s">
        <v>184</v>
      </c>
      <c r="H872" s="211" t="s">
        <v>533</v>
      </c>
      <c r="I872" s="60" t="s">
        <v>608</v>
      </c>
      <c r="J872" s="212">
        <v>7.4</v>
      </c>
      <c r="K872" s="212">
        <v>0.87272727091200009</v>
      </c>
      <c r="L872" s="213">
        <v>72.3</v>
      </c>
      <c r="M872" s="214"/>
      <c r="N872" s="214"/>
      <c r="O872" s="214"/>
      <c r="P872" s="214"/>
      <c r="Q872" s="214"/>
      <c r="R872" s="214"/>
      <c r="S872" s="214"/>
      <c r="T872" s="214"/>
      <c r="U872" s="214"/>
      <c r="V872" s="214"/>
      <c r="W872" s="214"/>
      <c r="X872" s="214"/>
      <c r="Y872" s="214"/>
      <c r="Z872" s="214"/>
      <c r="AA872" s="214"/>
      <c r="AB872" s="214"/>
      <c r="AC872" s="214"/>
      <c r="AD872" s="214"/>
      <c r="AE872" s="214"/>
      <c r="AF872" s="214"/>
      <c r="AG872" s="215"/>
      <c r="AH872" s="214"/>
      <c r="AI872" s="214">
        <f t="shared" si="42"/>
        <v>0</v>
      </c>
      <c r="AJ872" s="214">
        <f t="shared" si="42"/>
        <v>0</v>
      </c>
      <c r="AK872" s="214"/>
      <c r="AL872" s="214"/>
      <c r="AM872" s="214"/>
      <c r="AN872" s="214"/>
      <c r="AO872" s="214"/>
      <c r="AP872" s="214"/>
      <c r="AQ872" s="214"/>
      <c r="AR872" s="214"/>
      <c r="AS872" s="214"/>
      <c r="AT872" s="214"/>
      <c r="AU872" s="214"/>
      <c r="AV872" s="214"/>
      <c r="AW872" s="214"/>
      <c r="AX872" s="214"/>
      <c r="AY872" s="214"/>
      <c r="AZ872" s="214"/>
      <c r="BA872" s="214"/>
      <c r="BB872" s="214"/>
      <c r="BC872" s="214"/>
      <c r="BD872" s="214"/>
      <c r="BE872" s="214"/>
      <c r="BF872" s="214"/>
      <c r="BG872" s="216">
        <f t="shared" si="43"/>
        <v>0</v>
      </c>
      <c r="BH872" s="72">
        <f t="shared" si="43"/>
        <v>0</v>
      </c>
      <c r="BI872" s="217">
        <f t="shared" si="41"/>
        <v>0</v>
      </c>
      <c r="BJ872" s="218">
        <v>0</v>
      </c>
      <c r="BK872" s="218">
        <v>0</v>
      </c>
      <c r="BL872" s="218">
        <v>0</v>
      </c>
      <c r="BM872" s="218">
        <v>0</v>
      </c>
      <c r="BN872" s="218">
        <v>0</v>
      </c>
      <c r="BO872" s="218">
        <v>0</v>
      </c>
      <c r="BP872" s="218">
        <v>0</v>
      </c>
      <c r="BQ872" s="218">
        <v>0</v>
      </c>
      <c r="BR872" s="218">
        <v>0</v>
      </c>
      <c r="BS872" s="218">
        <v>0</v>
      </c>
      <c r="BT872" s="218">
        <v>0</v>
      </c>
      <c r="BU872" s="218">
        <v>0</v>
      </c>
      <c r="BV872" s="218">
        <v>0</v>
      </c>
      <c r="BW872" s="218">
        <v>0</v>
      </c>
      <c r="BX872" s="218">
        <v>0</v>
      </c>
      <c r="BY872" s="218">
        <v>0</v>
      </c>
      <c r="BZ872" s="218">
        <v>0</v>
      </c>
      <c r="CA872" s="218">
        <v>0</v>
      </c>
      <c r="CB872" s="218">
        <v>0</v>
      </c>
      <c r="CC872" s="218">
        <v>0</v>
      </c>
      <c r="CD872" s="218">
        <v>0</v>
      </c>
      <c r="CE872" s="218">
        <v>0</v>
      </c>
      <c r="CF872" s="218">
        <v>0</v>
      </c>
      <c r="CG872" s="219">
        <v>0</v>
      </c>
      <c r="CH872" s="220">
        <v>6937920</v>
      </c>
      <c r="CI872" s="220">
        <v>6937920</v>
      </c>
      <c r="CJ872" s="220">
        <v>10231679.999999998</v>
      </c>
      <c r="CK872" s="221" t="s">
        <v>530</v>
      </c>
      <c r="CL872" s="222">
        <v>1.98</v>
      </c>
      <c r="CM872" s="223">
        <v>1.98</v>
      </c>
      <c r="CN872" s="224">
        <v>2.92</v>
      </c>
      <c r="CO872" s="253"/>
      <c r="CP872" s="253"/>
      <c r="CQ872" s="253"/>
      <c r="CR872" s="225"/>
      <c r="CS872" s="254">
        <v>33.01881277925218</v>
      </c>
      <c r="CT872" s="255">
        <v>33.01881277925218</v>
      </c>
      <c r="CU872" s="256">
        <v>0.67198575603856592</v>
      </c>
      <c r="CV872" s="257">
        <v>0.67198575603856592</v>
      </c>
      <c r="CW872" s="245" t="s">
        <v>1160</v>
      </c>
      <c r="CX872" s="258"/>
      <c r="CY872" s="253"/>
      <c r="CZ872" s="253"/>
      <c r="DA872" s="259"/>
      <c r="DB872" s="260"/>
      <c r="DC872" s="261">
        <v>4270</v>
      </c>
      <c r="DD872" s="262">
        <v>0</v>
      </c>
      <c r="DE872" s="263">
        <v>0</v>
      </c>
      <c r="DF872" s="111">
        <v>1423.3333333333333</v>
      </c>
    </row>
    <row r="873" spans="1:110" ht="35.25" customHeight="1" x14ac:dyDescent="0.25">
      <c r="A873" s="237" t="s">
        <v>541</v>
      </c>
      <c r="B873" s="238" t="s">
        <v>14</v>
      </c>
      <c r="C873" s="238" t="s">
        <v>22</v>
      </c>
      <c r="D873" s="60" t="s">
        <v>183</v>
      </c>
      <c r="E873" s="60" t="s">
        <v>184</v>
      </c>
      <c r="F873" s="60" t="s">
        <v>1794</v>
      </c>
      <c r="G873" s="61" t="s">
        <v>184</v>
      </c>
      <c r="H873" s="211" t="s">
        <v>533</v>
      </c>
      <c r="I873" s="60" t="s">
        <v>608</v>
      </c>
      <c r="J873" s="212">
        <v>9.6</v>
      </c>
      <c r="K873" s="212">
        <v>1.0380681796590001</v>
      </c>
      <c r="L873" s="213">
        <v>4</v>
      </c>
      <c r="M873" s="214"/>
      <c r="N873" s="214"/>
      <c r="O873" s="214"/>
      <c r="P873" s="214"/>
      <c r="Q873" s="214"/>
      <c r="R873" s="214"/>
      <c r="S873" s="214"/>
      <c r="T873" s="214"/>
      <c r="U873" s="214"/>
      <c r="V873" s="214"/>
      <c r="W873" s="214"/>
      <c r="X873" s="214"/>
      <c r="Y873" s="214"/>
      <c r="Z873" s="214"/>
      <c r="AA873" s="214"/>
      <c r="AB873" s="214"/>
      <c r="AC873" s="214"/>
      <c r="AD873" s="214"/>
      <c r="AE873" s="214"/>
      <c r="AF873" s="214"/>
      <c r="AG873" s="215"/>
      <c r="AH873" s="214"/>
      <c r="AI873" s="214">
        <f t="shared" si="42"/>
        <v>0</v>
      </c>
      <c r="AJ873" s="214">
        <f t="shared" si="42"/>
        <v>0</v>
      </c>
      <c r="AK873" s="214"/>
      <c r="AL873" s="214"/>
      <c r="AM873" s="214"/>
      <c r="AN873" s="214"/>
      <c r="AO873" s="214"/>
      <c r="AP873" s="214"/>
      <c r="AQ873" s="214"/>
      <c r="AR873" s="214"/>
      <c r="AS873" s="214"/>
      <c r="AT873" s="214"/>
      <c r="AU873" s="214"/>
      <c r="AV873" s="214"/>
      <c r="AW873" s="214"/>
      <c r="AX873" s="214"/>
      <c r="AY873" s="214"/>
      <c r="AZ873" s="214"/>
      <c r="BA873" s="214"/>
      <c r="BB873" s="214"/>
      <c r="BC873" s="214"/>
      <c r="BD873" s="214"/>
      <c r="BE873" s="214"/>
      <c r="BF873" s="214"/>
      <c r="BG873" s="216">
        <f t="shared" si="43"/>
        <v>0</v>
      </c>
      <c r="BH873" s="72">
        <f t="shared" si="43"/>
        <v>0</v>
      </c>
      <c r="BI873" s="217">
        <f t="shared" si="41"/>
        <v>0</v>
      </c>
      <c r="BJ873" s="218">
        <v>0</v>
      </c>
      <c r="BK873" s="218">
        <v>0</v>
      </c>
      <c r="BL873" s="218">
        <v>0</v>
      </c>
      <c r="BM873" s="218">
        <v>0</v>
      </c>
      <c r="BN873" s="218">
        <v>0</v>
      </c>
      <c r="BO873" s="218">
        <v>0</v>
      </c>
      <c r="BP873" s="218">
        <v>0</v>
      </c>
      <c r="BQ873" s="218">
        <v>0</v>
      </c>
      <c r="BR873" s="218">
        <v>0</v>
      </c>
      <c r="BS873" s="218">
        <v>0</v>
      </c>
      <c r="BT873" s="218">
        <v>0</v>
      </c>
      <c r="BU873" s="218">
        <v>0</v>
      </c>
      <c r="BV873" s="218">
        <v>0</v>
      </c>
      <c r="BW873" s="218">
        <v>0</v>
      </c>
      <c r="BX873" s="218">
        <v>0</v>
      </c>
      <c r="BY873" s="218">
        <v>0</v>
      </c>
      <c r="BZ873" s="218">
        <v>0</v>
      </c>
      <c r="CA873" s="218">
        <v>0</v>
      </c>
      <c r="CB873" s="218">
        <v>0</v>
      </c>
      <c r="CC873" s="218">
        <v>0</v>
      </c>
      <c r="CD873" s="218">
        <v>0</v>
      </c>
      <c r="CE873" s="218">
        <v>0</v>
      </c>
      <c r="CF873" s="218">
        <v>0</v>
      </c>
      <c r="CG873" s="219">
        <v>0</v>
      </c>
      <c r="CH873" s="220">
        <v>840960</v>
      </c>
      <c r="CI873" s="220">
        <v>840960</v>
      </c>
      <c r="CJ873" s="220">
        <v>946080.00000000012</v>
      </c>
      <c r="CK873" s="221" t="s">
        <v>530</v>
      </c>
      <c r="CL873" s="222">
        <v>0.24</v>
      </c>
      <c r="CM873" s="223">
        <v>0.24</v>
      </c>
      <c r="CN873" s="224">
        <v>0.27</v>
      </c>
      <c r="CO873" s="253"/>
      <c r="CP873" s="253"/>
      <c r="CQ873" s="253"/>
      <c r="CR873" s="225"/>
      <c r="CS873" s="254">
        <v>119.33333333333333</v>
      </c>
      <c r="CT873" s="255">
        <v>119.33333333333333</v>
      </c>
      <c r="CU873" s="256">
        <v>1.6666666666666667</v>
      </c>
      <c r="CV873" s="257">
        <v>1.6666666666666667</v>
      </c>
      <c r="CW873" s="245" t="s">
        <v>1795</v>
      </c>
      <c r="CX873" s="258"/>
      <c r="CY873" s="253"/>
      <c r="CZ873" s="253"/>
      <c r="DA873" s="259"/>
      <c r="DB873" s="260"/>
      <c r="DC873" s="261">
        <v>616</v>
      </c>
      <c r="DD873" s="262">
        <v>816</v>
      </c>
      <c r="DE873" s="263">
        <v>0</v>
      </c>
      <c r="DF873" s="111">
        <v>477.33333333333331</v>
      </c>
    </row>
    <row r="874" spans="1:110" ht="35.25" customHeight="1" x14ac:dyDescent="0.25">
      <c r="A874" s="237" t="s">
        <v>541</v>
      </c>
      <c r="B874" s="238" t="s">
        <v>14</v>
      </c>
      <c r="C874" s="238" t="s">
        <v>22</v>
      </c>
      <c r="D874" s="60" t="s">
        <v>401</v>
      </c>
      <c r="E874" s="60" t="s">
        <v>60</v>
      </c>
      <c r="F874" s="60" t="s">
        <v>1796</v>
      </c>
      <c r="G874" s="61" t="s">
        <v>60</v>
      </c>
      <c r="H874" s="211" t="s">
        <v>594</v>
      </c>
      <c r="I874" s="60" t="s">
        <v>547</v>
      </c>
      <c r="J874" s="212">
        <v>2.1615994078459591</v>
      </c>
      <c r="K874" s="212">
        <v>1.6367424208380001</v>
      </c>
      <c r="L874" s="213">
        <v>809</v>
      </c>
      <c r="M874" s="214"/>
      <c r="N874" s="214"/>
      <c r="O874" s="214"/>
      <c r="P874" s="214"/>
      <c r="Q874" s="214"/>
      <c r="R874" s="214"/>
      <c r="S874" s="214"/>
      <c r="T874" s="214"/>
      <c r="U874" s="214"/>
      <c r="V874" s="214"/>
      <c r="W874" s="214"/>
      <c r="X874" s="214"/>
      <c r="Y874" s="214"/>
      <c r="Z874" s="214"/>
      <c r="AA874" s="214"/>
      <c r="AB874" s="214"/>
      <c r="AC874" s="214"/>
      <c r="AD874" s="214"/>
      <c r="AE874" s="214"/>
      <c r="AF874" s="214"/>
      <c r="AG874" s="215"/>
      <c r="AH874" s="214"/>
      <c r="AI874" s="214">
        <f t="shared" si="42"/>
        <v>0</v>
      </c>
      <c r="AJ874" s="214">
        <f t="shared" si="42"/>
        <v>0</v>
      </c>
      <c r="AK874" s="214"/>
      <c r="AL874" s="214"/>
      <c r="AM874" s="214"/>
      <c r="AN874" s="214"/>
      <c r="AO874" s="214"/>
      <c r="AP874" s="214"/>
      <c r="AQ874" s="214"/>
      <c r="AR874" s="214"/>
      <c r="AS874" s="214"/>
      <c r="AT874" s="214"/>
      <c r="AU874" s="214"/>
      <c r="AV874" s="214"/>
      <c r="AW874" s="214"/>
      <c r="AX874" s="214"/>
      <c r="AY874" s="214"/>
      <c r="AZ874" s="214"/>
      <c r="BA874" s="214"/>
      <c r="BB874" s="214"/>
      <c r="BC874" s="214"/>
      <c r="BD874" s="214"/>
      <c r="BE874" s="214"/>
      <c r="BF874" s="214"/>
      <c r="BG874" s="216">
        <f t="shared" si="43"/>
        <v>0</v>
      </c>
      <c r="BH874" s="72">
        <f t="shared" si="43"/>
        <v>0</v>
      </c>
      <c r="BI874" s="217">
        <f t="shared" si="41"/>
        <v>0</v>
      </c>
      <c r="BJ874" s="218">
        <v>0</v>
      </c>
      <c r="BK874" s="218">
        <v>0</v>
      </c>
      <c r="BL874" s="218">
        <v>0</v>
      </c>
      <c r="BM874" s="218">
        <v>0</v>
      </c>
      <c r="BN874" s="218">
        <v>0</v>
      </c>
      <c r="BO874" s="218">
        <v>0</v>
      </c>
      <c r="BP874" s="218">
        <v>0</v>
      </c>
      <c r="BQ874" s="218">
        <v>0</v>
      </c>
      <c r="BR874" s="218">
        <v>0</v>
      </c>
      <c r="BS874" s="218">
        <v>0</v>
      </c>
      <c r="BT874" s="218">
        <v>0</v>
      </c>
      <c r="BU874" s="218">
        <v>0</v>
      </c>
      <c r="BV874" s="218">
        <v>0</v>
      </c>
      <c r="BW874" s="218">
        <v>0</v>
      </c>
      <c r="BX874" s="218">
        <v>0</v>
      </c>
      <c r="BY874" s="218">
        <v>0</v>
      </c>
      <c r="BZ874" s="218">
        <v>0</v>
      </c>
      <c r="CA874" s="218">
        <v>0</v>
      </c>
      <c r="CB874" s="218">
        <v>0</v>
      </c>
      <c r="CC874" s="218">
        <v>0</v>
      </c>
      <c r="CD874" s="218">
        <v>0</v>
      </c>
      <c r="CE874" s="218">
        <v>0</v>
      </c>
      <c r="CF874" s="218">
        <v>0</v>
      </c>
      <c r="CG874" s="219">
        <v>0</v>
      </c>
      <c r="CH874" s="220">
        <v>3854400.0000000005</v>
      </c>
      <c r="CI874" s="220">
        <v>3854400.0000000005</v>
      </c>
      <c r="CJ874" s="220">
        <v>3328800</v>
      </c>
      <c r="CK874" s="221" t="s">
        <v>530</v>
      </c>
      <c r="CL874" s="222">
        <v>1.1000000000000001</v>
      </c>
      <c r="CM874" s="223">
        <v>1.1000000000000001</v>
      </c>
      <c r="CN874" s="224">
        <v>0.95</v>
      </c>
      <c r="CO874" s="253"/>
      <c r="CP874" s="253"/>
      <c r="CQ874" s="253"/>
      <c r="CR874" s="225"/>
      <c r="CS874" s="254">
        <v>145.01903877311804</v>
      </c>
      <c r="CT874" s="255">
        <v>145.01903877311804</v>
      </c>
      <c r="CU874" s="256">
        <v>1.0096615256815022</v>
      </c>
      <c r="CV874" s="257">
        <v>1.0096615256815022</v>
      </c>
      <c r="CW874" s="245" t="s">
        <v>832</v>
      </c>
      <c r="CX874" s="258"/>
      <c r="CY874" s="253"/>
      <c r="CZ874" s="253"/>
      <c r="DA874" s="259"/>
      <c r="DB874" s="260"/>
      <c r="DC874" s="261">
        <v>216325</v>
      </c>
      <c r="DD874" s="262">
        <v>0</v>
      </c>
      <c r="DE874" s="263">
        <v>95507</v>
      </c>
      <c r="DF874" s="111">
        <v>103944</v>
      </c>
    </row>
    <row r="875" spans="1:110" ht="35.25" customHeight="1" x14ac:dyDescent="0.25">
      <c r="A875" s="237" t="s">
        <v>541</v>
      </c>
      <c r="B875" s="238" t="s">
        <v>14</v>
      </c>
      <c r="C875" s="238" t="s">
        <v>22</v>
      </c>
      <c r="D875" s="60" t="s">
        <v>401</v>
      </c>
      <c r="E875" s="60" t="s">
        <v>60</v>
      </c>
      <c r="F875" s="60" t="s">
        <v>1797</v>
      </c>
      <c r="G875" s="61" t="s">
        <v>60</v>
      </c>
      <c r="H875" s="211" t="s">
        <v>543</v>
      </c>
      <c r="I875" s="60" t="s">
        <v>547</v>
      </c>
      <c r="J875" s="212">
        <v>1.9814661238587958</v>
      </c>
      <c r="K875" s="212">
        <v>2.6696969641439998</v>
      </c>
      <c r="L875" s="213">
        <v>309.8</v>
      </c>
      <c r="M875" s="214"/>
      <c r="N875" s="214"/>
      <c r="O875" s="214"/>
      <c r="P875" s="214"/>
      <c r="Q875" s="214"/>
      <c r="R875" s="214"/>
      <c r="S875" s="214"/>
      <c r="T875" s="214"/>
      <c r="U875" s="214"/>
      <c r="V875" s="214"/>
      <c r="W875" s="214"/>
      <c r="X875" s="214"/>
      <c r="Y875" s="214"/>
      <c r="Z875" s="214"/>
      <c r="AA875" s="214"/>
      <c r="AB875" s="214"/>
      <c r="AC875" s="214"/>
      <c r="AD875" s="214"/>
      <c r="AE875" s="214"/>
      <c r="AF875" s="214"/>
      <c r="AG875" s="215"/>
      <c r="AH875" s="214"/>
      <c r="AI875" s="214">
        <f t="shared" si="42"/>
        <v>0</v>
      </c>
      <c r="AJ875" s="214">
        <f t="shared" si="42"/>
        <v>0</v>
      </c>
      <c r="AK875" s="214"/>
      <c r="AL875" s="214"/>
      <c r="AM875" s="214"/>
      <c r="AN875" s="214"/>
      <c r="AO875" s="214"/>
      <c r="AP875" s="214"/>
      <c r="AQ875" s="214"/>
      <c r="AR875" s="214"/>
      <c r="AS875" s="214"/>
      <c r="AT875" s="214"/>
      <c r="AU875" s="214"/>
      <c r="AV875" s="214"/>
      <c r="AW875" s="214"/>
      <c r="AX875" s="214"/>
      <c r="AY875" s="214"/>
      <c r="AZ875" s="214"/>
      <c r="BA875" s="214"/>
      <c r="BB875" s="214"/>
      <c r="BC875" s="214"/>
      <c r="BD875" s="214"/>
      <c r="BE875" s="214"/>
      <c r="BF875" s="214"/>
      <c r="BG875" s="216">
        <f t="shared" si="43"/>
        <v>0</v>
      </c>
      <c r="BH875" s="72">
        <f t="shared" si="43"/>
        <v>0</v>
      </c>
      <c r="BI875" s="217">
        <f t="shared" si="41"/>
        <v>0</v>
      </c>
      <c r="BJ875" s="218">
        <v>0</v>
      </c>
      <c r="BK875" s="218">
        <v>0</v>
      </c>
      <c r="BL875" s="218">
        <v>0</v>
      </c>
      <c r="BM875" s="218">
        <v>0</v>
      </c>
      <c r="BN875" s="218">
        <v>0</v>
      </c>
      <c r="BO875" s="218">
        <v>0</v>
      </c>
      <c r="BP875" s="218">
        <v>0</v>
      </c>
      <c r="BQ875" s="218">
        <v>0</v>
      </c>
      <c r="BR875" s="218">
        <v>0</v>
      </c>
      <c r="BS875" s="218">
        <v>0</v>
      </c>
      <c r="BT875" s="218">
        <v>0</v>
      </c>
      <c r="BU875" s="218">
        <v>0</v>
      </c>
      <c r="BV875" s="218">
        <v>0</v>
      </c>
      <c r="BW875" s="218">
        <v>0</v>
      </c>
      <c r="BX875" s="218">
        <v>0</v>
      </c>
      <c r="BY875" s="218">
        <v>0</v>
      </c>
      <c r="BZ875" s="218">
        <v>0</v>
      </c>
      <c r="CA875" s="218">
        <v>0</v>
      </c>
      <c r="CB875" s="218">
        <v>0</v>
      </c>
      <c r="CC875" s="218">
        <v>0</v>
      </c>
      <c r="CD875" s="218">
        <v>0</v>
      </c>
      <c r="CE875" s="218">
        <v>0</v>
      </c>
      <c r="CF875" s="218">
        <v>0</v>
      </c>
      <c r="CG875" s="219">
        <v>0</v>
      </c>
      <c r="CH875" s="220">
        <v>7008000</v>
      </c>
      <c r="CI875" s="220">
        <v>7008000</v>
      </c>
      <c r="CJ875" s="220">
        <v>2768160.0000000005</v>
      </c>
      <c r="CK875" s="221" t="s">
        <v>530</v>
      </c>
      <c r="CL875" s="222">
        <v>2</v>
      </c>
      <c r="CM875" s="223">
        <v>2</v>
      </c>
      <c r="CN875" s="224">
        <v>0.79</v>
      </c>
      <c r="CO875" s="253"/>
      <c r="CP875" s="253"/>
      <c r="CQ875" s="253"/>
      <c r="CR875" s="225"/>
      <c r="CS875" s="254">
        <v>54.48591001052614</v>
      </c>
      <c r="CT875" s="255">
        <v>54.48591001052614</v>
      </c>
      <c r="CU875" s="256">
        <v>0.39921512005475818</v>
      </c>
      <c r="CV875" s="257">
        <v>0.39921512005475818</v>
      </c>
      <c r="CW875" s="245" t="s">
        <v>582</v>
      </c>
      <c r="CX875" s="258"/>
      <c r="CY875" s="253"/>
      <c r="CZ875" s="253"/>
      <c r="DA875" s="259"/>
      <c r="DB875" s="260"/>
      <c r="DC875" s="261">
        <v>0</v>
      </c>
      <c r="DD875" s="262">
        <v>37264</v>
      </c>
      <c r="DE875" s="263">
        <v>0</v>
      </c>
      <c r="DF875" s="111">
        <v>12421.333333333334</v>
      </c>
    </row>
    <row r="876" spans="1:110" ht="35.25" customHeight="1" x14ac:dyDescent="0.25">
      <c r="A876" s="237" t="s">
        <v>541</v>
      </c>
      <c r="B876" s="238" t="s">
        <v>14</v>
      </c>
      <c r="C876" s="238" t="s">
        <v>22</v>
      </c>
      <c r="D876" s="60" t="s">
        <v>401</v>
      </c>
      <c r="E876" s="60" t="s">
        <v>60</v>
      </c>
      <c r="F876" s="60" t="s">
        <v>1798</v>
      </c>
      <c r="G876" s="61" t="s">
        <v>60</v>
      </c>
      <c r="H876" s="211" t="s">
        <v>594</v>
      </c>
      <c r="I876" s="60" t="s">
        <v>547</v>
      </c>
      <c r="J876" s="212">
        <v>3.5666390229458322</v>
      </c>
      <c r="K876" s="212">
        <v>1.1089015128449999</v>
      </c>
      <c r="L876" s="213">
        <v>165.5</v>
      </c>
      <c r="M876" s="214"/>
      <c r="N876" s="214"/>
      <c r="O876" s="214"/>
      <c r="P876" s="214"/>
      <c r="Q876" s="214"/>
      <c r="R876" s="214"/>
      <c r="S876" s="214"/>
      <c r="T876" s="214"/>
      <c r="U876" s="214"/>
      <c r="V876" s="214"/>
      <c r="W876" s="214"/>
      <c r="X876" s="214"/>
      <c r="Y876" s="214">
        <v>1</v>
      </c>
      <c r="Z876" s="214">
        <v>1</v>
      </c>
      <c r="AA876" s="214"/>
      <c r="AB876" s="214"/>
      <c r="AC876" s="214"/>
      <c r="AD876" s="214"/>
      <c r="AE876" s="214"/>
      <c r="AF876" s="214"/>
      <c r="AG876" s="215"/>
      <c r="AH876" s="214"/>
      <c r="AI876" s="214">
        <f t="shared" si="42"/>
        <v>1</v>
      </c>
      <c r="AJ876" s="214">
        <f t="shared" si="42"/>
        <v>1</v>
      </c>
      <c r="AK876" s="214"/>
      <c r="AL876" s="214"/>
      <c r="AM876" s="214"/>
      <c r="AN876" s="214"/>
      <c r="AO876" s="214"/>
      <c r="AP876" s="214"/>
      <c r="AQ876" s="214"/>
      <c r="AR876" s="214"/>
      <c r="AS876" s="214"/>
      <c r="AT876" s="214"/>
      <c r="AU876" s="214"/>
      <c r="AV876" s="214"/>
      <c r="AW876" s="214">
        <v>75</v>
      </c>
      <c r="AX876" s="214">
        <v>75</v>
      </c>
      <c r="AY876" s="214"/>
      <c r="AZ876" s="214"/>
      <c r="BA876" s="214"/>
      <c r="BB876" s="214"/>
      <c r="BC876" s="214"/>
      <c r="BD876" s="214"/>
      <c r="BE876" s="214"/>
      <c r="BF876" s="214"/>
      <c r="BG876" s="216">
        <f t="shared" si="43"/>
        <v>75</v>
      </c>
      <c r="BH876" s="72">
        <f t="shared" si="43"/>
        <v>75</v>
      </c>
      <c r="BI876" s="217">
        <f t="shared" si="41"/>
        <v>8.620689655172413E-2</v>
      </c>
      <c r="BJ876" s="218">
        <v>0</v>
      </c>
      <c r="BK876" s="218">
        <v>0</v>
      </c>
      <c r="BL876" s="218">
        <v>0</v>
      </c>
      <c r="BM876" s="218">
        <v>0</v>
      </c>
      <c r="BN876" s="218">
        <v>0</v>
      </c>
      <c r="BO876" s="218">
        <v>0</v>
      </c>
      <c r="BP876" s="218">
        <v>0</v>
      </c>
      <c r="BQ876" s="218">
        <v>0</v>
      </c>
      <c r="BR876" s="218">
        <v>0</v>
      </c>
      <c r="BS876" s="218">
        <v>0</v>
      </c>
      <c r="BT876" s="218">
        <v>0</v>
      </c>
      <c r="BU876" s="218">
        <v>0</v>
      </c>
      <c r="BV876" s="218">
        <v>378432</v>
      </c>
      <c r="BW876" s="218">
        <v>378432</v>
      </c>
      <c r="BX876" s="218">
        <v>0</v>
      </c>
      <c r="BY876" s="218">
        <v>0</v>
      </c>
      <c r="BZ876" s="218">
        <v>0</v>
      </c>
      <c r="CA876" s="218">
        <v>0</v>
      </c>
      <c r="CB876" s="218">
        <v>0</v>
      </c>
      <c r="CC876" s="218">
        <v>0</v>
      </c>
      <c r="CD876" s="218">
        <v>0</v>
      </c>
      <c r="CE876" s="218">
        <v>0</v>
      </c>
      <c r="CF876" s="218">
        <v>378432</v>
      </c>
      <c r="CG876" s="219">
        <v>378432</v>
      </c>
      <c r="CH876" s="220">
        <v>4169760</v>
      </c>
      <c r="CI876" s="220">
        <v>4169760</v>
      </c>
      <c r="CJ876" s="220">
        <v>3048480.0000000005</v>
      </c>
      <c r="CK876" s="221" t="s">
        <v>530</v>
      </c>
      <c r="CL876" s="222">
        <v>1.19</v>
      </c>
      <c r="CM876" s="223">
        <v>1.19</v>
      </c>
      <c r="CN876" s="224">
        <v>0.87</v>
      </c>
      <c r="CO876" s="253"/>
      <c r="CP876" s="253"/>
      <c r="CQ876" s="253"/>
      <c r="CR876" s="225"/>
      <c r="CS876" s="254">
        <v>662.3898344496788</v>
      </c>
      <c r="CT876" s="255">
        <v>564.92829598814035</v>
      </c>
      <c r="CU876" s="256">
        <v>1.5292866511956404</v>
      </c>
      <c r="CV876" s="257">
        <v>1.193622315531305</v>
      </c>
      <c r="CW876" s="245" t="s">
        <v>1026</v>
      </c>
      <c r="CX876" s="258"/>
      <c r="CY876" s="253"/>
      <c r="CZ876" s="253"/>
      <c r="DA876" s="259"/>
      <c r="DB876" s="260"/>
      <c r="DC876" s="261">
        <v>15936</v>
      </c>
      <c r="DD876" s="262">
        <v>0</v>
      </c>
      <c r="DE876" s="263">
        <v>22265</v>
      </c>
      <c r="DF876" s="111">
        <v>12733.666666666666</v>
      </c>
    </row>
    <row r="877" spans="1:110" ht="35.25" customHeight="1" x14ac:dyDescent="0.25">
      <c r="A877" s="237" t="s">
        <v>541</v>
      </c>
      <c r="B877" s="238" t="s">
        <v>14</v>
      </c>
      <c r="C877" s="238" t="s">
        <v>22</v>
      </c>
      <c r="D877" s="60" t="s">
        <v>401</v>
      </c>
      <c r="E877" s="60" t="s">
        <v>60</v>
      </c>
      <c r="F877" s="60" t="s">
        <v>1799</v>
      </c>
      <c r="G877" s="61" t="s">
        <v>60</v>
      </c>
      <c r="H877" s="211" t="s">
        <v>543</v>
      </c>
      <c r="I877" s="60" t="s">
        <v>547</v>
      </c>
      <c r="J877" s="212">
        <v>2.3777593486305548</v>
      </c>
      <c r="K877" s="212">
        <v>2.1049242380460003</v>
      </c>
      <c r="L877" s="213">
        <v>158.80000000000001</v>
      </c>
      <c r="M877" s="214"/>
      <c r="N877" s="214"/>
      <c r="O877" s="214"/>
      <c r="P877" s="214"/>
      <c r="Q877" s="214"/>
      <c r="R877" s="214"/>
      <c r="S877" s="214"/>
      <c r="T877" s="214"/>
      <c r="U877" s="214"/>
      <c r="V877" s="214"/>
      <c r="W877" s="214"/>
      <c r="X877" s="214"/>
      <c r="Y877" s="214"/>
      <c r="Z877" s="214"/>
      <c r="AA877" s="214"/>
      <c r="AB877" s="214"/>
      <c r="AC877" s="214">
        <v>4</v>
      </c>
      <c r="AD877" s="214">
        <v>4</v>
      </c>
      <c r="AE877" s="214"/>
      <c r="AF877" s="214"/>
      <c r="AG877" s="215"/>
      <c r="AH877" s="214"/>
      <c r="AI877" s="214">
        <f t="shared" si="42"/>
        <v>4</v>
      </c>
      <c r="AJ877" s="214">
        <f t="shared" si="42"/>
        <v>4</v>
      </c>
      <c r="AK877" s="214"/>
      <c r="AL877" s="214"/>
      <c r="AM877" s="214"/>
      <c r="AN877" s="214"/>
      <c r="AO877" s="214"/>
      <c r="AP877" s="214"/>
      <c r="AQ877" s="214"/>
      <c r="AR877" s="214"/>
      <c r="AS877" s="214"/>
      <c r="AT877" s="214"/>
      <c r="AU877" s="214"/>
      <c r="AV877" s="214"/>
      <c r="AW877" s="214"/>
      <c r="AX877" s="214"/>
      <c r="AY877" s="214"/>
      <c r="AZ877" s="214"/>
      <c r="BA877" s="214">
        <v>140</v>
      </c>
      <c r="BB877" s="214">
        <v>140</v>
      </c>
      <c r="BC877" s="214"/>
      <c r="BD877" s="214"/>
      <c r="BE877" s="214"/>
      <c r="BF877" s="214"/>
      <c r="BG877" s="216">
        <f t="shared" si="43"/>
        <v>140</v>
      </c>
      <c r="BH877" s="72">
        <f t="shared" si="43"/>
        <v>140</v>
      </c>
      <c r="BI877" s="217">
        <f t="shared" si="41"/>
        <v>0.10606060606060606</v>
      </c>
      <c r="BJ877" s="218">
        <v>0</v>
      </c>
      <c r="BK877" s="218">
        <v>0</v>
      </c>
      <c r="BL877" s="218">
        <v>0</v>
      </c>
      <c r="BM877" s="218">
        <v>0</v>
      </c>
      <c r="BN877" s="218">
        <v>0</v>
      </c>
      <c r="BO877" s="218">
        <v>0</v>
      </c>
      <c r="BP877" s="218">
        <v>0</v>
      </c>
      <c r="BQ877" s="218">
        <v>0</v>
      </c>
      <c r="BR877" s="218">
        <v>0</v>
      </c>
      <c r="BS877" s="218">
        <v>0</v>
      </c>
      <c r="BT877" s="218">
        <v>0</v>
      </c>
      <c r="BU877" s="218">
        <v>0</v>
      </c>
      <c r="BV877" s="218">
        <v>0</v>
      </c>
      <c r="BW877" s="218">
        <v>0</v>
      </c>
      <c r="BX877" s="218">
        <v>0</v>
      </c>
      <c r="BY877" s="218">
        <v>0</v>
      </c>
      <c r="BZ877" s="218">
        <v>164337.60000000001</v>
      </c>
      <c r="CA877" s="218">
        <v>164337.60000000001</v>
      </c>
      <c r="CB877" s="218">
        <v>0</v>
      </c>
      <c r="CC877" s="218">
        <v>0</v>
      </c>
      <c r="CD877" s="218">
        <v>0</v>
      </c>
      <c r="CE877" s="218">
        <v>0</v>
      </c>
      <c r="CF877" s="218">
        <v>164337.60000000001</v>
      </c>
      <c r="CG877" s="219">
        <v>164337.60000000001</v>
      </c>
      <c r="CH877" s="220">
        <v>3714240.0000000005</v>
      </c>
      <c r="CI877" s="220">
        <v>3714240.0000000005</v>
      </c>
      <c r="CJ877" s="220">
        <v>4625280.0000000009</v>
      </c>
      <c r="CK877" s="221" t="s">
        <v>530</v>
      </c>
      <c r="CL877" s="222">
        <v>1.06</v>
      </c>
      <c r="CM877" s="223">
        <v>1.06</v>
      </c>
      <c r="CN877" s="224">
        <v>1.32</v>
      </c>
      <c r="CO877" s="253"/>
      <c r="CP877" s="253"/>
      <c r="CQ877" s="253"/>
      <c r="CR877" s="225"/>
      <c r="CS877" s="254">
        <v>0</v>
      </c>
      <c r="CT877" s="255">
        <v>0</v>
      </c>
      <c r="CU877" s="256">
        <v>0</v>
      </c>
      <c r="CV877" s="257">
        <v>0</v>
      </c>
      <c r="CW877" s="245" t="s">
        <v>556</v>
      </c>
      <c r="CX877" s="258"/>
      <c r="CY877" s="253"/>
      <c r="CZ877" s="253"/>
      <c r="DA877" s="259"/>
      <c r="DB877" s="260"/>
      <c r="DC877" s="261">
        <v>0</v>
      </c>
      <c r="DD877" s="262">
        <v>0</v>
      </c>
      <c r="DE877" s="263">
        <v>0</v>
      </c>
      <c r="DF877" s="111">
        <v>0</v>
      </c>
    </row>
    <row r="878" spans="1:110" ht="35.25" customHeight="1" x14ac:dyDescent="0.25">
      <c r="A878" s="237" t="s">
        <v>541</v>
      </c>
      <c r="B878" s="238" t="s">
        <v>14</v>
      </c>
      <c r="C878" s="238" t="s">
        <v>22</v>
      </c>
      <c r="D878" s="60" t="s">
        <v>401</v>
      </c>
      <c r="E878" s="60" t="s">
        <v>60</v>
      </c>
      <c r="F878" s="60" t="s">
        <v>1800</v>
      </c>
      <c r="G878" s="61" t="s">
        <v>60</v>
      </c>
      <c r="H878" s="211" t="s">
        <v>543</v>
      </c>
      <c r="I878" s="60" t="s">
        <v>547</v>
      </c>
      <c r="J878" s="212">
        <v>2.3777593486305548</v>
      </c>
      <c r="K878" s="212">
        <v>3.4009469626230002</v>
      </c>
      <c r="L878" s="213">
        <v>386.5</v>
      </c>
      <c r="M878" s="214"/>
      <c r="N878" s="214"/>
      <c r="O878" s="214"/>
      <c r="P878" s="214"/>
      <c r="Q878" s="214"/>
      <c r="R878" s="214"/>
      <c r="S878" s="214"/>
      <c r="T878" s="214"/>
      <c r="U878" s="214"/>
      <c r="V878" s="214"/>
      <c r="W878" s="214"/>
      <c r="X878" s="214"/>
      <c r="Y878" s="214"/>
      <c r="Z878" s="214"/>
      <c r="AA878" s="214"/>
      <c r="AB878" s="214"/>
      <c r="AC878" s="214">
        <v>1</v>
      </c>
      <c r="AD878" s="214">
        <v>1</v>
      </c>
      <c r="AE878" s="214"/>
      <c r="AF878" s="214"/>
      <c r="AG878" s="215"/>
      <c r="AH878" s="214"/>
      <c r="AI878" s="214">
        <f t="shared" si="42"/>
        <v>1</v>
      </c>
      <c r="AJ878" s="214">
        <f t="shared" si="42"/>
        <v>1</v>
      </c>
      <c r="AK878" s="214"/>
      <c r="AL878" s="214"/>
      <c r="AM878" s="214"/>
      <c r="AN878" s="214"/>
      <c r="AO878" s="214"/>
      <c r="AP878" s="214"/>
      <c r="AQ878" s="214"/>
      <c r="AR878" s="214"/>
      <c r="AS878" s="214"/>
      <c r="AT878" s="214"/>
      <c r="AU878" s="214"/>
      <c r="AV878" s="214"/>
      <c r="AW878" s="214"/>
      <c r="AX878" s="214"/>
      <c r="AY878" s="214"/>
      <c r="AZ878" s="214"/>
      <c r="BA878" s="214">
        <v>3</v>
      </c>
      <c r="BB878" s="214">
        <v>3</v>
      </c>
      <c r="BC878" s="214"/>
      <c r="BD878" s="214"/>
      <c r="BE878" s="214"/>
      <c r="BF878" s="214"/>
      <c r="BG878" s="216">
        <f t="shared" si="43"/>
        <v>3</v>
      </c>
      <c r="BH878" s="72">
        <f t="shared" si="43"/>
        <v>3</v>
      </c>
      <c r="BI878" s="217">
        <f t="shared" si="41"/>
        <v>2.9702970297029703E-3</v>
      </c>
      <c r="BJ878" s="218">
        <v>0</v>
      </c>
      <c r="BK878" s="218">
        <v>0</v>
      </c>
      <c r="BL878" s="218">
        <v>0</v>
      </c>
      <c r="BM878" s="218">
        <v>0</v>
      </c>
      <c r="BN878" s="218">
        <v>0</v>
      </c>
      <c r="BO878" s="218">
        <v>0</v>
      </c>
      <c r="BP878" s="218">
        <v>0</v>
      </c>
      <c r="BQ878" s="218">
        <v>0</v>
      </c>
      <c r="BR878" s="218">
        <v>0</v>
      </c>
      <c r="BS878" s="218">
        <v>0</v>
      </c>
      <c r="BT878" s="218">
        <v>0</v>
      </c>
      <c r="BU878" s="218">
        <v>0</v>
      </c>
      <c r="BV878" s="218">
        <v>0</v>
      </c>
      <c r="BW878" s="218">
        <v>0</v>
      </c>
      <c r="BX878" s="218">
        <v>0</v>
      </c>
      <c r="BY878" s="218">
        <v>0</v>
      </c>
      <c r="BZ878" s="218">
        <v>3521.5200000000004</v>
      </c>
      <c r="CA878" s="218">
        <v>3521.5200000000004</v>
      </c>
      <c r="CB878" s="218">
        <v>0</v>
      </c>
      <c r="CC878" s="218">
        <v>0</v>
      </c>
      <c r="CD878" s="218">
        <v>0</v>
      </c>
      <c r="CE878" s="218">
        <v>0</v>
      </c>
      <c r="CF878" s="218">
        <v>3521.5200000000004</v>
      </c>
      <c r="CG878" s="219">
        <v>3521.5200000000004</v>
      </c>
      <c r="CH878" s="220">
        <v>4099679.9999999995</v>
      </c>
      <c r="CI878" s="220">
        <v>4099679.9999999995</v>
      </c>
      <c r="CJ878" s="220">
        <v>3539040.0000000005</v>
      </c>
      <c r="CK878" s="221" t="s">
        <v>530</v>
      </c>
      <c r="CL878" s="222">
        <v>1.17</v>
      </c>
      <c r="CM878" s="223">
        <v>1.17</v>
      </c>
      <c r="CN878" s="224">
        <v>1.01</v>
      </c>
      <c r="CO878" s="253"/>
      <c r="CP878" s="253"/>
      <c r="CQ878" s="253"/>
      <c r="CR878" s="225"/>
      <c r="CS878" s="254">
        <v>11.90167825352251</v>
      </c>
      <c r="CT878" s="255">
        <v>11.90167825352251</v>
      </c>
      <c r="CU878" s="256">
        <v>2.7471891795243952E-2</v>
      </c>
      <c r="CV878" s="257">
        <v>2.7471891795243952E-2</v>
      </c>
      <c r="CW878" s="245" t="s">
        <v>556</v>
      </c>
      <c r="CX878" s="258"/>
      <c r="CY878" s="253"/>
      <c r="CZ878" s="253"/>
      <c r="DA878" s="259"/>
      <c r="DB878" s="260"/>
      <c r="DC878" s="261">
        <v>0</v>
      </c>
      <c r="DD878" s="262">
        <v>0</v>
      </c>
      <c r="DE878" s="263">
        <v>0</v>
      </c>
      <c r="DF878" s="111">
        <v>0</v>
      </c>
    </row>
    <row r="879" spans="1:110" ht="35.25" customHeight="1" x14ac:dyDescent="0.25">
      <c r="A879" s="237" t="s">
        <v>541</v>
      </c>
      <c r="B879" s="238" t="s">
        <v>14</v>
      </c>
      <c r="C879" s="238" t="s">
        <v>22</v>
      </c>
      <c r="D879" s="60" t="s">
        <v>401</v>
      </c>
      <c r="E879" s="60" t="s">
        <v>60</v>
      </c>
      <c r="F879" s="60" t="s">
        <v>1801</v>
      </c>
      <c r="G879" s="61" t="s">
        <v>60</v>
      </c>
      <c r="H879" s="211" t="s">
        <v>543</v>
      </c>
      <c r="I879" s="60" t="s">
        <v>547</v>
      </c>
      <c r="J879" s="212">
        <v>2.1976260646433912</v>
      </c>
      <c r="K879" s="212">
        <v>1.5096590877690002</v>
      </c>
      <c r="L879" s="213">
        <v>510.3</v>
      </c>
      <c r="M879" s="214"/>
      <c r="N879" s="214"/>
      <c r="O879" s="214"/>
      <c r="P879" s="214"/>
      <c r="Q879" s="214"/>
      <c r="R879" s="214"/>
      <c r="S879" s="214"/>
      <c r="T879" s="214"/>
      <c r="U879" s="214"/>
      <c r="V879" s="214"/>
      <c r="W879" s="214"/>
      <c r="X879" s="214"/>
      <c r="Y879" s="214"/>
      <c r="Z879" s="214"/>
      <c r="AA879" s="214"/>
      <c r="AB879" s="214"/>
      <c r="AC879" s="214">
        <v>1</v>
      </c>
      <c r="AD879" s="214">
        <v>1</v>
      </c>
      <c r="AE879" s="214"/>
      <c r="AF879" s="214"/>
      <c r="AG879" s="215"/>
      <c r="AH879" s="214"/>
      <c r="AI879" s="214">
        <f t="shared" si="42"/>
        <v>1</v>
      </c>
      <c r="AJ879" s="214">
        <f t="shared" si="42"/>
        <v>1</v>
      </c>
      <c r="AK879" s="214"/>
      <c r="AL879" s="214"/>
      <c r="AM879" s="214"/>
      <c r="AN879" s="214"/>
      <c r="AO879" s="214"/>
      <c r="AP879" s="214"/>
      <c r="AQ879" s="214"/>
      <c r="AR879" s="214"/>
      <c r="AS879" s="214"/>
      <c r="AT879" s="214"/>
      <c r="AU879" s="214"/>
      <c r="AV879" s="214"/>
      <c r="AW879" s="214"/>
      <c r="AX879" s="214"/>
      <c r="AY879" s="214"/>
      <c r="AZ879" s="214"/>
      <c r="BA879" s="214">
        <v>9.6</v>
      </c>
      <c r="BB879" s="214">
        <v>9.6</v>
      </c>
      <c r="BC879" s="214"/>
      <c r="BD879" s="214"/>
      <c r="BE879" s="214"/>
      <c r="BF879" s="214"/>
      <c r="BG879" s="216">
        <f t="shared" si="43"/>
        <v>9.6</v>
      </c>
      <c r="BH879" s="72">
        <f t="shared" si="43"/>
        <v>9.6</v>
      </c>
      <c r="BI879" s="217">
        <f t="shared" si="41"/>
        <v>0.11999999999999998</v>
      </c>
      <c r="BJ879" s="218">
        <v>0</v>
      </c>
      <c r="BK879" s="218">
        <v>0</v>
      </c>
      <c r="BL879" s="218">
        <v>0</v>
      </c>
      <c r="BM879" s="218">
        <v>0</v>
      </c>
      <c r="BN879" s="218">
        <v>0</v>
      </c>
      <c r="BO879" s="218">
        <v>0</v>
      </c>
      <c r="BP879" s="218">
        <v>0</v>
      </c>
      <c r="BQ879" s="218">
        <v>0</v>
      </c>
      <c r="BR879" s="218">
        <v>0</v>
      </c>
      <c r="BS879" s="218">
        <v>0</v>
      </c>
      <c r="BT879" s="218">
        <v>0</v>
      </c>
      <c r="BU879" s="218">
        <v>0</v>
      </c>
      <c r="BV879" s="218">
        <v>0</v>
      </c>
      <c r="BW879" s="218">
        <v>0</v>
      </c>
      <c r="BX879" s="218">
        <v>0</v>
      </c>
      <c r="BY879" s="218">
        <v>0</v>
      </c>
      <c r="BZ879" s="218">
        <v>11268.864000000001</v>
      </c>
      <c r="CA879" s="218">
        <v>11268.864000000001</v>
      </c>
      <c r="CB879" s="218">
        <v>0</v>
      </c>
      <c r="CC879" s="218">
        <v>0</v>
      </c>
      <c r="CD879" s="218">
        <v>0</v>
      </c>
      <c r="CE879" s="218">
        <v>0</v>
      </c>
      <c r="CF879" s="218">
        <v>11268.864000000001</v>
      </c>
      <c r="CG879" s="219">
        <v>11268.864000000001</v>
      </c>
      <c r="CH879" s="220">
        <v>7358400.0000000009</v>
      </c>
      <c r="CI879" s="220">
        <v>7358400.0000000009</v>
      </c>
      <c r="CJ879" s="220">
        <v>280320</v>
      </c>
      <c r="CK879" s="221" t="s">
        <v>530</v>
      </c>
      <c r="CL879" s="222">
        <v>2.1</v>
      </c>
      <c r="CM879" s="223">
        <v>2.1</v>
      </c>
      <c r="CN879" s="224">
        <v>0.08</v>
      </c>
      <c r="CO879" s="253"/>
      <c r="CP879" s="253"/>
      <c r="CQ879" s="253"/>
      <c r="CR879" s="225"/>
      <c r="CS879" s="254">
        <v>190.41081182705659</v>
      </c>
      <c r="CT879" s="255">
        <v>190.41081182705659</v>
      </c>
      <c r="CU879" s="256">
        <v>0.66289632662066322</v>
      </c>
      <c r="CV879" s="257">
        <v>0.66289632662066322</v>
      </c>
      <c r="CW879" s="245" t="s">
        <v>836</v>
      </c>
      <c r="CX879" s="258"/>
      <c r="CY879" s="253"/>
      <c r="CZ879" s="253"/>
      <c r="DA879" s="259"/>
      <c r="DB879" s="260"/>
      <c r="DC879" s="261">
        <v>425871</v>
      </c>
      <c r="DD879" s="262">
        <v>0</v>
      </c>
      <c r="DE879" s="263">
        <v>49233</v>
      </c>
      <c r="DF879" s="111">
        <v>158368</v>
      </c>
    </row>
    <row r="880" spans="1:110" ht="33" customHeight="1" x14ac:dyDescent="0.25">
      <c r="A880" s="237" t="s">
        <v>541</v>
      </c>
      <c r="B880" s="238" t="s">
        <v>14</v>
      </c>
      <c r="C880" s="238" t="s">
        <v>22</v>
      </c>
      <c r="D880" s="60" t="s">
        <v>401</v>
      </c>
      <c r="E880" s="60" t="s">
        <v>60</v>
      </c>
      <c r="F880" s="60" t="s">
        <v>1802</v>
      </c>
      <c r="G880" s="61" t="s">
        <v>60</v>
      </c>
      <c r="H880" s="211" t="s">
        <v>594</v>
      </c>
      <c r="I880" s="60" t="s">
        <v>547</v>
      </c>
      <c r="J880" s="212">
        <v>2.3417326918331218</v>
      </c>
      <c r="K880" s="212">
        <v>1.0897727250060001</v>
      </c>
      <c r="L880" s="213">
        <v>45.9</v>
      </c>
      <c r="M880" s="214"/>
      <c r="N880" s="214"/>
      <c r="O880" s="214"/>
      <c r="P880" s="214"/>
      <c r="Q880" s="214"/>
      <c r="R880" s="214"/>
      <c r="S880" s="214"/>
      <c r="T880" s="214"/>
      <c r="U880" s="214"/>
      <c r="V880" s="214"/>
      <c r="W880" s="214"/>
      <c r="X880" s="214"/>
      <c r="Y880" s="214"/>
      <c r="Z880" s="214"/>
      <c r="AA880" s="214"/>
      <c r="AB880" s="214"/>
      <c r="AC880" s="214"/>
      <c r="AD880" s="214"/>
      <c r="AE880" s="214"/>
      <c r="AF880" s="214"/>
      <c r="AG880" s="215"/>
      <c r="AH880" s="214"/>
      <c r="AI880" s="214">
        <f t="shared" si="42"/>
        <v>0</v>
      </c>
      <c r="AJ880" s="214">
        <f t="shared" si="42"/>
        <v>0</v>
      </c>
      <c r="AK880" s="214"/>
      <c r="AL880" s="214"/>
      <c r="AM880" s="214"/>
      <c r="AN880" s="214"/>
      <c r="AO880" s="214"/>
      <c r="AP880" s="214"/>
      <c r="AQ880" s="214"/>
      <c r="AR880" s="214"/>
      <c r="AS880" s="214"/>
      <c r="AT880" s="214"/>
      <c r="AU880" s="214"/>
      <c r="AV880" s="214"/>
      <c r="AW880" s="214"/>
      <c r="AX880" s="214"/>
      <c r="AY880" s="214"/>
      <c r="AZ880" s="214"/>
      <c r="BA880" s="214"/>
      <c r="BB880" s="214"/>
      <c r="BC880" s="214"/>
      <c r="BD880" s="214"/>
      <c r="BE880" s="214"/>
      <c r="BF880" s="214"/>
      <c r="BG880" s="216">
        <f t="shared" si="43"/>
        <v>0</v>
      </c>
      <c r="BH880" s="72">
        <f t="shared" si="43"/>
        <v>0</v>
      </c>
      <c r="BI880" s="217">
        <f t="shared" si="41"/>
        <v>0</v>
      </c>
      <c r="BJ880" s="218">
        <v>0</v>
      </c>
      <c r="BK880" s="218">
        <v>0</v>
      </c>
      <c r="BL880" s="218">
        <v>0</v>
      </c>
      <c r="BM880" s="218">
        <v>0</v>
      </c>
      <c r="BN880" s="218">
        <v>0</v>
      </c>
      <c r="BO880" s="218">
        <v>0</v>
      </c>
      <c r="BP880" s="218">
        <v>0</v>
      </c>
      <c r="BQ880" s="218">
        <v>0</v>
      </c>
      <c r="BR880" s="218">
        <v>0</v>
      </c>
      <c r="BS880" s="218">
        <v>0</v>
      </c>
      <c r="BT880" s="218">
        <v>0</v>
      </c>
      <c r="BU880" s="218">
        <v>0</v>
      </c>
      <c r="BV880" s="218">
        <v>0</v>
      </c>
      <c r="BW880" s="218">
        <v>0</v>
      </c>
      <c r="BX880" s="218">
        <v>0</v>
      </c>
      <c r="BY880" s="218">
        <v>0</v>
      </c>
      <c r="BZ880" s="218">
        <v>0</v>
      </c>
      <c r="CA880" s="218">
        <v>0</v>
      </c>
      <c r="CB880" s="218">
        <v>0</v>
      </c>
      <c r="CC880" s="218">
        <v>0</v>
      </c>
      <c r="CD880" s="218">
        <v>0</v>
      </c>
      <c r="CE880" s="218">
        <v>0</v>
      </c>
      <c r="CF880" s="218">
        <v>0</v>
      </c>
      <c r="CG880" s="219">
        <v>0</v>
      </c>
      <c r="CH880" s="220">
        <v>5571360.0000000019</v>
      </c>
      <c r="CI880" s="220">
        <v>5571360.0000000019</v>
      </c>
      <c r="CJ880" s="220">
        <v>4064640</v>
      </c>
      <c r="CK880" s="221" t="s">
        <v>530</v>
      </c>
      <c r="CL880" s="222">
        <v>1.59</v>
      </c>
      <c r="CM880" s="223">
        <v>1.59</v>
      </c>
      <c r="CN880" s="224">
        <v>1.1599999999999999</v>
      </c>
      <c r="CO880" s="253"/>
      <c r="CP880" s="253"/>
      <c r="CQ880" s="253"/>
      <c r="CR880" s="225"/>
      <c r="CS880" s="254">
        <v>19.44827586206895</v>
      </c>
      <c r="CT880" s="255">
        <v>19.44827586206895</v>
      </c>
      <c r="CU880" s="256">
        <v>0.13793103448275854</v>
      </c>
      <c r="CV880" s="257">
        <v>0.13793103448275854</v>
      </c>
      <c r="CW880" s="245" t="s">
        <v>556</v>
      </c>
      <c r="CX880" s="258"/>
      <c r="CY880" s="253"/>
      <c r="CZ880" s="253"/>
      <c r="DA880" s="259"/>
      <c r="DB880" s="260"/>
      <c r="DC880" s="261">
        <v>0</v>
      </c>
      <c r="DD880" s="262">
        <v>0</v>
      </c>
      <c r="DE880" s="263">
        <v>2679</v>
      </c>
      <c r="DF880" s="111">
        <v>893</v>
      </c>
    </row>
    <row r="881" spans="1:110" ht="33" customHeight="1" x14ac:dyDescent="0.25">
      <c r="A881" s="237" t="s">
        <v>541</v>
      </c>
      <c r="B881" s="238" t="s">
        <v>14</v>
      </c>
      <c r="C881" s="238" t="s">
        <v>22</v>
      </c>
      <c r="D881" s="60" t="s">
        <v>401</v>
      </c>
      <c r="E881" s="60" t="s">
        <v>60</v>
      </c>
      <c r="F881" s="60" t="s">
        <v>1803</v>
      </c>
      <c r="G881" s="61" t="s">
        <v>60</v>
      </c>
      <c r="H881" s="211" t="s">
        <v>533</v>
      </c>
      <c r="I881" s="60" t="s">
        <v>608</v>
      </c>
      <c r="J881" s="212">
        <v>9.7396681011213087</v>
      </c>
      <c r="K881" s="212">
        <v>3.9469696887600003</v>
      </c>
      <c r="L881" s="213">
        <v>847.3</v>
      </c>
      <c r="M881" s="214"/>
      <c r="N881" s="214"/>
      <c r="O881" s="214"/>
      <c r="P881" s="214"/>
      <c r="Q881" s="214"/>
      <c r="R881" s="214"/>
      <c r="S881" s="214"/>
      <c r="T881" s="214"/>
      <c r="U881" s="214"/>
      <c r="V881" s="214"/>
      <c r="W881" s="214"/>
      <c r="X881" s="214"/>
      <c r="Y881" s="214"/>
      <c r="Z881" s="214"/>
      <c r="AA881" s="214"/>
      <c r="AB881" s="214"/>
      <c r="AC881" s="214">
        <v>1</v>
      </c>
      <c r="AD881" s="214">
        <v>1</v>
      </c>
      <c r="AE881" s="214"/>
      <c r="AF881" s="214"/>
      <c r="AG881" s="215"/>
      <c r="AH881" s="214"/>
      <c r="AI881" s="214">
        <f t="shared" si="42"/>
        <v>1</v>
      </c>
      <c r="AJ881" s="214">
        <f t="shared" si="42"/>
        <v>1</v>
      </c>
      <c r="AK881" s="214"/>
      <c r="AL881" s="214"/>
      <c r="AM881" s="214"/>
      <c r="AN881" s="214"/>
      <c r="AO881" s="214"/>
      <c r="AP881" s="214"/>
      <c r="AQ881" s="214"/>
      <c r="AR881" s="214"/>
      <c r="AS881" s="214"/>
      <c r="AT881" s="214"/>
      <c r="AU881" s="214"/>
      <c r="AV881" s="214"/>
      <c r="AW881" s="214"/>
      <c r="AX881" s="214"/>
      <c r="AY881" s="214"/>
      <c r="AZ881" s="214"/>
      <c r="BA881" s="214">
        <v>120</v>
      </c>
      <c r="BB881" s="214">
        <v>120</v>
      </c>
      <c r="BC881" s="214"/>
      <c r="BD881" s="214"/>
      <c r="BE881" s="214"/>
      <c r="BF881" s="214"/>
      <c r="BG881" s="216">
        <f t="shared" si="43"/>
        <v>120</v>
      </c>
      <c r="BH881" s="72">
        <f t="shared" si="43"/>
        <v>120</v>
      </c>
      <c r="BI881" s="217">
        <f t="shared" si="41"/>
        <v>1.780415430267062E-2</v>
      </c>
      <c r="BJ881" s="218">
        <v>0</v>
      </c>
      <c r="BK881" s="218">
        <v>0</v>
      </c>
      <c r="BL881" s="218">
        <v>0</v>
      </c>
      <c r="BM881" s="218">
        <v>0</v>
      </c>
      <c r="BN881" s="218">
        <v>0</v>
      </c>
      <c r="BO881" s="218">
        <v>0</v>
      </c>
      <c r="BP881" s="218">
        <v>0</v>
      </c>
      <c r="BQ881" s="218">
        <v>0</v>
      </c>
      <c r="BR881" s="218">
        <v>0</v>
      </c>
      <c r="BS881" s="218">
        <v>0</v>
      </c>
      <c r="BT881" s="218">
        <v>0</v>
      </c>
      <c r="BU881" s="218">
        <v>0</v>
      </c>
      <c r="BV881" s="218">
        <v>0</v>
      </c>
      <c r="BW881" s="218">
        <v>0</v>
      </c>
      <c r="BX881" s="218">
        <v>0</v>
      </c>
      <c r="BY881" s="218">
        <v>0</v>
      </c>
      <c r="BZ881" s="218">
        <v>140860.80000000002</v>
      </c>
      <c r="CA881" s="218">
        <v>140860.80000000002</v>
      </c>
      <c r="CB881" s="218">
        <v>0</v>
      </c>
      <c r="CC881" s="218">
        <v>0</v>
      </c>
      <c r="CD881" s="218">
        <v>0</v>
      </c>
      <c r="CE881" s="218">
        <v>0</v>
      </c>
      <c r="CF881" s="218">
        <v>140860.80000000002</v>
      </c>
      <c r="CG881" s="219">
        <v>140860.80000000002</v>
      </c>
      <c r="CH881" s="220">
        <v>18816480</v>
      </c>
      <c r="CI881" s="220">
        <v>18816480</v>
      </c>
      <c r="CJ881" s="220">
        <v>23616960.000000004</v>
      </c>
      <c r="CK881" s="221" t="s">
        <v>530</v>
      </c>
      <c r="CL881" s="222">
        <v>5.37</v>
      </c>
      <c r="CM881" s="223">
        <v>5.37</v>
      </c>
      <c r="CN881" s="224">
        <v>6.74</v>
      </c>
      <c r="CO881" s="253"/>
      <c r="CP881" s="253"/>
      <c r="CQ881" s="253"/>
      <c r="CR881" s="225"/>
      <c r="CS881" s="254">
        <v>18.257049790600274</v>
      </c>
      <c r="CT881" s="255">
        <v>18.257049790600274</v>
      </c>
      <c r="CU881" s="256">
        <v>0.12508143322475565</v>
      </c>
      <c r="CV881" s="257">
        <v>0.12508143322475565</v>
      </c>
      <c r="CW881" s="245" t="s">
        <v>710</v>
      </c>
      <c r="CX881" s="258"/>
      <c r="CY881" s="253"/>
      <c r="CZ881" s="253"/>
      <c r="DA881" s="259"/>
      <c r="DB881" s="260"/>
      <c r="DC881" s="261">
        <v>48910</v>
      </c>
      <c r="DD881" s="262">
        <v>0</v>
      </c>
      <c r="DE881" s="263">
        <v>0</v>
      </c>
      <c r="DF881" s="111">
        <v>16303.333333333334</v>
      </c>
    </row>
    <row r="882" spans="1:110" ht="33" customHeight="1" x14ac:dyDescent="0.25">
      <c r="A882" s="237" t="s">
        <v>541</v>
      </c>
      <c r="B882" s="238" t="s">
        <v>14</v>
      </c>
      <c r="C882" s="238" t="s">
        <v>22</v>
      </c>
      <c r="D882" s="60" t="s">
        <v>1804</v>
      </c>
      <c r="E882" s="60" t="s">
        <v>127</v>
      </c>
      <c r="F882" s="60" t="s">
        <v>1805</v>
      </c>
      <c r="G882" s="61" t="s">
        <v>127</v>
      </c>
      <c r="H882" s="211" t="s">
        <v>533</v>
      </c>
      <c r="I882" s="60" t="s">
        <v>529</v>
      </c>
      <c r="J882" s="212">
        <v>11.660166036553681</v>
      </c>
      <c r="K882" s="212">
        <v>25.117992371997001</v>
      </c>
      <c r="L882" s="213">
        <v>1836.5</v>
      </c>
      <c r="M882" s="214"/>
      <c r="N882" s="214"/>
      <c r="O882" s="214"/>
      <c r="P882" s="214"/>
      <c r="Q882" s="214"/>
      <c r="R882" s="214"/>
      <c r="S882" s="214"/>
      <c r="T882" s="214"/>
      <c r="U882" s="214"/>
      <c r="V882" s="214"/>
      <c r="W882" s="214"/>
      <c r="X882" s="214"/>
      <c r="Y882" s="214"/>
      <c r="Z882" s="214"/>
      <c r="AA882" s="214"/>
      <c r="AB882" s="214"/>
      <c r="AC882" s="214">
        <v>45</v>
      </c>
      <c r="AD882" s="214">
        <v>45</v>
      </c>
      <c r="AE882" s="214"/>
      <c r="AF882" s="214"/>
      <c r="AG882" s="215"/>
      <c r="AH882" s="214"/>
      <c r="AI882" s="214">
        <f t="shared" si="42"/>
        <v>45</v>
      </c>
      <c r="AJ882" s="214">
        <f t="shared" si="42"/>
        <v>45</v>
      </c>
      <c r="AK882" s="214"/>
      <c r="AL882" s="214"/>
      <c r="AM882" s="214"/>
      <c r="AN882" s="214"/>
      <c r="AO882" s="214"/>
      <c r="AP882" s="214"/>
      <c r="AQ882" s="214"/>
      <c r="AR882" s="214"/>
      <c r="AS882" s="214"/>
      <c r="AT882" s="214"/>
      <c r="AU882" s="214"/>
      <c r="AV882" s="214"/>
      <c r="AW882" s="214"/>
      <c r="AX882" s="214"/>
      <c r="AY882" s="214"/>
      <c r="AZ882" s="214"/>
      <c r="BA882" s="214">
        <v>828.678</v>
      </c>
      <c r="BB882" s="214">
        <v>828.678</v>
      </c>
      <c r="BC882" s="214"/>
      <c r="BD882" s="214"/>
      <c r="BE882" s="214"/>
      <c r="BF882" s="214"/>
      <c r="BG882" s="216">
        <f t="shared" si="43"/>
        <v>828.678</v>
      </c>
      <c r="BH882" s="72">
        <f t="shared" si="43"/>
        <v>828.678</v>
      </c>
      <c r="BI882" s="217">
        <f t="shared" si="41"/>
        <v>9.2383277591973234E-2</v>
      </c>
      <c r="BJ882" s="218">
        <v>0</v>
      </c>
      <c r="BK882" s="218">
        <v>0</v>
      </c>
      <c r="BL882" s="218">
        <v>0</v>
      </c>
      <c r="BM882" s="218">
        <v>0</v>
      </c>
      <c r="BN882" s="218">
        <v>0</v>
      </c>
      <c r="BO882" s="218">
        <v>0</v>
      </c>
      <c r="BP882" s="218">
        <v>0</v>
      </c>
      <c r="BQ882" s="218">
        <v>0</v>
      </c>
      <c r="BR882" s="218">
        <v>0</v>
      </c>
      <c r="BS882" s="218">
        <v>0</v>
      </c>
      <c r="BT882" s="218">
        <v>0</v>
      </c>
      <c r="BU882" s="218">
        <v>0</v>
      </c>
      <c r="BV882" s="218">
        <v>0</v>
      </c>
      <c r="BW882" s="218">
        <v>0</v>
      </c>
      <c r="BX882" s="218">
        <v>0</v>
      </c>
      <c r="BY882" s="218">
        <v>0</v>
      </c>
      <c r="BZ882" s="218">
        <v>972735.38352000015</v>
      </c>
      <c r="CA882" s="218">
        <v>972735.38352000015</v>
      </c>
      <c r="CB882" s="218">
        <v>0</v>
      </c>
      <c r="CC882" s="218">
        <v>0</v>
      </c>
      <c r="CD882" s="218">
        <v>0</v>
      </c>
      <c r="CE882" s="218">
        <v>0</v>
      </c>
      <c r="CF882" s="218">
        <v>972735.38352000015</v>
      </c>
      <c r="CG882" s="219">
        <v>972735.38352000015</v>
      </c>
      <c r="CH882" s="220">
        <v>30449760</v>
      </c>
      <c r="CI882" s="220">
        <v>30449760</v>
      </c>
      <c r="CJ882" s="220">
        <v>31430880.000000004</v>
      </c>
      <c r="CK882" s="221" t="s">
        <v>530</v>
      </c>
      <c r="CL882" s="222">
        <v>8.69</v>
      </c>
      <c r="CM882" s="223">
        <v>8.69</v>
      </c>
      <c r="CN882" s="224">
        <v>8.9700000000000006</v>
      </c>
      <c r="CO882" s="253"/>
      <c r="CP882" s="253"/>
      <c r="CQ882" s="253"/>
      <c r="CR882" s="225"/>
      <c r="CS882" s="254">
        <v>85.82810700610419</v>
      </c>
      <c r="CT882" s="255">
        <v>36.411826036869236</v>
      </c>
      <c r="CU882" s="256">
        <v>0.39739560639605825</v>
      </c>
      <c r="CV882" s="257">
        <v>0.38196770912770361</v>
      </c>
      <c r="CW882" s="245" t="s">
        <v>958</v>
      </c>
      <c r="CX882" s="258"/>
      <c r="CY882" s="253"/>
      <c r="CZ882" s="253"/>
      <c r="DA882" s="259"/>
      <c r="DB882" s="260"/>
      <c r="DC882" s="261">
        <v>0</v>
      </c>
      <c r="DD882" s="262">
        <v>0</v>
      </c>
      <c r="DE882" s="263">
        <v>4368</v>
      </c>
      <c r="DF882" s="111">
        <v>1456</v>
      </c>
    </row>
    <row r="883" spans="1:110" ht="35.25" customHeight="1" x14ac:dyDescent="0.25">
      <c r="A883" s="237" t="s">
        <v>541</v>
      </c>
      <c r="B883" s="238" t="s">
        <v>14</v>
      </c>
      <c r="C883" s="238" t="s">
        <v>22</v>
      </c>
      <c r="D883" s="60" t="s">
        <v>1804</v>
      </c>
      <c r="E883" s="60" t="s">
        <v>127</v>
      </c>
      <c r="F883" s="60" t="s">
        <v>1806</v>
      </c>
      <c r="G883" s="61" t="s">
        <v>127</v>
      </c>
      <c r="H883" s="211" t="s">
        <v>533</v>
      </c>
      <c r="I883" s="60" t="s">
        <v>529</v>
      </c>
      <c r="J883" s="212">
        <v>11.797344460513136</v>
      </c>
      <c r="K883" s="212">
        <v>31.656818115972001</v>
      </c>
      <c r="L883" s="213">
        <v>2327.8000000000002</v>
      </c>
      <c r="M883" s="214"/>
      <c r="N883" s="214"/>
      <c r="O883" s="214"/>
      <c r="P883" s="214"/>
      <c r="Q883" s="214"/>
      <c r="R883" s="214"/>
      <c r="S883" s="214"/>
      <c r="T883" s="214"/>
      <c r="U883" s="214"/>
      <c r="V883" s="214"/>
      <c r="W883" s="214"/>
      <c r="X883" s="214"/>
      <c r="Y883" s="214">
        <v>1</v>
      </c>
      <c r="Z883" s="214">
        <v>1</v>
      </c>
      <c r="AA883" s="214"/>
      <c r="AB883" s="214"/>
      <c r="AC883" s="214">
        <v>40</v>
      </c>
      <c r="AD883" s="214">
        <v>40</v>
      </c>
      <c r="AE883" s="214"/>
      <c r="AF883" s="214"/>
      <c r="AG883" s="215"/>
      <c r="AH883" s="214"/>
      <c r="AI883" s="214">
        <f t="shared" si="42"/>
        <v>41</v>
      </c>
      <c r="AJ883" s="214">
        <f t="shared" si="42"/>
        <v>41</v>
      </c>
      <c r="AK883" s="214"/>
      <c r="AL883" s="214"/>
      <c r="AM883" s="214"/>
      <c r="AN883" s="214"/>
      <c r="AO883" s="214"/>
      <c r="AP883" s="214"/>
      <c r="AQ883" s="214"/>
      <c r="AR883" s="214"/>
      <c r="AS883" s="214"/>
      <c r="AT883" s="214"/>
      <c r="AU883" s="214"/>
      <c r="AV883" s="214"/>
      <c r="AW883" s="214">
        <v>600</v>
      </c>
      <c r="AX883" s="214">
        <v>600</v>
      </c>
      <c r="AY883" s="214"/>
      <c r="AZ883" s="214"/>
      <c r="BA883" s="214">
        <v>264.35000000000002</v>
      </c>
      <c r="BB883" s="214">
        <v>264.35000000000002</v>
      </c>
      <c r="BC883" s="214"/>
      <c r="BD883" s="214"/>
      <c r="BE883" s="214"/>
      <c r="BF883" s="214"/>
      <c r="BG883" s="216">
        <f t="shared" si="43"/>
        <v>864.35</v>
      </c>
      <c r="BH883" s="72">
        <f t="shared" si="43"/>
        <v>864.35</v>
      </c>
      <c r="BI883" s="217">
        <f t="shared" si="41"/>
        <v>7.7036541889483071E-2</v>
      </c>
      <c r="BJ883" s="218">
        <v>0</v>
      </c>
      <c r="BK883" s="218">
        <v>0</v>
      </c>
      <c r="BL883" s="218">
        <v>0</v>
      </c>
      <c r="BM883" s="218">
        <v>0</v>
      </c>
      <c r="BN883" s="218">
        <v>0</v>
      </c>
      <c r="BO883" s="218">
        <v>0</v>
      </c>
      <c r="BP883" s="218">
        <v>0</v>
      </c>
      <c r="BQ883" s="218">
        <v>0</v>
      </c>
      <c r="BR883" s="218">
        <v>0</v>
      </c>
      <c r="BS883" s="218">
        <v>0</v>
      </c>
      <c r="BT883" s="218">
        <v>0</v>
      </c>
      <c r="BU883" s="218">
        <v>0</v>
      </c>
      <c r="BV883" s="218">
        <v>3027456</v>
      </c>
      <c r="BW883" s="218">
        <v>3027456</v>
      </c>
      <c r="BX883" s="218">
        <v>0</v>
      </c>
      <c r="BY883" s="218">
        <v>0</v>
      </c>
      <c r="BZ883" s="218">
        <v>310304.60399999999</v>
      </c>
      <c r="CA883" s="218">
        <v>310304.60399999999</v>
      </c>
      <c r="CB883" s="218">
        <v>0</v>
      </c>
      <c r="CC883" s="218">
        <v>0</v>
      </c>
      <c r="CD883" s="218">
        <v>0</v>
      </c>
      <c r="CE883" s="218">
        <v>0</v>
      </c>
      <c r="CF883" s="218">
        <v>3337760.6039999998</v>
      </c>
      <c r="CG883" s="219">
        <v>3337760.6039999998</v>
      </c>
      <c r="CH883" s="220">
        <v>35565600.000000007</v>
      </c>
      <c r="CI883" s="220">
        <v>35565600.000000007</v>
      </c>
      <c r="CJ883" s="220">
        <v>39314880.000000007</v>
      </c>
      <c r="CK883" s="221" t="s">
        <v>530</v>
      </c>
      <c r="CL883" s="222">
        <v>10.15</v>
      </c>
      <c r="CM883" s="223">
        <v>10.15</v>
      </c>
      <c r="CN883" s="224">
        <v>11.22</v>
      </c>
      <c r="CO883" s="253"/>
      <c r="CP883" s="253"/>
      <c r="CQ883" s="253"/>
      <c r="CR883" s="225"/>
      <c r="CS883" s="254">
        <v>260.33018979596682</v>
      </c>
      <c r="CT883" s="255">
        <v>161.60096754590219</v>
      </c>
      <c r="CU883" s="256">
        <v>1.1398665482919415</v>
      </c>
      <c r="CV883" s="257">
        <v>1.0992060963071659</v>
      </c>
      <c r="CW883" s="245" t="s">
        <v>636</v>
      </c>
      <c r="CX883" s="258"/>
      <c r="CY883" s="253"/>
      <c r="CZ883" s="253"/>
      <c r="DA883" s="259"/>
      <c r="DB883" s="260"/>
      <c r="DC883" s="261">
        <v>611479</v>
      </c>
      <c r="DD883" s="262">
        <v>21870</v>
      </c>
      <c r="DE883" s="263">
        <v>137081</v>
      </c>
      <c r="DF883" s="111">
        <v>256810</v>
      </c>
    </row>
    <row r="884" spans="1:110" ht="35.25" customHeight="1" x14ac:dyDescent="0.25">
      <c r="A884" s="237" t="s">
        <v>541</v>
      </c>
      <c r="B884" s="238" t="s">
        <v>14</v>
      </c>
      <c r="C884" s="238" t="s">
        <v>22</v>
      </c>
      <c r="D884" s="60" t="s">
        <v>1804</v>
      </c>
      <c r="E884" s="60" t="s">
        <v>127</v>
      </c>
      <c r="F884" s="60" t="s">
        <v>1807</v>
      </c>
      <c r="G884" s="61" t="s">
        <v>127</v>
      </c>
      <c r="H884" s="211" t="s">
        <v>533</v>
      </c>
      <c r="I884" s="60" t="s">
        <v>529</v>
      </c>
      <c r="J884" s="212">
        <v>11.797344460513136</v>
      </c>
      <c r="K884" s="212">
        <v>20.592424199592003</v>
      </c>
      <c r="L884" s="213">
        <v>1538.2</v>
      </c>
      <c r="M884" s="214"/>
      <c r="N884" s="214"/>
      <c r="O884" s="214"/>
      <c r="P884" s="214"/>
      <c r="Q884" s="214"/>
      <c r="R884" s="214"/>
      <c r="S884" s="214"/>
      <c r="T884" s="214"/>
      <c r="U884" s="214"/>
      <c r="V884" s="214"/>
      <c r="W884" s="214"/>
      <c r="X884" s="214"/>
      <c r="Y884" s="214"/>
      <c r="Z884" s="214"/>
      <c r="AA884" s="214"/>
      <c r="AB884" s="214"/>
      <c r="AC884" s="214">
        <v>22</v>
      </c>
      <c r="AD884" s="214">
        <v>22</v>
      </c>
      <c r="AE884" s="214"/>
      <c r="AF884" s="214"/>
      <c r="AG884" s="215"/>
      <c r="AH884" s="214"/>
      <c r="AI884" s="214">
        <f t="shared" si="42"/>
        <v>22</v>
      </c>
      <c r="AJ884" s="214">
        <f t="shared" si="42"/>
        <v>22</v>
      </c>
      <c r="AK884" s="214"/>
      <c r="AL884" s="214"/>
      <c r="AM884" s="214"/>
      <c r="AN884" s="214"/>
      <c r="AO884" s="214"/>
      <c r="AP884" s="214"/>
      <c r="AQ884" s="214"/>
      <c r="AR884" s="214"/>
      <c r="AS884" s="214"/>
      <c r="AT884" s="214"/>
      <c r="AU884" s="214"/>
      <c r="AV884" s="214"/>
      <c r="AW884" s="214"/>
      <c r="AX884" s="214"/>
      <c r="AY884" s="214"/>
      <c r="AZ884" s="214"/>
      <c r="BA884" s="214">
        <v>162.46</v>
      </c>
      <c r="BB884" s="214">
        <v>162.46</v>
      </c>
      <c r="BC884" s="214"/>
      <c r="BD884" s="214"/>
      <c r="BE884" s="214"/>
      <c r="BF884" s="214"/>
      <c r="BG884" s="216">
        <f t="shared" si="43"/>
        <v>162.46</v>
      </c>
      <c r="BH884" s="72">
        <f t="shared" si="43"/>
        <v>162.46</v>
      </c>
      <c r="BI884" s="217">
        <f t="shared" si="41"/>
        <v>2.5910685805422651E-2</v>
      </c>
      <c r="BJ884" s="218">
        <v>0</v>
      </c>
      <c r="BK884" s="218">
        <v>0</v>
      </c>
      <c r="BL884" s="218">
        <v>0</v>
      </c>
      <c r="BM884" s="218">
        <v>0</v>
      </c>
      <c r="BN884" s="218">
        <v>0</v>
      </c>
      <c r="BO884" s="218">
        <v>0</v>
      </c>
      <c r="BP884" s="218">
        <v>0</v>
      </c>
      <c r="BQ884" s="218">
        <v>0</v>
      </c>
      <c r="BR884" s="218">
        <v>0</v>
      </c>
      <c r="BS884" s="218">
        <v>0</v>
      </c>
      <c r="BT884" s="218">
        <v>0</v>
      </c>
      <c r="BU884" s="218">
        <v>0</v>
      </c>
      <c r="BV884" s="218">
        <v>0</v>
      </c>
      <c r="BW884" s="218">
        <v>0</v>
      </c>
      <c r="BX884" s="218">
        <v>0</v>
      </c>
      <c r="BY884" s="218">
        <v>0</v>
      </c>
      <c r="BZ884" s="218">
        <v>190702.04640000002</v>
      </c>
      <c r="CA884" s="218">
        <v>190702.04640000002</v>
      </c>
      <c r="CB884" s="218">
        <v>0</v>
      </c>
      <c r="CC884" s="218">
        <v>0</v>
      </c>
      <c r="CD884" s="218">
        <v>0</v>
      </c>
      <c r="CE884" s="218">
        <v>0</v>
      </c>
      <c r="CF884" s="218">
        <v>190702.04640000002</v>
      </c>
      <c r="CG884" s="219">
        <v>190702.04640000002</v>
      </c>
      <c r="CH884" s="220">
        <v>22635840</v>
      </c>
      <c r="CI884" s="220">
        <v>22635840</v>
      </c>
      <c r="CJ884" s="220">
        <v>21970080</v>
      </c>
      <c r="CK884" s="221" t="s">
        <v>530</v>
      </c>
      <c r="CL884" s="222">
        <v>6.46</v>
      </c>
      <c r="CM884" s="223">
        <v>6.46</v>
      </c>
      <c r="CN884" s="224">
        <v>6.27</v>
      </c>
      <c r="CO884" s="253"/>
      <c r="CP884" s="253"/>
      <c r="CQ884" s="253"/>
      <c r="CR884" s="225"/>
      <c r="CS884" s="254">
        <v>600.75531667388395</v>
      </c>
      <c r="CT884" s="255">
        <v>214.89379321522179</v>
      </c>
      <c r="CU884" s="256">
        <v>1.2110408269969084</v>
      </c>
      <c r="CV884" s="257">
        <v>0.87470969686363365</v>
      </c>
      <c r="CW884" s="245" t="s">
        <v>900</v>
      </c>
      <c r="CX884" s="258"/>
      <c r="CY884" s="253"/>
      <c r="CZ884" s="253"/>
      <c r="DA884" s="259"/>
      <c r="DB884" s="260"/>
      <c r="DC884" s="261">
        <v>0</v>
      </c>
      <c r="DD884" s="262">
        <v>115590</v>
      </c>
      <c r="DE884" s="263">
        <v>0</v>
      </c>
      <c r="DF884" s="111">
        <v>38530</v>
      </c>
    </row>
    <row r="885" spans="1:110" ht="35.25" customHeight="1" x14ac:dyDescent="0.25">
      <c r="A885" s="237" t="s">
        <v>541</v>
      </c>
      <c r="B885" s="238" t="s">
        <v>14</v>
      </c>
      <c r="C885" s="238" t="s">
        <v>22</v>
      </c>
      <c r="D885" s="60" t="s">
        <v>208</v>
      </c>
      <c r="E885" s="60" t="s">
        <v>84</v>
      </c>
      <c r="F885" s="60" t="s">
        <v>1808</v>
      </c>
      <c r="G885" s="61" t="s">
        <v>1809</v>
      </c>
      <c r="H885" s="211" t="s">
        <v>533</v>
      </c>
      <c r="I885" s="60" t="s">
        <v>529</v>
      </c>
      <c r="J885" s="212">
        <v>12.117427449751863</v>
      </c>
      <c r="K885" s="212">
        <v>4.7619318082769997</v>
      </c>
      <c r="L885" s="213">
        <v>156.30000000000001</v>
      </c>
      <c r="M885" s="214"/>
      <c r="N885" s="214"/>
      <c r="O885" s="214"/>
      <c r="P885" s="214"/>
      <c r="Q885" s="214"/>
      <c r="R885" s="214"/>
      <c r="S885" s="214"/>
      <c r="T885" s="214"/>
      <c r="U885" s="214"/>
      <c r="V885" s="214"/>
      <c r="W885" s="214"/>
      <c r="X885" s="214"/>
      <c r="Y885" s="214"/>
      <c r="Z885" s="214"/>
      <c r="AA885" s="214"/>
      <c r="AB885" s="214"/>
      <c r="AC885" s="214">
        <v>1</v>
      </c>
      <c r="AD885" s="214">
        <v>1</v>
      </c>
      <c r="AE885" s="214"/>
      <c r="AF885" s="214"/>
      <c r="AG885" s="215"/>
      <c r="AH885" s="214"/>
      <c r="AI885" s="214">
        <f t="shared" si="42"/>
        <v>1</v>
      </c>
      <c r="AJ885" s="214">
        <f t="shared" si="42"/>
        <v>1</v>
      </c>
      <c r="AK885" s="214"/>
      <c r="AL885" s="214"/>
      <c r="AM885" s="214"/>
      <c r="AN885" s="214"/>
      <c r="AO885" s="214"/>
      <c r="AP885" s="214"/>
      <c r="AQ885" s="214"/>
      <c r="AR885" s="214"/>
      <c r="AS885" s="214"/>
      <c r="AT885" s="214"/>
      <c r="AU885" s="214"/>
      <c r="AV885" s="214"/>
      <c r="AW885" s="214"/>
      <c r="AX885" s="214"/>
      <c r="AY885" s="214"/>
      <c r="AZ885" s="214"/>
      <c r="BA885" s="214">
        <v>6</v>
      </c>
      <c r="BB885" s="214">
        <v>6</v>
      </c>
      <c r="BC885" s="214"/>
      <c r="BD885" s="214"/>
      <c r="BE885" s="214"/>
      <c r="BF885" s="214"/>
      <c r="BG885" s="216">
        <f t="shared" si="43"/>
        <v>6</v>
      </c>
      <c r="BH885" s="72">
        <f t="shared" si="43"/>
        <v>6</v>
      </c>
      <c r="BI885" s="217">
        <f t="shared" si="41"/>
        <v>1.6085790884718498E-3</v>
      </c>
      <c r="BJ885" s="218">
        <v>0</v>
      </c>
      <c r="BK885" s="218">
        <v>0</v>
      </c>
      <c r="BL885" s="218">
        <v>0</v>
      </c>
      <c r="BM885" s="218">
        <v>0</v>
      </c>
      <c r="BN885" s="218">
        <v>0</v>
      </c>
      <c r="BO885" s="218">
        <v>0</v>
      </c>
      <c r="BP885" s="218">
        <v>0</v>
      </c>
      <c r="BQ885" s="218">
        <v>0</v>
      </c>
      <c r="BR885" s="218">
        <v>0</v>
      </c>
      <c r="BS885" s="218">
        <v>0</v>
      </c>
      <c r="BT885" s="218">
        <v>0</v>
      </c>
      <c r="BU885" s="218">
        <v>0</v>
      </c>
      <c r="BV885" s="218">
        <v>0</v>
      </c>
      <c r="BW885" s="218">
        <v>0</v>
      </c>
      <c r="BX885" s="218">
        <v>0</v>
      </c>
      <c r="BY885" s="218">
        <v>0</v>
      </c>
      <c r="BZ885" s="218">
        <v>7043.0400000000009</v>
      </c>
      <c r="CA885" s="218">
        <v>7043.0400000000009</v>
      </c>
      <c r="CB885" s="218">
        <v>0</v>
      </c>
      <c r="CC885" s="218">
        <v>0</v>
      </c>
      <c r="CD885" s="218">
        <v>0</v>
      </c>
      <c r="CE885" s="218">
        <v>0</v>
      </c>
      <c r="CF885" s="218">
        <v>7043.0400000000009</v>
      </c>
      <c r="CG885" s="219">
        <v>7043.0400000000009</v>
      </c>
      <c r="CH885" s="220">
        <v>21391567.636708807</v>
      </c>
      <c r="CI885" s="220">
        <v>21391567.636708807</v>
      </c>
      <c r="CJ885" s="220">
        <v>17459638.355563201</v>
      </c>
      <c r="CK885" s="221" t="s">
        <v>530</v>
      </c>
      <c r="CL885" s="222">
        <v>4.57</v>
      </c>
      <c r="CM885" s="223">
        <v>4.57</v>
      </c>
      <c r="CN885" s="224">
        <v>3.73</v>
      </c>
      <c r="CO885" s="253"/>
      <c r="CP885" s="253"/>
      <c r="CQ885" s="253"/>
      <c r="CR885" s="225"/>
      <c r="CS885" s="254">
        <v>1140.6719997509867</v>
      </c>
      <c r="CT885" s="255">
        <v>33.50782064650685</v>
      </c>
      <c r="CU885" s="256">
        <v>0.37433271598213391</v>
      </c>
      <c r="CV885" s="257">
        <v>4.1710114702815521E-2</v>
      </c>
      <c r="CW885" s="245" t="s">
        <v>1231</v>
      </c>
      <c r="CX885" s="258"/>
      <c r="CY885" s="253"/>
      <c r="CZ885" s="253"/>
      <c r="DA885" s="259"/>
      <c r="DB885" s="260"/>
      <c r="DC885" s="261">
        <v>12971</v>
      </c>
      <c r="DD885" s="262">
        <v>0</v>
      </c>
      <c r="DE885" s="263">
        <v>0</v>
      </c>
      <c r="DF885" s="111">
        <v>4323.666666666667</v>
      </c>
    </row>
    <row r="886" spans="1:110" ht="35.25" customHeight="1" x14ac:dyDescent="0.25">
      <c r="A886" s="237" t="s">
        <v>541</v>
      </c>
      <c r="B886" s="238" t="s">
        <v>14</v>
      </c>
      <c r="C886" s="238" t="s">
        <v>22</v>
      </c>
      <c r="D886" s="60" t="s">
        <v>208</v>
      </c>
      <c r="E886" s="60" t="s">
        <v>84</v>
      </c>
      <c r="F886" s="60" t="s">
        <v>1810</v>
      </c>
      <c r="G886" s="61" t="s">
        <v>1809</v>
      </c>
      <c r="H886" s="211" t="s">
        <v>533</v>
      </c>
      <c r="I886" s="60" t="s">
        <v>529</v>
      </c>
      <c r="J886" s="212">
        <v>12.117427449751863</v>
      </c>
      <c r="K886" s="212">
        <v>11.340340885503</v>
      </c>
      <c r="L886" s="213">
        <v>813.1</v>
      </c>
      <c r="M886" s="214"/>
      <c r="N886" s="214"/>
      <c r="O886" s="214"/>
      <c r="P886" s="214"/>
      <c r="Q886" s="214"/>
      <c r="R886" s="214"/>
      <c r="S886" s="214"/>
      <c r="T886" s="214"/>
      <c r="U886" s="214"/>
      <c r="V886" s="214"/>
      <c r="W886" s="214"/>
      <c r="X886" s="214"/>
      <c r="Y886" s="214"/>
      <c r="Z886" s="214"/>
      <c r="AA886" s="214"/>
      <c r="AB886" s="214"/>
      <c r="AC886" s="214">
        <v>18</v>
      </c>
      <c r="AD886" s="214">
        <v>18</v>
      </c>
      <c r="AE886" s="214"/>
      <c r="AF886" s="214"/>
      <c r="AG886" s="215"/>
      <c r="AH886" s="214"/>
      <c r="AI886" s="214">
        <f t="shared" si="42"/>
        <v>18</v>
      </c>
      <c r="AJ886" s="214">
        <f t="shared" si="42"/>
        <v>18</v>
      </c>
      <c r="AK886" s="214"/>
      <c r="AL886" s="214"/>
      <c r="AM886" s="214"/>
      <c r="AN886" s="214"/>
      <c r="AO886" s="214"/>
      <c r="AP886" s="214"/>
      <c r="AQ886" s="214"/>
      <c r="AR886" s="214"/>
      <c r="AS886" s="214"/>
      <c r="AT886" s="214"/>
      <c r="AU886" s="214"/>
      <c r="AV886" s="214"/>
      <c r="AW886" s="214"/>
      <c r="AX886" s="214"/>
      <c r="AY886" s="214"/>
      <c r="AZ886" s="214"/>
      <c r="BA886" s="214">
        <v>573.20000000000005</v>
      </c>
      <c r="BB886" s="214">
        <v>573.20000000000005</v>
      </c>
      <c r="BC886" s="214"/>
      <c r="BD886" s="214"/>
      <c r="BE886" s="214"/>
      <c r="BF886" s="214"/>
      <c r="BG886" s="216">
        <f t="shared" si="43"/>
        <v>573.20000000000005</v>
      </c>
      <c r="BH886" s="72">
        <f t="shared" si="43"/>
        <v>573.20000000000005</v>
      </c>
      <c r="BI886" s="217">
        <f t="shared" si="41"/>
        <v>0.11966597077244259</v>
      </c>
      <c r="BJ886" s="218">
        <v>0</v>
      </c>
      <c r="BK886" s="218">
        <v>0</v>
      </c>
      <c r="BL886" s="218">
        <v>0</v>
      </c>
      <c r="BM886" s="218">
        <v>0</v>
      </c>
      <c r="BN886" s="218">
        <v>0</v>
      </c>
      <c r="BO886" s="218">
        <v>0</v>
      </c>
      <c r="BP886" s="218">
        <v>0</v>
      </c>
      <c r="BQ886" s="218">
        <v>0</v>
      </c>
      <c r="BR886" s="218">
        <v>0</v>
      </c>
      <c r="BS886" s="218">
        <v>0</v>
      </c>
      <c r="BT886" s="218">
        <v>0</v>
      </c>
      <c r="BU886" s="218">
        <v>0</v>
      </c>
      <c r="BV886" s="218">
        <v>0</v>
      </c>
      <c r="BW886" s="218">
        <v>0</v>
      </c>
      <c r="BX886" s="218">
        <v>0</v>
      </c>
      <c r="BY886" s="218">
        <v>0</v>
      </c>
      <c r="BZ886" s="218">
        <v>672845.08799999999</v>
      </c>
      <c r="CA886" s="218">
        <v>672845.08799999999</v>
      </c>
      <c r="CB886" s="218">
        <v>0</v>
      </c>
      <c r="CC886" s="218">
        <v>0</v>
      </c>
      <c r="CD886" s="218">
        <v>0</v>
      </c>
      <c r="CE886" s="218">
        <v>0</v>
      </c>
      <c r="CF886" s="218">
        <v>672845.08799999999</v>
      </c>
      <c r="CG886" s="219">
        <v>672845.08799999999</v>
      </c>
      <c r="CH886" s="220">
        <v>31243224.7282032</v>
      </c>
      <c r="CI886" s="220">
        <v>31243224.7282032</v>
      </c>
      <c r="CJ886" s="220">
        <v>22953227.982836399</v>
      </c>
      <c r="CK886" s="221" t="s">
        <v>530</v>
      </c>
      <c r="CL886" s="222">
        <v>6.52</v>
      </c>
      <c r="CM886" s="223">
        <v>6.52</v>
      </c>
      <c r="CN886" s="224">
        <v>4.79</v>
      </c>
      <c r="CO886" s="253"/>
      <c r="CP886" s="253"/>
      <c r="CQ886" s="253"/>
      <c r="CR886" s="225"/>
      <c r="CS886" s="254">
        <v>26.055478399689729</v>
      </c>
      <c r="CT886" s="255">
        <v>20.728021189481673</v>
      </c>
      <c r="CU886" s="256">
        <v>0.3026770557674851</v>
      </c>
      <c r="CV886" s="257">
        <v>0.17599877350859403</v>
      </c>
      <c r="CW886" s="245" t="s">
        <v>847</v>
      </c>
      <c r="CX886" s="258"/>
      <c r="CY886" s="253"/>
      <c r="CZ886" s="253"/>
      <c r="DA886" s="259"/>
      <c r="DB886" s="260"/>
      <c r="DC886" s="261">
        <v>0</v>
      </c>
      <c r="DD886" s="262">
        <v>0</v>
      </c>
      <c r="DE886" s="263">
        <v>26230</v>
      </c>
      <c r="DF886" s="111">
        <v>8743.3333333333339</v>
      </c>
    </row>
    <row r="887" spans="1:110" ht="35.25" customHeight="1" x14ac:dyDescent="0.25">
      <c r="A887" s="237" t="s">
        <v>541</v>
      </c>
      <c r="B887" s="238" t="s">
        <v>14</v>
      </c>
      <c r="C887" s="238" t="s">
        <v>22</v>
      </c>
      <c r="D887" s="60" t="s">
        <v>208</v>
      </c>
      <c r="E887" s="60" t="s">
        <v>84</v>
      </c>
      <c r="F887" s="60" t="s">
        <v>1811</v>
      </c>
      <c r="G887" s="61" t="s">
        <v>1809</v>
      </c>
      <c r="H887" s="211" t="s">
        <v>543</v>
      </c>
      <c r="I887" s="60" t="s">
        <v>529</v>
      </c>
      <c r="J887" s="212">
        <v>12.117427449751863</v>
      </c>
      <c r="K887" s="212">
        <v>25.934469643025999</v>
      </c>
      <c r="L887" s="213">
        <v>4879.5</v>
      </c>
      <c r="M887" s="214"/>
      <c r="N887" s="214"/>
      <c r="O887" s="214"/>
      <c r="P887" s="214"/>
      <c r="Q887" s="214"/>
      <c r="R887" s="214"/>
      <c r="S887" s="214"/>
      <c r="T887" s="214"/>
      <c r="U887" s="214"/>
      <c r="V887" s="214"/>
      <c r="W887" s="214"/>
      <c r="X887" s="214"/>
      <c r="Y887" s="214"/>
      <c r="Z887" s="214"/>
      <c r="AA887" s="214"/>
      <c r="AB887" s="214"/>
      <c r="AC887" s="214">
        <v>99</v>
      </c>
      <c r="AD887" s="214">
        <v>99</v>
      </c>
      <c r="AE887" s="214"/>
      <c r="AF887" s="214"/>
      <c r="AG887" s="215"/>
      <c r="AH887" s="214"/>
      <c r="AI887" s="214">
        <f t="shared" si="42"/>
        <v>99</v>
      </c>
      <c r="AJ887" s="214">
        <f t="shared" si="42"/>
        <v>99</v>
      </c>
      <c r="AK887" s="214"/>
      <c r="AL887" s="214"/>
      <c r="AM887" s="214"/>
      <c r="AN887" s="214"/>
      <c r="AO887" s="214"/>
      <c r="AP887" s="214"/>
      <c r="AQ887" s="214"/>
      <c r="AR887" s="214"/>
      <c r="AS887" s="214"/>
      <c r="AT887" s="214"/>
      <c r="AU887" s="214"/>
      <c r="AV887" s="214"/>
      <c r="AW887" s="214"/>
      <c r="AX887" s="214"/>
      <c r="AY887" s="214"/>
      <c r="AZ887" s="214"/>
      <c r="BA887" s="214">
        <v>550.20000000000005</v>
      </c>
      <c r="BB887" s="214">
        <v>550.20000000000005</v>
      </c>
      <c r="BC887" s="214"/>
      <c r="BD887" s="214"/>
      <c r="BE887" s="214"/>
      <c r="BF887" s="214"/>
      <c r="BG887" s="216">
        <f t="shared" si="43"/>
        <v>550.20000000000005</v>
      </c>
      <c r="BH887" s="72">
        <f t="shared" si="43"/>
        <v>550.20000000000005</v>
      </c>
      <c r="BI887" s="217">
        <f t="shared" si="41"/>
        <v>8.543478260869565E-2</v>
      </c>
      <c r="BJ887" s="218">
        <v>0</v>
      </c>
      <c r="BK887" s="218">
        <v>0</v>
      </c>
      <c r="BL887" s="218">
        <v>0</v>
      </c>
      <c r="BM887" s="218">
        <v>0</v>
      </c>
      <c r="BN887" s="218">
        <v>0</v>
      </c>
      <c r="BO887" s="218">
        <v>0</v>
      </c>
      <c r="BP887" s="218">
        <v>0</v>
      </c>
      <c r="BQ887" s="218">
        <v>0</v>
      </c>
      <c r="BR887" s="218">
        <v>0</v>
      </c>
      <c r="BS887" s="218">
        <v>0</v>
      </c>
      <c r="BT887" s="218">
        <v>0</v>
      </c>
      <c r="BU887" s="218">
        <v>0</v>
      </c>
      <c r="BV887" s="218">
        <v>0</v>
      </c>
      <c r="BW887" s="218">
        <v>0</v>
      </c>
      <c r="BX887" s="218">
        <v>0</v>
      </c>
      <c r="BY887" s="218">
        <v>0</v>
      </c>
      <c r="BZ887" s="218">
        <v>645846.76800000004</v>
      </c>
      <c r="CA887" s="218">
        <v>645846.76800000004</v>
      </c>
      <c r="CB887" s="218">
        <v>0</v>
      </c>
      <c r="CC887" s="218">
        <v>0</v>
      </c>
      <c r="CD887" s="218">
        <v>0</v>
      </c>
      <c r="CE887" s="218">
        <v>0</v>
      </c>
      <c r="CF887" s="218">
        <v>645846.76800000004</v>
      </c>
      <c r="CG887" s="219">
        <v>645846.76800000004</v>
      </c>
      <c r="CH887" s="220">
        <v>25198645.484412</v>
      </c>
      <c r="CI887" s="220">
        <v>25198645.484412</v>
      </c>
      <c r="CJ887" s="220">
        <v>24256992.065711997</v>
      </c>
      <c r="CK887" s="221" t="s">
        <v>530</v>
      </c>
      <c r="CL887" s="222">
        <v>6.69</v>
      </c>
      <c r="CM887" s="223">
        <v>6.69</v>
      </c>
      <c r="CN887" s="224">
        <v>6.44</v>
      </c>
      <c r="CO887" s="253"/>
      <c r="CP887" s="253"/>
      <c r="CQ887" s="253"/>
      <c r="CR887" s="225"/>
      <c r="CS887" s="254">
        <v>84.455056630441121</v>
      </c>
      <c r="CT887" s="255">
        <v>70.476506915647931</v>
      </c>
      <c r="CU887" s="256">
        <v>0.97488782387791073</v>
      </c>
      <c r="CV887" s="257">
        <v>0.74405816236887634</v>
      </c>
      <c r="CW887" s="245" t="s">
        <v>649</v>
      </c>
      <c r="CX887" s="258"/>
      <c r="CY887" s="253"/>
      <c r="CZ887" s="253"/>
      <c r="DA887" s="259"/>
      <c r="DB887" s="260"/>
      <c r="DC887" s="261">
        <v>0</v>
      </c>
      <c r="DD887" s="262">
        <v>101310</v>
      </c>
      <c r="DE887" s="263">
        <v>14056</v>
      </c>
      <c r="DF887" s="111">
        <v>38455.333333333336</v>
      </c>
    </row>
    <row r="888" spans="1:110" ht="35.25" customHeight="1" x14ac:dyDescent="0.25">
      <c r="A888" s="237" t="s">
        <v>541</v>
      </c>
      <c r="B888" s="238" t="s">
        <v>14</v>
      </c>
      <c r="C888" s="238" t="s">
        <v>22</v>
      </c>
      <c r="D888" s="60" t="s">
        <v>208</v>
      </c>
      <c r="E888" s="60" t="s">
        <v>84</v>
      </c>
      <c r="F888" s="60" t="s">
        <v>1812</v>
      </c>
      <c r="G888" s="61" t="s">
        <v>1809</v>
      </c>
      <c r="H888" s="211" t="s">
        <v>533</v>
      </c>
      <c r="I888" s="60" t="s">
        <v>529</v>
      </c>
      <c r="J888" s="212">
        <v>14.74668057564142</v>
      </c>
      <c r="K888" s="212">
        <v>24.967234796553001</v>
      </c>
      <c r="L888" s="213">
        <v>2059.4</v>
      </c>
      <c r="M888" s="214"/>
      <c r="N888" s="214"/>
      <c r="O888" s="214"/>
      <c r="P888" s="214"/>
      <c r="Q888" s="214"/>
      <c r="R888" s="214"/>
      <c r="S888" s="214"/>
      <c r="T888" s="214"/>
      <c r="U888" s="214"/>
      <c r="V888" s="214"/>
      <c r="W888" s="214"/>
      <c r="X888" s="214"/>
      <c r="Y888" s="214"/>
      <c r="Z888" s="214"/>
      <c r="AA888" s="214"/>
      <c r="AB888" s="214"/>
      <c r="AC888" s="214">
        <v>105</v>
      </c>
      <c r="AD888" s="214">
        <v>105</v>
      </c>
      <c r="AE888" s="214"/>
      <c r="AF888" s="214"/>
      <c r="AG888" s="215"/>
      <c r="AH888" s="214"/>
      <c r="AI888" s="214">
        <f t="shared" si="42"/>
        <v>105</v>
      </c>
      <c r="AJ888" s="214">
        <f t="shared" si="42"/>
        <v>105</v>
      </c>
      <c r="AK888" s="214"/>
      <c r="AL888" s="214"/>
      <c r="AM888" s="214"/>
      <c r="AN888" s="214"/>
      <c r="AO888" s="214"/>
      <c r="AP888" s="214"/>
      <c r="AQ888" s="214"/>
      <c r="AR888" s="214"/>
      <c r="AS888" s="214"/>
      <c r="AT888" s="214"/>
      <c r="AU888" s="214"/>
      <c r="AV888" s="214"/>
      <c r="AW888" s="214"/>
      <c r="AX888" s="214"/>
      <c r="AY888" s="214"/>
      <c r="AZ888" s="214"/>
      <c r="BA888" s="214">
        <v>986.94</v>
      </c>
      <c r="BB888" s="214">
        <v>986.94</v>
      </c>
      <c r="BC888" s="214"/>
      <c r="BD888" s="214"/>
      <c r="BE888" s="214"/>
      <c r="BF888" s="214"/>
      <c r="BG888" s="216">
        <f t="shared" si="43"/>
        <v>986.94</v>
      </c>
      <c r="BH888" s="72">
        <f t="shared" si="43"/>
        <v>986.94</v>
      </c>
      <c r="BI888" s="217">
        <f t="shared" si="41"/>
        <v>9.0628099173553717E-2</v>
      </c>
      <c r="BJ888" s="218">
        <v>0</v>
      </c>
      <c r="BK888" s="218">
        <v>0</v>
      </c>
      <c r="BL888" s="218">
        <v>0</v>
      </c>
      <c r="BM888" s="218">
        <v>0</v>
      </c>
      <c r="BN888" s="218">
        <v>0</v>
      </c>
      <c r="BO888" s="218">
        <v>0</v>
      </c>
      <c r="BP888" s="218">
        <v>0</v>
      </c>
      <c r="BQ888" s="218">
        <v>0</v>
      </c>
      <c r="BR888" s="218">
        <v>0</v>
      </c>
      <c r="BS888" s="218">
        <v>0</v>
      </c>
      <c r="BT888" s="218">
        <v>0</v>
      </c>
      <c r="BU888" s="218">
        <v>0</v>
      </c>
      <c r="BV888" s="218">
        <v>0</v>
      </c>
      <c r="BW888" s="218">
        <v>0</v>
      </c>
      <c r="BX888" s="218">
        <v>0</v>
      </c>
      <c r="BY888" s="218">
        <v>0</v>
      </c>
      <c r="BZ888" s="218">
        <v>1158509.6496000001</v>
      </c>
      <c r="CA888" s="218">
        <v>1158509.6496000001</v>
      </c>
      <c r="CB888" s="218">
        <v>0</v>
      </c>
      <c r="CC888" s="218">
        <v>0</v>
      </c>
      <c r="CD888" s="218">
        <v>0</v>
      </c>
      <c r="CE888" s="218">
        <v>0</v>
      </c>
      <c r="CF888" s="218">
        <v>1158509.6496000001</v>
      </c>
      <c r="CG888" s="219">
        <v>1158509.6496000001</v>
      </c>
      <c r="CH888" s="220">
        <v>33435680.812502403</v>
      </c>
      <c r="CI888" s="220">
        <v>33435680.812502403</v>
      </c>
      <c r="CJ888" s="220">
        <v>43502337.401212804</v>
      </c>
      <c r="CK888" s="221" t="s">
        <v>530</v>
      </c>
      <c r="CL888" s="222">
        <v>8.3699999999999992</v>
      </c>
      <c r="CM888" s="223">
        <v>8.3699999999999992</v>
      </c>
      <c r="CN888" s="224">
        <v>10.89</v>
      </c>
      <c r="CO888" s="253"/>
      <c r="CP888" s="253"/>
      <c r="CQ888" s="253"/>
      <c r="CR888" s="225"/>
      <c r="CS888" s="254">
        <v>309.62101885495963</v>
      </c>
      <c r="CT888" s="255">
        <v>166.75918154213105</v>
      </c>
      <c r="CU888" s="256">
        <v>1.4208233068189469</v>
      </c>
      <c r="CV888" s="257">
        <v>1.3538059049573523</v>
      </c>
      <c r="CW888" s="245" t="s">
        <v>616</v>
      </c>
      <c r="CX888" s="258"/>
      <c r="CY888" s="253"/>
      <c r="CZ888" s="253"/>
      <c r="DA888" s="259"/>
      <c r="DB888" s="260"/>
      <c r="DC888" s="261">
        <v>0</v>
      </c>
      <c r="DD888" s="262">
        <v>264934</v>
      </c>
      <c r="DE888" s="263">
        <v>429707</v>
      </c>
      <c r="DF888" s="111">
        <v>231547</v>
      </c>
    </row>
    <row r="889" spans="1:110" ht="35.25" customHeight="1" x14ac:dyDescent="0.25">
      <c r="A889" s="237" t="s">
        <v>541</v>
      </c>
      <c r="B889" s="238" t="s">
        <v>14</v>
      </c>
      <c r="C889" s="238" t="s">
        <v>22</v>
      </c>
      <c r="D889" s="60" t="s">
        <v>208</v>
      </c>
      <c r="E889" s="60" t="s">
        <v>84</v>
      </c>
      <c r="F889" s="60" t="s">
        <v>1813</v>
      </c>
      <c r="G889" s="61" t="s">
        <v>1809</v>
      </c>
      <c r="H889" s="211" t="s">
        <v>1070</v>
      </c>
      <c r="I889" s="60" t="s">
        <v>1070</v>
      </c>
      <c r="J889" s="212">
        <v>0</v>
      </c>
      <c r="K889" s="212" t="s">
        <v>1070</v>
      </c>
      <c r="L889" s="213">
        <v>0</v>
      </c>
      <c r="M889" s="214"/>
      <c r="N889" s="214"/>
      <c r="O889" s="214"/>
      <c r="P889" s="214"/>
      <c r="Q889" s="214"/>
      <c r="R889" s="214"/>
      <c r="S889" s="214"/>
      <c r="T889" s="214"/>
      <c r="U889" s="214"/>
      <c r="V889" s="214"/>
      <c r="W889" s="214"/>
      <c r="X889" s="214"/>
      <c r="Y889" s="214"/>
      <c r="Z889" s="214"/>
      <c r="AA889" s="214"/>
      <c r="AB889" s="214"/>
      <c r="AC889" s="214"/>
      <c r="AD889" s="214"/>
      <c r="AE889" s="214"/>
      <c r="AF889" s="214"/>
      <c r="AG889" s="215"/>
      <c r="AH889" s="214"/>
      <c r="AI889" s="214">
        <f t="shared" si="42"/>
        <v>0</v>
      </c>
      <c r="AJ889" s="214">
        <f t="shared" si="42"/>
        <v>0</v>
      </c>
      <c r="AK889" s="214"/>
      <c r="AL889" s="214"/>
      <c r="AM889" s="214"/>
      <c r="AN889" s="214"/>
      <c r="AO889" s="214"/>
      <c r="AP889" s="214"/>
      <c r="AQ889" s="214"/>
      <c r="AR889" s="214"/>
      <c r="AS889" s="214"/>
      <c r="AT889" s="214"/>
      <c r="AU889" s="214"/>
      <c r="AV889" s="214"/>
      <c r="AW889" s="214"/>
      <c r="AX889" s="214"/>
      <c r="AY889" s="214"/>
      <c r="AZ889" s="214"/>
      <c r="BA889" s="214"/>
      <c r="BB889" s="214"/>
      <c r="BC889" s="214"/>
      <c r="BD889" s="214"/>
      <c r="BE889" s="214"/>
      <c r="BF889" s="214"/>
      <c r="BG889" s="216">
        <f t="shared" si="43"/>
        <v>0</v>
      </c>
      <c r="BH889" s="72">
        <f t="shared" si="43"/>
        <v>0</v>
      </c>
      <c r="BI889" s="217">
        <f t="shared" si="41"/>
        <v>0</v>
      </c>
      <c r="BJ889" s="218">
        <v>0</v>
      </c>
      <c r="BK889" s="218">
        <v>0</v>
      </c>
      <c r="BL889" s="218">
        <v>0</v>
      </c>
      <c r="BM889" s="218">
        <v>0</v>
      </c>
      <c r="BN889" s="218">
        <v>0</v>
      </c>
      <c r="BO889" s="218">
        <v>0</v>
      </c>
      <c r="BP889" s="218">
        <v>0</v>
      </c>
      <c r="BQ889" s="218">
        <v>0</v>
      </c>
      <c r="BR889" s="218">
        <v>0</v>
      </c>
      <c r="BS889" s="218">
        <v>0</v>
      </c>
      <c r="BT889" s="218">
        <v>0</v>
      </c>
      <c r="BU889" s="218">
        <v>0</v>
      </c>
      <c r="BV889" s="218">
        <v>0</v>
      </c>
      <c r="BW889" s="218">
        <v>0</v>
      </c>
      <c r="BX889" s="218">
        <v>0</v>
      </c>
      <c r="BY889" s="218">
        <v>0</v>
      </c>
      <c r="BZ889" s="218">
        <v>0</v>
      </c>
      <c r="CA889" s="218">
        <v>0</v>
      </c>
      <c r="CB889" s="218">
        <v>0</v>
      </c>
      <c r="CC889" s="218">
        <v>0</v>
      </c>
      <c r="CD889" s="218">
        <v>0</v>
      </c>
      <c r="CE889" s="218">
        <v>0</v>
      </c>
      <c r="CF889" s="218">
        <v>0</v>
      </c>
      <c r="CG889" s="219">
        <v>0</v>
      </c>
      <c r="CH889" s="220">
        <v>0</v>
      </c>
      <c r="CI889" s="220">
        <v>0</v>
      </c>
      <c r="CJ889" s="220">
        <v>0</v>
      </c>
      <c r="CK889" s="221" t="s">
        <v>530</v>
      </c>
      <c r="CL889" s="222">
        <v>0</v>
      </c>
      <c r="CM889" s="223">
        <v>0</v>
      </c>
      <c r="CN889" s="224">
        <v>0</v>
      </c>
      <c r="CO889" s="253"/>
      <c r="CP889" s="253"/>
      <c r="CQ889" s="253"/>
      <c r="CR889" s="225"/>
      <c r="CS889" s="254">
        <v>0</v>
      </c>
      <c r="CT889" s="255">
        <v>0</v>
      </c>
      <c r="CU889" s="256">
        <v>0</v>
      </c>
      <c r="CV889" s="257">
        <v>0</v>
      </c>
      <c r="CW889" s="245" t="s">
        <v>564</v>
      </c>
      <c r="CX889" s="258"/>
      <c r="CY889" s="253"/>
      <c r="CZ889" s="253"/>
      <c r="DA889" s="259"/>
      <c r="DB889" s="260"/>
      <c r="DC889" s="261">
        <v>0</v>
      </c>
      <c r="DD889" s="262">
        <v>0</v>
      </c>
      <c r="DE889" s="263">
        <v>0</v>
      </c>
      <c r="DF889" s="111">
        <v>0</v>
      </c>
    </row>
    <row r="890" spans="1:110" ht="35.25" customHeight="1" x14ac:dyDescent="0.25">
      <c r="A890" s="237" t="s">
        <v>541</v>
      </c>
      <c r="B890" s="238" t="s">
        <v>14</v>
      </c>
      <c r="C890" s="238" t="s">
        <v>22</v>
      </c>
      <c r="D890" s="60" t="s">
        <v>208</v>
      </c>
      <c r="E890" s="60" t="s">
        <v>84</v>
      </c>
      <c r="F890" s="60" t="s">
        <v>1814</v>
      </c>
      <c r="G890" s="61" t="s">
        <v>1809</v>
      </c>
      <c r="H890" s="211" t="s">
        <v>1070</v>
      </c>
      <c r="I890" s="60" t="s">
        <v>1070</v>
      </c>
      <c r="J890" s="212">
        <v>0</v>
      </c>
      <c r="K890" s="212" t="s">
        <v>1070</v>
      </c>
      <c r="L890" s="213">
        <v>0</v>
      </c>
      <c r="M890" s="214"/>
      <c r="N890" s="214"/>
      <c r="O890" s="214"/>
      <c r="P890" s="214"/>
      <c r="Q890" s="214"/>
      <c r="R890" s="214"/>
      <c r="S890" s="214"/>
      <c r="T890" s="214"/>
      <c r="U890" s="214"/>
      <c r="V890" s="214"/>
      <c r="W890" s="214"/>
      <c r="X890" s="214"/>
      <c r="Y890" s="214"/>
      <c r="Z890" s="214"/>
      <c r="AA890" s="214"/>
      <c r="AB890" s="214"/>
      <c r="AC890" s="214"/>
      <c r="AD890" s="214"/>
      <c r="AE890" s="214"/>
      <c r="AF890" s="214"/>
      <c r="AG890" s="215"/>
      <c r="AH890" s="214"/>
      <c r="AI890" s="214">
        <f t="shared" si="42"/>
        <v>0</v>
      </c>
      <c r="AJ890" s="214">
        <f t="shared" si="42"/>
        <v>0</v>
      </c>
      <c r="AK890" s="214"/>
      <c r="AL890" s="214"/>
      <c r="AM890" s="214"/>
      <c r="AN890" s="214"/>
      <c r="AO890" s="214"/>
      <c r="AP890" s="214"/>
      <c r="AQ890" s="214"/>
      <c r="AR890" s="214"/>
      <c r="AS890" s="214"/>
      <c r="AT890" s="214"/>
      <c r="AU890" s="214"/>
      <c r="AV890" s="214"/>
      <c r="AW890" s="214"/>
      <c r="AX890" s="214"/>
      <c r="AY890" s="214"/>
      <c r="AZ890" s="214"/>
      <c r="BA890" s="214"/>
      <c r="BB890" s="214"/>
      <c r="BC890" s="214"/>
      <c r="BD890" s="214"/>
      <c r="BE890" s="214"/>
      <c r="BF890" s="214"/>
      <c r="BG890" s="216">
        <f t="shared" si="43"/>
        <v>0</v>
      </c>
      <c r="BH890" s="72">
        <f t="shared" si="43"/>
        <v>0</v>
      </c>
      <c r="BI890" s="217">
        <f t="shared" si="41"/>
        <v>0</v>
      </c>
      <c r="BJ890" s="218">
        <v>0</v>
      </c>
      <c r="BK890" s="218">
        <v>0</v>
      </c>
      <c r="BL890" s="218">
        <v>0</v>
      </c>
      <c r="BM890" s="218">
        <v>0</v>
      </c>
      <c r="BN890" s="218">
        <v>0</v>
      </c>
      <c r="BO890" s="218">
        <v>0</v>
      </c>
      <c r="BP890" s="218">
        <v>0</v>
      </c>
      <c r="BQ890" s="218">
        <v>0</v>
      </c>
      <c r="BR890" s="218">
        <v>0</v>
      </c>
      <c r="BS890" s="218">
        <v>0</v>
      </c>
      <c r="BT890" s="218">
        <v>0</v>
      </c>
      <c r="BU890" s="218">
        <v>0</v>
      </c>
      <c r="BV890" s="218">
        <v>0</v>
      </c>
      <c r="BW890" s="218">
        <v>0</v>
      </c>
      <c r="BX890" s="218">
        <v>0</v>
      </c>
      <c r="BY890" s="218">
        <v>0</v>
      </c>
      <c r="BZ890" s="218">
        <v>0</v>
      </c>
      <c r="CA890" s="218">
        <v>0</v>
      </c>
      <c r="CB890" s="218">
        <v>0</v>
      </c>
      <c r="CC890" s="218">
        <v>0</v>
      </c>
      <c r="CD890" s="218">
        <v>0</v>
      </c>
      <c r="CE890" s="218">
        <v>0</v>
      </c>
      <c r="CF890" s="218">
        <v>0</v>
      </c>
      <c r="CG890" s="219">
        <v>0</v>
      </c>
      <c r="CH890" s="220">
        <v>0</v>
      </c>
      <c r="CI890" s="220">
        <v>0</v>
      </c>
      <c r="CJ890" s="220">
        <v>0</v>
      </c>
      <c r="CK890" s="221" t="s">
        <v>530</v>
      </c>
      <c r="CL890" s="222">
        <v>0</v>
      </c>
      <c r="CM890" s="223">
        <v>0</v>
      </c>
      <c r="CN890" s="224">
        <v>0</v>
      </c>
      <c r="CO890" s="253"/>
      <c r="CP890" s="253"/>
      <c r="CQ890" s="253"/>
      <c r="CR890" s="225"/>
      <c r="CS890" s="254">
        <v>0</v>
      </c>
      <c r="CT890" s="255">
        <v>0</v>
      </c>
      <c r="CU890" s="256">
        <v>0</v>
      </c>
      <c r="CV890" s="257">
        <v>0</v>
      </c>
      <c r="CW890" s="245" t="s">
        <v>564</v>
      </c>
      <c r="CX890" s="258"/>
      <c r="CY890" s="253"/>
      <c r="CZ890" s="253"/>
      <c r="DA890" s="259"/>
      <c r="DB890" s="260"/>
      <c r="DC890" s="261">
        <v>0</v>
      </c>
      <c r="DD890" s="262">
        <v>0</v>
      </c>
      <c r="DE890" s="263">
        <v>0</v>
      </c>
      <c r="DF890" s="111">
        <v>0</v>
      </c>
    </row>
    <row r="891" spans="1:110" ht="35.25" customHeight="1" x14ac:dyDescent="0.25">
      <c r="A891" s="237" t="s">
        <v>541</v>
      </c>
      <c r="B891" s="238" t="s">
        <v>14</v>
      </c>
      <c r="C891" s="238" t="s">
        <v>22</v>
      </c>
      <c r="D891" s="60" t="s">
        <v>208</v>
      </c>
      <c r="E891" s="60" t="s">
        <v>84</v>
      </c>
      <c r="F891" s="60" t="s">
        <v>1815</v>
      </c>
      <c r="G891" s="61" t="s">
        <v>84</v>
      </c>
      <c r="H891" s="211" t="s">
        <v>533</v>
      </c>
      <c r="I891" s="60" t="s">
        <v>529</v>
      </c>
      <c r="J891" s="212">
        <v>12.117427449751863</v>
      </c>
      <c r="K891" s="212">
        <v>1.4910984817470001</v>
      </c>
      <c r="L891" s="213">
        <v>0</v>
      </c>
      <c r="M891" s="214"/>
      <c r="N891" s="214"/>
      <c r="O891" s="214"/>
      <c r="P891" s="214"/>
      <c r="Q891" s="214"/>
      <c r="R891" s="214"/>
      <c r="S891" s="214"/>
      <c r="T891" s="214"/>
      <c r="U891" s="214"/>
      <c r="V891" s="214"/>
      <c r="W891" s="214"/>
      <c r="X891" s="214"/>
      <c r="Y891" s="214"/>
      <c r="Z891" s="214"/>
      <c r="AA891" s="214"/>
      <c r="AB891" s="214"/>
      <c r="AC891" s="214"/>
      <c r="AD891" s="214"/>
      <c r="AE891" s="214"/>
      <c r="AF891" s="214"/>
      <c r="AG891" s="215"/>
      <c r="AH891" s="214"/>
      <c r="AI891" s="214">
        <f t="shared" si="42"/>
        <v>0</v>
      </c>
      <c r="AJ891" s="214">
        <f t="shared" si="42"/>
        <v>0</v>
      </c>
      <c r="AK891" s="214"/>
      <c r="AL891" s="214"/>
      <c r="AM891" s="214"/>
      <c r="AN891" s="214"/>
      <c r="AO891" s="214"/>
      <c r="AP891" s="214"/>
      <c r="AQ891" s="214"/>
      <c r="AR891" s="214"/>
      <c r="AS891" s="214"/>
      <c r="AT891" s="214"/>
      <c r="AU891" s="214"/>
      <c r="AV891" s="214"/>
      <c r="AW891" s="214"/>
      <c r="AX891" s="214"/>
      <c r="AY891" s="214"/>
      <c r="AZ891" s="214"/>
      <c r="BA891" s="214"/>
      <c r="BB891" s="214"/>
      <c r="BC891" s="214"/>
      <c r="BD891" s="214"/>
      <c r="BE891" s="214"/>
      <c r="BF891" s="214"/>
      <c r="BG891" s="216">
        <f t="shared" si="43"/>
        <v>0</v>
      </c>
      <c r="BH891" s="72">
        <f t="shared" si="43"/>
        <v>0</v>
      </c>
      <c r="BI891" s="217">
        <f t="shared" si="41"/>
        <v>0</v>
      </c>
      <c r="BJ891" s="218">
        <v>0</v>
      </c>
      <c r="BK891" s="218">
        <v>0</v>
      </c>
      <c r="BL891" s="218">
        <v>0</v>
      </c>
      <c r="BM891" s="218">
        <v>0</v>
      </c>
      <c r="BN891" s="218">
        <v>0</v>
      </c>
      <c r="BO891" s="218">
        <v>0</v>
      </c>
      <c r="BP891" s="218">
        <v>0</v>
      </c>
      <c r="BQ891" s="218">
        <v>0</v>
      </c>
      <c r="BR891" s="218">
        <v>0</v>
      </c>
      <c r="BS891" s="218">
        <v>0</v>
      </c>
      <c r="BT891" s="218">
        <v>0</v>
      </c>
      <c r="BU891" s="218">
        <v>0</v>
      </c>
      <c r="BV891" s="218">
        <v>0</v>
      </c>
      <c r="BW891" s="218">
        <v>0</v>
      </c>
      <c r="BX891" s="218">
        <v>0</v>
      </c>
      <c r="BY891" s="218">
        <v>0</v>
      </c>
      <c r="BZ891" s="218">
        <v>0</v>
      </c>
      <c r="CA891" s="218">
        <v>0</v>
      </c>
      <c r="CB891" s="218">
        <v>0</v>
      </c>
      <c r="CC891" s="218">
        <v>0</v>
      </c>
      <c r="CD891" s="218">
        <v>0</v>
      </c>
      <c r="CE891" s="218">
        <v>0</v>
      </c>
      <c r="CF891" s="218">
        <v>0</v>
      </c>
      <c r="CG891" s="219">
        <v>0</v>
      </c>
      <c r="CH891" s="220">
        <v>0</v>
      </c>
      <c r="CI891" s="220">
        <v>0</v>
      </c>
      <c r="CJ891" s="220">
        <v>0</v>
      </c>
      <c r="CK891" s="221" t="s">
        <v>530</v>
      </c>
      <c r="CL891" s="222">
        <v>0</v>
      </c>
      <c r="CM891" s="223">
        <v>0</v>
      </c>
      <c r="CN891" s="224">
        <v>0</v>
      </c>
      <c r="CO891" s="253"/>
      <c r="CP891" s="253"/>
      <c r="CQ891" s="253"/>
      <c r="CR891" s="225"/>
      <c r="CS891" s="254">
        <v>0</v>
      </c>
      <c r="CT891" s="255">
        <v>0</v>
      </c>
      <c r="CU891" s="256">
        <v>0</v>
      </c>
      <c r="CV891" s="257">
        <v>0</v>
      </c>
      <c r="CW891" s="245" t="s">
        <v>564</v>
      </c>
      <c r="CX891" s="258"/>
      <c r="CY891" s="253"/>
      <c r="CZ891" s="253"/>
      <c r="DA891" s="259"/>
      <c r="DB891" s="260"/>
      <c r="DC891" s="261">
        <v>0</v>
      </c>
      <c r="DD891" s="262">
        <v>0</v>
      </c>
      <c r="DE891" s="263">
        <v>0</v>
      </c>
      <c r="DF891" s="111">
        <v>0</v>
      </c>
    </row>
    <row r="892" spans="1:110" ht="35.25" customHeight="1" x14ac:dyDescent="0.25">
      <c r="A892" s="237" t="s">
        <v>541</v>
      </c>
      <c r="B892" s="238" t="s">
        <v>14</v>
      </c>
      <c r="C892" s="238" t="s">
        <v>22</v>
      </c>
      <c r="D892" s="60" t="s">
        <v>325</v>
      </c>
      <c r="E892" s="60" t="s">
        <v>55</v>
      </c>
      <c r="F892" s="60" t="s">
        <v>1816</v>
      </c>
      <c r="G892" s="61" t="s">
        <v>55</v>
      </c>
      <c r="H892" s="211" t="s">
        <v>533</v>
      </c>
      <c r="I892" s="60" t="s">
        <v>547</v>
      </c>
      <c r="J892" s="212">
        <v>3.7107456501355629</v>
      </c>
      <c r="K892" s="212">
        <v>0.9306818162460001</v>
      </c>
      <c r="L892" s="213">
        <v>1</v>
      </c>
      <c r="M892" s="214"/>
      <c r="N892" s="214"/>
      <c r="O892" s="214"/>
      <c r="P892" s="214"/>
      <c r="Q892" s="214"/>
      <c r="R892" s="214"/>
      <c r="S892" s="214"/>
      <c r="T892" s="214"/>
      <c r="U892" s="214"/>
      <c r="V892" s="214"/>
      <c r="W892" s="214"/>
      <c r="X892" s="214"/>
      <c r="Y892" s="214"/>
      <c r="Z892" s="214"/>
      <c r="AA892" s="214"/>
      <c r="AB892" s="214"/>
      <c r="AC892" s="214"/>
      <c r="AD892" s="214"/>
      <c r="AE892" s="214"/>
      <c r="AF892" s="214"/>
      <c r="AG892" s="215"/>
      <c r="AH892" s="214"/>
      <c r="AI892" s="214">
        <f t="shared" si="42"/>
        <v>0</v>
      </c>
      <c r="AJ892" s="214">
        <f t="shared" si="42"/>
        <v>0</v>
      </c>
      <c r="AK892" s="214"/>
      <c r="AL892" s="214"/>
      <c r="AM892" s="214"/>
      <c r="AN892" s="214"/>
      <c r="AO892" s="214"/>
      <c r="AP892" s="214"/>
      <c r="AQ892" s="214"/>
      <c r="AR892" s="214"/>
      <c r="AS892" s="214"/>
      <c r="AT892" s="214"/>
      <c r="AU892" s="214"/>
      <c r="AV892" s="214"/>
      <c r="AW892" s="214"/>
      <c r="AX892" s="214"/>
      <c r="AY892" s="214"/>
      <c r="AZ892" s="214"/>
      <c r="BA892" s="214"/>
      <c r="BB892" s="214"/>
      <c r="BC892" s="214"/>
      <c r="BD892" s="214"/>
      <c r="BE892" s="214"/>
      <c r="BF892" s="214"/>
      <c r="BG892" s="216">
        <f t="shared" si="43"/>
        <v>0</v>
      </c>
      <c r="BH892" s="72">
        <f t="shared" si="43"/>
        <v>0</v>
      </c>
      <c r="BI892" s="217">
        <f t="shared" si="41"/>
        <v>0</v>
      </c>
      <c r="BJ892" s="218">
        <v>0</v>
      </c>
      <c r="BK892" s="218">
        <v>0</v>
      </c>
      <c r="BL892" s="218">
        <v>0</v>
      </c>
      <c r="BM892" s="218">
        <v>0</v>
      </c>
      <c r="BN892" s="218">
        <v>0</v>
      </c>
      <c r="BO892" s="218">
        <v>0</v>
      </c>
      <c r="BP892" s="218">
        <v>0</v>
      </c>
      <c r="BQ892" s="218">
        <v>0</v>
      </c>
      <c r="BR892" s="218">
        <v>0</v>
      </c>
      <c r="BS892" s="218">
        <v>0</v>
      </c>
      <c r="BT892" s="218">
        <v>0</v>
      </c>
      <c r="BU892" s="218">
        <v>0</v>
      </c>
      <c r="BV892" s="218">
        <v>0</v>
      </c>
      <c r="BW892" s="218">
        <v>0</v>
      </c>
      <c r="BX892" s="218">
        <v>0</v>
      </c>
      <c r="BY892" s="218">
        <v>0</v>
      </c>
      <c r="BZ892" s="218">
        <v>0</v>
      </c>
      <c r="CA892" s="218">
        <v>0</v>
      </c>
      <c r="CB892" s="218">
        <v>0</v>
      </c>
      <c r="CC892" s="218">
        <v>0</v>
      </c>
      <c r="CD892" s="218">
        <v>0</v>
      </c>
      <c r="CE892" s="218">
        <v>0</v>
      </c>
      <c r="CF892" s="218">
        <v>0</v>
      </c>
      <c r="CG892" s="219">
        <v>0</v>
      </c>
      <c r="CH892" s="220">
        <v>5045759.9999999991</v>
      </c>
      <c r="CI892" s="220">
        <v>5045759.9999999991</v>
      </c>
      <c r="CJ892" s="220">
        <v>8795040</v>
      </c>
      <c r="CK892" s="221" t="s">
        <v>530</v>
      </c>
      <c r="CL892" s="222">
        <v>1.44</v>
      </c>
      <c r="CM892" s="223">
        <v>1.44</v>
      </c>
      <c r="CN892" s="224">
        <v>2.5099999999999998</v>
      </c>
      <c r="CO892" s="253"/>
      <c r="CP892" s="253"/>
      <c r="CQ892" s="253"/>
      <c r="CR892" s="225"/>
      <c r="CS892" s="254">
        <v>400.33333333333331</v>
      </c>
      <c r="CT892" s="255">
        <v>400.33333333333331</v>
      </c>
      <c r="CU892" s="256">
        <v>1</v>
      </c>
      <c r="CV892" s="257">
        <v>1</v>
      </c>
      <c r="CW892" s="245" t="s">
        <v>550</v>
      </c>
      <c r="CX892" s="258"/>
      <c r="CY892" s="253"/>
      <c r="CZ892" s="253"/>
      <c r="DA892" s="259"/>
      <c r="DB892" s="260"/>
      <c r="DC892" s="261">
        <v>253</v>
      </c>
      <c r="DD892" s="262">
        <v>789</v>
      </c>
      <c r="DE892" s="263">
        <v>0</v>
      </c>
      <c r="DF892" s="111">
        <v>347.33333333333331</v>
      </c>
    </row>
    <row r="893" spans="1:110" ht="35.25" customHeight="1" x14ac:dyDescent="0.25">
      <c r="A893" s="237" t="s">
        <v>541</v>
      </c>
      <c r="B893" s="238" t="s">
        <v>14</v>
      </c>
      <c r="C893" s="238" t="s">
        <v>22</v>
      </c>
      <c r="D893" s="60" t="s">
        <v>325</v>
      </c>
      <c r="E893" s="60" t="s">
        <v>55</v>
      </c>
      <c r="F893" s="60" t="s">
        <v>1817</v>
      </c>
      <c r="G893" s="61" t="s">
        <v>55</v>
      </c>
      <c r="H893" s="211" t="s">
        <v>533</v>
      </c>
      <c r="I893" s="60" t="s">
        <v>529</v>
      </c>
      <c r="J893" s="212">
        <v>8.4364730735064875</v>
      </c>
      <c r="K893" s="212">
        <v>8.2831439221650012</v>
      </c>
      <c r="L893" s="213">
        <v>635.20000000000005</v>
      </c>
      <c r="M893" s="214"/>
      <c r="N893" s="214"/>
      <c r="O893" s="214"/>
      <c r="P893" s="214"/>
      <c r="Q893" s="214"/>
      <c r="R893" s="214"/>
      <c r="S893" s="214"/>
      <c r="T893" s="214"/>
      <c r="U893" s="214"/>
      <c r="V893" s="214"/>
      <c r="W893" s="214"/>
      <c r="X893" s="214"/>
      <c r="Y893" s="214"/>
      <c r="Z893" s="214"/>
      <c r="AA893" s="214"/>
      <c r="AB893" s="214"/>
      <c r="AC893" s="214">
        <v>29</v>
      </c>
      <c r="AD893" s="214">
        <v>29</v>
      </c>
      <c r="AE893" s="214"/>
      <c r="AF893" s="214"/>
      <c r="AG893" s="215"/>
      <c r="AH893" s="214"/>
      <c r="AI893" s="214">
        <f t="shared" si="42"/>
        <v>29</v>
      </c>
      <c r="AJ893" s="214">
        <f t="shared" si="42"/>
        <v>29</v>
      </c>
      <c r="AK893" s="214"/>
      <c r="AL893" s="214"/>
      <c r="AM893" s="214"/>
      <c r="AN893" s="214"/>
      <c r="AO893" s="214"/>
      <c r="AP893" s="214"/>
      <c r="AQ893" s="214"/>
      <c r="AR893" s="214"/>
      <c r="AS893" s="214"/>
      <c r="AT893" s="214"/>
      <c r="AU893" s="214"/>
      <c r="AV893" s="214"/>
      <c r="AW893" s="214"/>
      <c r="AX893" s="214"/>
      <c r="AY893" s="214"/>
      <c r="AZ893" s="214"/>
      <c r="BA893" s="214">
        <v>150.07</v>
      </c>
      <c r="BB893" s="214">
        <v>150.07</v>
      </c>
      <c r="BC893" s="214"/>
      <c r="BD893" s="214"/>
      <c r="BE893" s="214"/>
      <c r="BF893" s="214"/>
      <c r="BG893" s="216">
        <f t="shared" si="43"/>
        <v>150.07</v>
      </c>
      <c r="BH893" s="72">
        <f t="shared" si="43"/>
        <v>150.07</v>
      </c>
      <c r="BI893" s="217">
        <f t="shared" si="41"/>
        <v>2.2911450381679386E-2</v>
      </c>
      <c r="BJ893" s="218">
        <v>0</v>
      </c>
      <c r="BK893" s="218">
        <v>0</v>
      </c>
      <c r="BL893" s="218">
        <v>0</v>
      </c>
      <c r="BM893" s="218">
        <v>0</v>
      </c>
      <c r="BN893" s="218">
        <v>0</v>
      </c>
      <c r="BO893" s="218">
        <v>0</v>
      </c>
      <c r="BP893" s="218">
        <v>0</v>
      </c>
      <c r="BQ893" s="218">
        <v>0</v>
      </c>
      <c r="BR893" s="218">
        <v>0</v>
      </c>
      <c r="BS893" s="218">
        <v>0</v>
      </c>
      <c r="BT893" s="218">
        <v>0</v>
      </c>
      <c r="BU893" s="218">
        <v>0</v>
      </c>
      <c r="BV893" s="218">
        <v>0</v>
      </c>
      <c r="BW893" s="218">
        <v>0</v>
      </c>
      <c r="BX893" s="218">
        <v>0</v>
      </c>
      <c r="BY893" s="218">
        <v>0</v>
      </c>
      <c r="BZ893" s="218">
        <v>176158.16880000001</v>
      </c>
      <c r="CA893" s="218">
        <v>176158.16880000001</v>
      </c>
      <c r="CB893" s="218">
        <v>0</v>
      </c>
      <c r="CC893" s="218">
        <v>0</v>
      </c>
      <c r="CD893" s="218">
        <v>0</v>
      </c>
      <c r="CE893" s="218">
        <v>0</v>
      </c>
      <c r="CF893" s="218">
        <v>176158.16880000001</v>
      </c>
      <c r="CG893" s="219">
        <v>176158.16880000001</v>
      </c>
      <c r="CH893" s="220">
        <v>17695200</v>
      </c>
      <c r="CI893" s="220">
        <v>17695200</v>
      </c>
      <c r="CJ893" s="220">
        <v>22951200</v>
      </c>
      <c r="CK893" s="221" t="s">
        <v>530</v>
      </c>
      <c r="CL893" s="222">
        <v>5.05</v>
      </c>
      <c r="CM893" s="223">
        <v>5.05</v>
      </c>
      <c r="CN893" s="224">
        <v>6.55</v>
      </c>
      <c r="CO893" s="253"/>
      <c r="CP893" s="253"/>
      <c r="CQ893" s="253"/>
      <c r="CR893" s="225"/>
      <c r="CS893" s="254">
        <v>849.12125320483494</v>
      </c>
      <c r="CT893" s="255">
        <v>222.16035055461225</v>
      </c>
      <c r="CU893" s="256">
        <v>1.4717680823270582</v>
      </c>
      <c r="CV893" s="257">
        <v>1.1374726218180058</v>
      </c>
      <c r="CW893" s="245" t="s">
        <v>579</v>
      </c>
      <c r="CX893" s="258"/>
      <c r="CY893" s="253"/>
      <c r="CZ893" s="253"/>
      <c r="DA893" s="259"/>
      <c r="DB893" s="260"/>
      <c r="DC893" s="261">
        <v>7279</v>
      </c>
      <c r="DD893" s="262">
        <v>140594</v>
      </c>
      <c r="DE893" s="263">
        <v>0</v>
      </c>
      <c r="DF893" s="111">
        <v>49291</v>
      </c>
    </row>
    <row r="894" spans="1:110" ht="35.25" customHeight="1" x14ac:dyDescent="0.25">
      <c r="A894" s="237" t="s">
        <v>541</v>
      </c>
      <c r="B894" s="238" t="s">
        <v>14</v>
      </c>
      <c r="C894" s="238" t="s">
        <v>22</v>
      </c>
      <c r="D894" s="60" t="s">
        <v>325</v>
      </c>
      <c r="E894" s="60" t="s">
        <v>55</v>
      </c>
      <c r="F894" s="60" t="s">
        <v>1818</v>
      </c>
      <c r="G894" s="61" t="s">
        <v>55</v>
      </c>
      <c r="H894" s="211" t="s">
        <v>543</v>
      </c>
      <c r="I894" s="60" t="s">
        <v>529</v>
      </c>
      <c r="J894" s="212">
        <v>8.4364730735064875</v>
      </c>
      <c r="K894" s="212">
        <v>6.7227272587440003</v>
      </c>
      <c r="L894" s="213">
        <v>403</v>
      </c>
      <c r="M894" s="214"/>
      <c r="N894" s="214"/>
      <c r="O894" s="214"/>
      <c r="P894" s="214"/>
      <c r="Q894" s="214"/>
      <c r="R894" s="214"/>
      <c r="S894" s="214"/>
      <c r="T894" s="214"/>
      <c r="U894" s="214"/>
      <c r="V894" s="214"/>
      <c r="W894" s="214"/>
      <c r="X894" s="214"/>
      <c r="Y894" s="214"/>
      <c r="Z894" s="214"/>
      <c r="AA894" s="214"/>
      <c r="AB894" s="214"/>
      <c r="AC894" s="214">
        <v>26</v>
      </c>
      <c r="AD894" s="214">
        <v>26</v>
      </c>
      <c r="AE894" s="214"/>
      <c r="AF894" s="214"/>
      <c r="AG894" s="215"/>
      <c r="AH894" s="214"/>
      <c r="AI894" s="214">
        <f t="shared" si="42"/>
        <v>26</v>
      </c>
      <c r="AJ894" s="214">
        <f t="shared" si="42"/>
        <v>26</v>
      </c>
      <c r="AK894" s="214"/>
      <c r="AL894" s="214"/>
      <c r="AM894" s="214"/>
      <c r="AN894" s="214"/>
      <c r="AO894" s="214"/>
      <c r="AP894" s="214"/>
      <c r="AQ894" s="214"/>
      <c r="AR894" s="214"/>
      <c r="AS894" s="214"/>
      <c r="AT894" s="214"/>
      <c r="AU894" s="214"/>
      <c r="AV894" s="214"/>
      <c r="AW894" s="214"/>
      <c r="AX894" s="214"/>
      <c r="AY894" s="214"/>
      <c r="AZ894" s="214"/>
      <c r="BA894" s="214">
        <v>312.02999999999997</v>
      </c>
      <c r="BB894" s="214">
        <v>312.02999999999997</v>
      </c>
      <c r="BC894" s="214"/>
      <c r="BD894" s="214"/>
      <c r="BE894" s="214"/>
      <c r="BF894" s="214"/>
      <c r="BG894" s="216">
        <f t="shared" si="43"/>
        <v>312.02999999999997</v>
      </c>
      <c r="BH894" s="72">
        <f t="shared" si="43"/>
        <v>312.02999999999997</v>
      </c>
      <c r="BI894" s="217">
        <f t="shared" si="41"/>
        <v>4.8984301412872834E-2</v>
      </c>
      <c r="BJ894" s="218">
        <v>0</v>
      </c>
      <c r="BK894" s="218">
        <v>0</v>
      </c>
      <c r="BL894" s="218">
        <v>0</v>
      </c>
      <c r="BM894" s="218">
        <v>0</v>
      </c>
      <c r="BN894" s="218">
        <v>0</v>
      </c>
      <c r="BO894" s="218">
        <v>0</v>
      </c>
      <c r="BP894" s="218">
        <v>0</v>
      </c>
      <c r="BQ894" s="218">
        <v>0</v>
      </c>
      <c r="BR894" s="218">
        <v>0</v>
      </c>
      <c r="BS894" s="218">
        <v>0</v>
      </c>
      <c r="BT894" s="218">
        <v>0</v>
      </c>
      <c r="BU894" s="218">
        <v>0</v>
      </c>
      <c r="BV894" s="218">
        <v>0</v>
      </c>
      <c r="BW894" s="218">
        <v>0</v>
      </c>
      <c r="BX894" s="218">
        <v>0</v>
      </c>
      <c r="BY894" s="218">
        <v>0</v>
      </c>
      <c r="BZ894" s="218">
        <v>366273.29519999999</v>
      </c>
      <c r="CA894" s="218">
        <v>366273.29519999999</v>
      </c>
      <c r="CB894" s="218">
        <v>0</v>
      </c>
      <c r="CC894" s="218">
        <v>0</v>
      </c>
      <c r="CD894" s="218">
        <v>0</v>
      </c>
      <c r="CE894" s="218">
        <v>0</v>
      </c>
      <c r="CF894" s="218">
        <v>366273.29519999999</v>
      </c>
      <c r="CG894" s="219">
        <v>366273.29519999999</v>
      </c>
      <c r="CH894" s="220">
        <v>12824640.000000002</v>
      </c>
      <c r="CI894" s="220">
        <v>12824640.000000002</v>
      </c>
      <c r="CJ894" s="220">
        <v>22320480</v>
      </c>
      <c r="CK894" s="221" t="s">
        <v>530</v>
      </c>
      <c r="CL894" s="222">
        <v>3.66</v>
      </c>
      <c r="CM894" s="223">
        <v>3.66</v>
      </c>
      <c r="CN894" s="224">
        <v>6.37</v>
      </c>
      <c r="CO894" s="253"/>
      <c r="CP894" s="253"/>
      <c r="CQ894" s="253"/>
      <c r="CR894" s="225"/>
      <c r="CS894" s="254">
        <v>767.44716189416022</v>
      </c>
      <c r="CT894" s="255">
        <v>136.68289390408566</v>
      </c>
      <c r="CU894" s="256">
        <v>0.93075393128934547</v>
      </c>
      <c r="CV894" s="257">
        <v>0.59824772781540014</v>
      </c>
      <c r="CW894" s="245" t="s">
        <v>609</v>
      </c>
      <c r="CX894" s="258"/>
      <c r="CY894" s="253"/>
      <c r="CZ894" s="253"/>
      <c r="DA894" s="259"/>
      <c r="DB894" s="260"/>
      <c r="DC894" s="261">
        <v>81039</v>
      </c>
      <c r="DD894" s="262">
        <v>0</v>
      </c>
      <c r="DE894" s="263">
        <v>68304</v>
      </c>
      <c r="DF894" s="111">
        <v>49781</v>
      </c>
    </row>
    <row r="895" spans="1:110" ht="35.25" customHeight="1" x14ac:dyDescent="0.25">
      <c r="A895" s="237" t="s">
        <v>541</v>
      </c>
      <c r="B895" s="238" t="s">
        <v>14</v>
      </c>
      <c r="C895" s="238" t="s">
        <v>22</v>
      </c>
      <c r="D895" s="60" t="s">
        <v>325</v>
      </c>
      <c r="E895" s="60" t="s">
        <v>55</v>
      </c>
      <c r="F895" s="60" t="s">
        <v>1819</v>
      </c>
      <c r="G895" s="61" t="s">
        <v>55</v>
      </c>
      <c r="H895" s="211" t="s">
        <v>533</v>
      </c>
      <c r="I895" s="60" t="s">
        <v>529</v>
      </c>
      <c r="J895" s="212">
        <v>10.882821634116768</v>
      </c>
      <c r="K895" s="212">
        <v>19.473674201919</v>
      </c>
      <c r="L895" s="213">
        <v>1515.8</v>
      </c>
      <c r="M895" s="214"/>
      <c r="N895" s="214"/>
      <c r="O895" s="214"/>
      <c r="P895" s="214"/>
      <c r="Q895" s="214"/>
      <c r="R895" s="214"/>
      <c r="S895" s="214"/>
      <c r="T895" s="214"/>
      <c r="U895" s="214"/>
      <c r="V895" s="214"/>
      <c r="W895" s="214"/>
      <c r="X895" s="214"/>
      <c r="Y895" s="214"/>
      <c r="Z895" s="214"/>
      <c r="AA895" s="214"/>
      <c r="AB895" s="214"/>
      <c r="AC895" s="214">
        <v>47</v>
      </c>
      <c r="AD895" s="214">
        <v>47</v>
      </c>
      <c r="AE895" s="214"/>
      <c r="AF895" s="214"/>
      <c r="AG895" s="215"/>
      <c r="AH895" s="214"/>
      <c r="AI895" s="214">
        <f t="shared" si="42"/>
        <v>47</v>
      </c>
      <c r="AJ895" s="214">
        <f t="shared" si="42"/>
        <v>47</v>
      </c>
      <c r="AK895" s="214"/>
      <c r="AL895" s="214"/>
      <c r="AM895" s="214"/>
      <c r="AN895" s="214"/>
      <c r="AO895" s="214"/>
      <c r="AP895" s="214"/>
      <c r="AQ895" s="214"/>
      <c r="AR895" s="214"/>
      <c r="AS895" s="214"/>
      <c r="AT895" s="214"/>
      <c r="AU895" s="214"/>
      <c r="AV895" s="214"/>
      <c r="AW895" s="214"/>
      <c r="AX895" s="214"/>
      <c r="AY895" s="214"/>
      <c r="AZ895" s="214"/>
      <c r="BA895" s="214">
        <v>335.34500000000003</v>
      </c>
      <c r="BB895" s="214">
        <v>335.34500000000003</v>
      </c>
      <c r="BC895" s="214"/>
      <c r="BD895" s="214"/>
      <c r="BE895" s="214"/>
      <c r="BF895" s="214"/>
      <c r="BG895" s="216">
        <f t="shared" si="43"/>
        <v>335.34500000000003</v>
      </c>
      <c r="BH895" s="72">
        <f t="shared" si="43"/>
        <v>335.34500000000003</v>
      </c>
      <c r="BI895" s="217">
        <f t="shared" si="41"/>
        <v>3.9221637426900581E-2</v>
      </c>
      <c r="BJ895" s="218">
        <v>0</v>
      </c>
      <c r="BK895" s="218">
        <v>0</v>
      </c>
      <c r="BL895" s="218">
        <v>0</v>
      </c>
      <c r="BM895" s="218">
        <v>0</v>
      </c>
      <c r="BN895" s="218">
        <v>0</v>
      </c>
      <c r="BO895" s="218">
        <v>0</v>
      </c>
      <c r="BP895" s="218">
        <v>0</v>
      </c>
      <c r="BQ895" s="218">
        <v>0</v>
      </c>
      <c r="BR895" s="218">
        <v>0</v>
      </c>
      <c r="BS895" s="218">
        <v>0</v>
      </c>
      <c r="BT895" s="218">
        <v>0</v>
      </c>
      <c r="BU895" s="218">
        <v>0</v>
      </c>
      <c r="BV895" s="218">
        <v>0</v>
      </c>
      <c r="BW895" s="218">
        <v>0</v>
      </c>
      <c r="BX895" s="218">
        <v>0</v>
      </c>
      <c r="BY895" s="218">
        <v>0</v>
      </c>
      <c r="BZ895" s="218">
        <v>393641.37480000005</v>
      </c>
      <c r="CA895" s="218">
        <v>393641.37480000005</v>
      </c>
      <c r="CB895" s="218">
        <v>0</v>
      </c>
      <c r="CC895" s="218">
        <v>0</v>
      </c>
      <c r="CD895" s="218">
        <v>0</v>
      </c>
      <c r="CE895" s="218">
        <v>0</v>
      </c>
      <c r="CF895" s="218">
        <v>393641.37480000005</v>
      </c>
      <c r="CG895" s="219">
        <v>393641.37480000005</v>
      </c>
      <c r="CH895" s="220">
        <v>26280000</v>
      </c>
      <c r="CI895" s="220">
        <v>26280000</v>
      </c>
      <c r="CJ895" s="220">
        <v>29959200.000000004</v>
      </c>
      <c r="CK895" s="221" t="s">
        <v>530</v>
      </c>
      <c r="CL895" s="222">
        <v>7.5</v>
      </c>
      <c r="CM895" s="223">
        <v>7.5</v>
      </c>
      <c r="CN895" s="224">
        <v>8.5500000000000007</v>
      </c>
      <c r="CO895" s="253"/>
      <c r="CP895" s="253"/>
      <c r="CQ895" s="253"/>
      <c r="CR895" s="225"/>
      <c r="CS895" s="254">
        <v>86.101375650093189</v>
      </c>
      <c r="CT895" s="255">
        <v>86.050135889798511</v>
      </c>
      <c r="CU895" s="256">
        <v>0.54124284708239945</v>
      </c>
      <c r="CV895" s="257">
        <v>0.54102293394808754</v>
      </c>
      <c r="CW895" s="245" t="s">
        <v>609</v>
      </c>
      <c r="CX895" s="258"/>
      <c r="CY895" s="253"/>
      <c r="CZ895" s="253"/>
      <c r="DA895" s="259"/>
      <c r="DB895" s="260"/>
      <c r="DC895" s="261">
        <v>216502</v>
      </c>
      <c r="DD895" s="262">
        <v>0</v>
      </c>
      <c r="DE895" s="263">
        <v>0</v>
      </c>
      <c r="DF895" s="111">
        <v>72167.333333333328</v>
      </c>
    </row>
    <row r="896" spans="1:110" ht="35.25" customHeight="1" x14ac:dyDescent="0.25">
      <c r="A896" s="237" t="s">
        <v>541</v>
      </c>
      <c r="B896" s="238" t="s">
        <v>14</v>
      </c>
      <c r="C896" s="238" t="s">
        <v>22</v>
      </c>
      <c r="D896" s="60" t="s">
        <v>183</v>
      </c>
      <c r="E896" s="60" t="s">
        <v>184</v>
      </c>
      <c r="F896" s="60" t="s">
        <v>1820</v>
      </c>
      <c r="G896" s="61" t="s">
        <v>184</v>
      </c>
      <c r="H896" s="211" t="s">
        <v>533</v>
      </c>
      <c r="I896" s="60" t="s">
        <v>547</v>
      </c>
      <c r="J896" s="212">
        <v>2.1183674196890396</v>
      </c>
      <c r="K896" s="212">
        <v>2.583522721899</v>
      </c>
      <c r="L896" s="213">
        <v>667.3</v>
      </c>
      <c r="M896" s="214"/>
      <c r="N896" s="214"/>
      <c r="O896" s="214"/>
      <c r="P896" s="214"/>
      <c r="Q896" s="214"/>
      <c r="R896" s="214"/>
      <c r="S896" s="214"/>
      <c r="T896" s="214"/>
      <c r="U896" s="214"/>
      <c r="V896" s="214"/>
      <c r="W896" s="214"/>
      <c r="X896" s="214"/>
      <c r="Y896" s="214"/>
      <c r="Z896" s="214"/>
      <c r="AA896" s="214"/>
      <c r="AB896" s="214"/>
      <c r="AC896" s="214">
        <v>9</v>
      </c>
      <c r="AD896" s="214">
        <v>9</v>
      </c>
      <c r="AE896" s="214"/>
      <c r="AF896" s="214"/>
      <c r="AG896" s="215"/>
      <c r="AH896" s="214"/>
      <c r="AI896" s="214">
        <f t="shared" si="42"/>
        <v>9</v>
      </c>
      <c r="AJ896" s="214">
        <f t="shared" si="42"/>
        <v>9</v>
      </c>
      <c r="AK896" s="214"/>
      <c r="AL896" s="214"/>
      <c r="AM896" s="214"/>
      <c r="AN896" s="214"/>
      <c r="AO896" s="214"/>
      <c r="AP896" s="214"/>
      <c r="AQ896" s="214"/>
      <c r="AR896" s="214"/>
      <c r="AS896" s="214"/>
      <c r="AT896" s="214"/>
      <c r="AU896" s="214"/>
      <c r="AV896" s="214"/>
      <c r="AW896" s="214"/>
      <c r="AX896" s="214"/>
      <c r="AY896" s="214"/>
      <c r="AZ896" s="214"/>
      <c r="BA896" s="214">
        <v>52.96</v>
      </c>
      <c r="BB896" s="214">
        <v>52.96</v>
      </c>
      <c r="BC896" s="214"/>
      <c r="BD896" s="214"/>
      <c r="BE896" s="214"/>
      <c r="BF896" s="214"/>
      <c r="BG896" s="216">
        <f t="shared" si="43"/>
        <v>52.96</v>
      </c>
      <c r="BH896" s="72">
        <f t="shared" si="43"/>
        <v>52.96</v>
      </c>
      <c r="BI896" s="217">
        <f t="shared" si="41"/>
        <v>3.8376811594202899E-2</v>
      </c>
      <c r="BJ896" s="218">
        <v>0</v>
      </c>
      <c r="BK896" s="218">
        <v>0</v>
      </c>
      <c r="BL896" s="218">
        <v>0</v>
      </c>
      <c r="BM896" s="218">
        <v>0</v>
      </c>
      <c r="BN896" s="218">
        <v>0</v>
      </c>
      <c r="BO896" s="218">
        <v>0</v>
      </c>
      <c r="BP896" s="218">
        <v>0</v>
      </c>
      <c r="BQ896" s="218">
        <v>0</v>
      </c>
      <c r="BR896" s="218">
        <v>0</v>
      </c>
      <c r="BS896" s="218">
        <v>0</v>
      </c>
      <c r="BT896" s="218">
        <v>0</v>
      </c>
      <c r="BU896" s="218">
        <v>0</v>
      </c>
      <c r="BV896" s="218">
        <v>0</v>
      </c>
      <c r="BW896" s="218">
        <v>0</v>
      </c>
      <c r="BX896" s="218">
        <v>0</v>
      </c>
      <c r="BY896" s="218">
        <v>0</v>
      </c>
      <c r="BZ896" s="218">
        <v>62166.566400000011</v>
      </c>
      <c r="CA896" s="218">
        <v>62166.566400000011</v>
      </c>
      <c r="CB896" s="218">
        <v>0</v>
      </c>
      <c r="CC896" s="218">
        <v>0</v>
      </c>
      <c r="CD896" s="218">
        <v>0</v>
      </c>
      <c r="CE896" s="218">
        <v>0</v>
      </c>
      <c r="CF896" s="218">
        <v>62166.566400000011</v>
      </c>
      <c r="CG896" s="219">
        <v>62166.566400000011</v>
      </c>
      <c r="CH896" s="220">
        <v>3363840</v>
      </c>
      <c r="CI896" s="220">
        <v>3363840</v>
      </c>
      <c r="CJ896" s="220">
        <v>4835519.9999999991</v>
      </c>
      <c r="CK896" s="221" t="s">
        <v>530</v>
      </c>
      <c r="CL896" s="222">
        <v>0.96</v>
      </c>
      <c r="CM896" s="223">
        <v>0.96</v>
      </c>
      <c r="CN896" s="224">
        <v>1.38</v>
      </c>
      <c r="CO896" s="253"/>
      <c r="CP896" s="253"/>
      <c r="CQ896" s="253"/>
      <c r="CR896" s="225"/>
      <c r="CS896" s="254">
        <v>209.96694214876041</v>
      </c>
      <c r="CT896" s="255">
        <v>209.96694214876041</v>
      </c>
      <c r="CU896" s="256">
        <v>0.66373966942148799</v>
      </c>
      <c r="CV896" s="257">
        <v>0.66373966942148799</v>
      </c>
      <c r="CW896" s="245" t="s">
        <v>1821</v>
      </c>
      <c r="CX896" s="258"/>
      <c r="CY896" s="253"/>
      <c r="CZ896" s="253"/>
      <c r="DA896" s="259"/>
      <c r="DB896" s="260"/>
      <c r="DC896" s="261">
        <v>0</v>
      </c>
      <c r="DD896" s="262">
        <v>401302</v>
      </c>
      <c r="DE896" s="263">
        <v>0</v>
      </c>
      <c r="DF896" s="111">
        <v>133767.33333333334</v>
      </c>
    </row>
    <row r="897" spans="1:110" ht="35.25" customHeight="1" x14ac:dyDescent="0.25">
      <c r="A897" s="237" t="s">
        <v>541</v>
      </c>
      <c r="B897" s="238" t="s">
        <v>14</v>
      </c>
      <c r="C897" s="238" t="s">
        <v>22</v>
      </c>
      <c r="D897" s="60" t="s">
        <v>183</v>
      </c>
      <c r="E897" s="60" t="s">
        <v>184</v>
      </c>
      <c r="F897" s="60" t="s">
        <v>1822</v>
      </c>
      <c r="G897" s="61" t="s">
        <v>184</v>
      </c>
      <c r="H897" s="211" t="s">
        <v>533</v>
      </c>
      <c r="I897" s="60" t="s">
        <v>547</v>
      </c>
      <c r="J897" s="212">
        <v>1.9094128102639305</v>
      </c>
      <c r="K897" s="212">
        <v>1.163825755155</v>
      </c>
      <c r="L897" s="213">
        <v>106.8</v>
      </c>
      <c r="M897" s="214"/>
      <c r="N897" s="214"/>
      <c r="O897" s="214"/>
      <c r="P897" s="214"/>
      <c r="Q897" s="214"/>
      <c r="R897" s="214"/>
      <c r="S897" s="214"/>
      <c r="T897" s="214"/>
      <c r="U897" s="214"/>
      <c r="V897" s="214"/>
      <c r="W897" s="214"/>
      <c r="X897" s="214"/>
      <c r="Y897" s="214"/>
      <c r="Z897" s="214"/>
      <c r="AA897" s="214"/>
      <c r="AB897" s="214"/>
      <c r="AC897" s="214">
        <v>2</v>
      </c>
      <c r="AD897" s="214">
        <v>2</v>
      </c>
      <c r="AE897" s="214"/>
      <c r="AF897" s="214"/>
      <c r="AG897" s="215"/>
      <c r="AH897" s="214"/>
      <c r="AI897" s="214">
        <f t="shared" si="42"/>
        <v>2</v>
      </c>
      <c r="AJ897" s="214">
        <f t="shared" si="42"/>
        <v>2</v>
      </c>
      <c r="AK897" s="214"/>
      <c r="AL897" s="214"/>
      <c r="AM897" s="214"/>
      <c r="AN897" s="214"/>
      <c r="AO897" s="214"/>
      <c r="AP897" s="214"/>
      <c r="AQ897" s="214"/>
      <c r="AR897" s="214"/>
      <c r="AS897" s="214"/>
      <c r="AT897" s="214"/>
      <c r="AU897" s="214"/>
      <c r="AV897" s="214"/>
      <c r="AW897" s="214"/>
      <c r="AX897" s="214"/>
      <c r="AY897" s="214"/>
      <c r="AZ897" s="214"/>
      <c r="BA897" s="214">
        <v>80</v>
      </c>
      <c r="BB897" s="214">
        <v>80</v>
      </c>
      <c r="BC897" s="214"/>
      <c r="BD897" s="214"/>
      <c r="BE897" s="214"/>
      <c r="BF897" s="214"/>
      <c r="BG897" s="216">
        <f t="shared" si="43"/>
        <v>80</v>
      </c>
      <c r="BH897" s="72">
        <f t="shared" si="43"/>
        <v>80</v>
      </c>
      <c r="BI897" s="217">
        <f t="shared" si="41"/>
        <v>9.1954022988505746E-2</v>
      </c>
      <c r="BJ897" s="218">
        <v>0</v>
      </c>
      <c r="BK897" s="218">
        <v>0</v>
      </c>
      <c r="BL897" s="218">
        <v>0</v>
      </c>
      <c r="BM897" s="218">
        <v>0</v>
      </c>
      <c r="BN897" s="218">
        <v>0</v>
      </c>
      <c r="BO897" s="218">
        <v>0</v>
      </c>
      <c r="BP897" s="218">
        <v>0</v>
      </c>
      <c r="BQ897" s="218">
        <v>0</v>
      </c>
      <c r="BR897" s="218">
        <v>0</v>
      </c>
      <c r="BS897" s="218">
        <v>0</v>
      </c>
      <c r="BT897" s="218">
        <v>0</v>
      </c>
      <c r="BU897" s="218">
        <v>0</v>
      </c>
      <c r="BV897" s="218">
        <v>0</v>
      </c>
      <c r="BW897" s="218">
        <v>0</v>
      </c>
      <c r="BX897" s="218">
        <v>0</v>
      </c>
      <c r="BY897" s="218">
        <v>0</v>
      </c>
      <c r="BZ897" s="218">
        <v>93907.200000000012</v>
      </c>
      <c r="CA897" s="218">
        <v>93907.200000000012</v>
      </c>
      <c r="CB897" s="218">
        <v>0</v>
      </c>
      <c r="CC897" s="218">
        <v>0</v>
      </c>
      <c r="CD897" s="218">
        <v>0</v>
      </c>
      <c r="CE897" s="218">
        <v>0</v>
      </c>
      <c r="CF897" s="218">
        <v>93907.200000000012</v>
      </c>
      <c r="CG897" s="219">
        <v>93907.200000000012</v>
      </c>
      <c r="CH897" s="220">
        <v>4274880</v>
      </c>
      <c r="CI897" s="220">
        <v>4274880</v>
      </c>
      <c r="CJ897" s="220">
        <v>3048480.0000000005</v>
      </c>
      <c r="CK897" s="221" t="s">
        <v>530</v>
      </c>
      <c r="CL897" s="222">
        <v>1.22</v>
      </c>
      <c r="CM897" s="223">
        <v>1.22</v>
      </c>
      <c r="CN897" s="224">
        <v>0.87</v>
      </c>
      <c r="CO897" s="253"/>
      <c r="CP897" s="253"/>
      <c r="CQ897" s="253"/>
      <c r="CR897" s="225"/>
      <c r="CS897" s="254">
        <v>27.526405295966352</v>
      </c>
      <c r="CT897" s="255">
        <v>27.526405295966352</v>
      </c>
      <c r="CU897" s="256">
        <v>0.32838154808444198</v>
      </c>
      <c r="CV897" s="257">
        <v>0.32838154808444198</v>
      </c>
      <c r="CW897" s="245" t="s">
        <v>582</v>
      </c>
      <c r="CX897" s="258"/>
      <c r="CY897" s="253"/>
      <c r="CZ897" s="253"/>
      <c r="DA897" s="259"/>
      <c r="DB897" s="260"/>
      <c r="DC897" s="261">
        <v>0</v>
      </c>
      <c r="DD897" s="262">
        <v>735</v>
      </c>
      <c r="DE897" s="263">
        <v>8070</v>
      </c>
      <c r="DF897" s="111">
        <v>2935</v>
      </c>
    </row>
    <row r="898" spans="1:110" ht="35.25" customHeight="1" x14ac:dyDescent="0.25">
      <c r="A898" s="237" t="s">
        <v>541</v>
      </c>
      <c r="B898" s="238" t="s">
        <v>14</v>
      </c>
      <c r="C898" s="238" t="s">
        <v>22</v>
      </c>
      <c r="D898" s="60" t="s">
        <v>183</v>
      </c>
      <c r="E898" s="60" t="s">
        <v>184</v>
      </c>
      <c r="F898" s="60" t="s">
        <v>1823</v>
      </c>
      <c r="G898" s="61" t="s">
        <v>184</v>
      </c>
      <c r="H898" s="211" t="s">
        <v>533</v>
      </c>
      <c r="I898" s="60" t="s">
        <v>547</v>
      </c>
      <c r="J898" s="212">
        <v>2.0967514256105799</v>
      </c>
      <c r="K898" s="212">
        <v>2.1645833288310001</v>
      </c>
      <c r="L898" s="213">
        <v>446.1</v>
      </c>
      <c r="M898" s="214"/>
      <c r="N898" s="214"/>
      <c r="O898" s="214"/>
      <c r="P898" s="214"/>
      <c r="Q898" s="214"/>
      <c r="R898" s="214"/>
      <c r="S898" s="214"/>
      <c r="T898" s="214"/>
      <c r="U898" s="214"/>
      <c r="V898" s="214"/>
      <c r="W898" s="214"/>
      <c r="X898" s="214"/>
      <c r="Y898" s="214"/>
      <c r="Z898" s="214"/>
      <c r="AA898" s="214"/>
      <c r="AB898" s="214"/>
      <c r="AC898" s="214">
        <v>4</v>
      </c>
      <c r="AD898" s="214">
        <v>4</v>
      </c>
      <c r="AE898" s="214"/>
      <c r="AF898" s="214"/>
      <c r="AG898" s="215"/>
      <c r="AH898" s="214"/>
      <c r="AI898" s="214">
        <f t="shared" si="42"/>
        <v>4</v>
      </c>
      <c r="AJ898" s="214">
        <f t="shared" si="42"/>
        <v>4</v>
      </c>
      <c r="AK898" s="214"/>
      <c r="AL898" s="214"/>
      <c r="AM898" s="214"/>
      <c r="AN898" s="214"/>
      <c r="AO898" s="214"/>
      <c r="AP898" s="214"/>
      <c r="AQ898" s="214"/>
      <c r="AR898" s="214"/>
      <c r="AS898" s="214"/>
      <c r="AT898" s="214"/>
      <c r="AU898" s="214"/>
      <c r="AV898" s="214"/>
      <c r="AW898" s="214"/>
      <c r="AX898" s="214"/>
      <c r="AY898" s="214"/>
      <c r="AZ898" s="214"/>
      <c r="BA898" s="214">
        <v>22.85</v>
      </c>
      <c r="BB898" s="214">
        <v>22.85</v>
      </c>
      <c r="BC898" s="214"/>
      <c r="BD898" s="214"/>
      <c r="BE898" s="214"/>
      <c r="BF898" s="214"/>
      <c r="BG898" s="216">
        <f t="shared" si="43"/>
        <v>22.85</v>
      </c>
      <c r="BH898" s="72">
        <f t="shared" si="43"/>
        <v>22.85</v>
      </c>
      <c r="BI898" s="217">
        <f t="shared" si="41"/>
        <v>1.5868055555555559E-2</v>
      </c>
      <c r="BJ898" s="218">
        <v>0</v>
      </c>
      <c r="BK898" s="218">
        <v>0</v>
      </c>
      <c r="BL898" s="218">
        <v>0</v>
      </c>
      <c r="BM898" s="218">
        <v>0</v>
      </c>
      <c r="BN898" s="218">
        <v>0</v>
      </c>
      <c r="BO898" s="218">
        <v>0</v>
      </c>
      <c r="BP898" s="218">
        <v>0</v>
      </c>
      <c r="BQ898" s="218">
        <v>0</v>
      </c>
      <c r="BR898" s="218">
        <v>0</v>
      </c>
      <c r="BS898" s="218">
        <v>0</v>
      </c>
      <c r="BT898" s="218">
        <v>0</v>
      </c>
      <c r="BU898" s="218">
        <v>0</v>
      </c>
      <c r="BV898" s="218">
        <v>0</v>
      </c>
      <c r="BW898" s="218">
        <v>0</v>
      </c>
      <c r="BX898" s="218">
        <v>0</v>
      </c>
      <c r="BY898" s="218">
        <v>0</v>
      </c>
      <c r="BZ898" s="218">
        <v>26822.244000000002</v>
      </c>
      <c r="CA898" s="218">
        <v>26822.244000000002</v>
      </c>
      <c r="CB898" s="218">
        <v>0</v>
      </c>
      <c r="CC898" s="218">
        <v>0</v>
      </c>
      <c r="CD898" s="218">
        <v>0</v>
      </c>
      <c r="CE898" s="218">
        <v>0</v>
      </c>
      <c r="CF898" s="218">
        <v>26822.244000000002</v>
      </c>
      <c r="CG898" s="219">
        <v>26822.244000000002</v>
      </c>
      <c r="CH898" s="220">
        <v>4099679.9999999995</v>
      </c>
      <c r="CI898" s="220">
        <v>4099679.9999999995</v>
      </c>
      <c r="CJ898" s="220">
        <v>5045759.9999999991</v>
      </c>
      <c r="CK898" s="221" t="s">
        <v>530</v>
      </c>
      <c r="CL898" s="222">
        <v>1.17</v>
      </c>
      <c r="CM898" s="223">
        <v>1.17</v>
      </c>
      <c r="CN898" s="224">
        <v>1.44</v>
      </c>
      <c r="CO898" s="253"/>
      <c r="CP898" s="253"/>
      <c r="CQ898" s="253"/>
      <c r="CR898" s="225"/>
      <c r="CS898" s="254">
        <v>79.753221560694726</v>
      </c>
      <c r="CT898" s="255">
        <v>38.335651467236751</v>
      </c>
      <c r="CU898" s="256">
        <v>0.67666095436637697</v>
      </c>
      <c r="CV898" s="257">
        <v>0.66843665530095631</v>
      </c>
      <c r="CW898" s="245" t="s">
        <v>582</v>
      </c>
      <c r="CX898" s="258"/>
      <c r="CY898" s="253"/>
      <c r="CZ898" s="253"/>
      <c r="DA898" s="259"/>
      <c r="DB898" s="260"/>
      <c r="DC898" s="261">
        <v>0</v>
      </c>
      <c r="DD898" s="262">
        <v>0</v>
      </c>
      <c r="DE898" s="263">
        <v>4450</v>
      </c>
      <c r="DF898" s="111">
        <v>1483.3333333333333</v>
      </c>
    </row>
    <row r="899" spans="1:110" ht="35.25" customHeight="1" x14ac:dyDescent="0.25">
      <c r="A899" s="237" t="s">
        <v>541</v>
      </c>
      <c r="B899" s="238" t="s">
        <v>14</v>
      </c>
      <c r="C899" s="238" t="s">
        <v>22</v>
      </c>
      <c r="D899" s="60" t="s">
        <v>183</v>
      </c>
      <c r="E899" s="60" t="s">
        <v>184</v>
      </c>
      <c r="F899" s="60" t="s">
        <v>1824</v>
      </c>
      <c r="G899" s="61" t="s">
        <v>184</v>
      </c>
      <c r="H899" s="211" t="s">
        <v>533</v>
      </c>
      <c r="I899" s="60" t="s">
        <v>547</v>
      </c>
      <c r="J899" s="212">
        <v>2.7019992598074487</v>
      </c>
      <c r="K899" s="212">
        <v>0.95662878588900002</v>
      </c>
      <c r="L899" s="213">
        <v>120.5</v>
      </c>
      <c r="M899" s="214"/>
      <c r="N899" s="214"/>
      <c r="O899" s="214"/>
      <c r="P899" s="214"/>
      <c r="Q899" s="214"/>
      <c r="R899" s="214"/>
      <c r="S899" s="214"/>
      <c r="T899" s="214"/>
      <c r="U899" s="214"/>
      <c r="V899" s="214"/>
      <c r="W899" s="214"/>
      <c r="X899" s="214"/>
      <c r="Y899" s="214"/>
      <c r="Z899" s="214"/>
      <c r="AA899" s="214"/>
      <c r="AB899" s="214"/>
      <c r="AC899" s="214">
        <v>3</v>
      </c>
      <c r="AD899" s="214">
        <v>3</v>
      </c>
      <c r="AE899" s="214"/>
      <c r="AF899" s="214"/>
      <c r="AG899" s="215"/>
      <c r="AH899" s="214"/>
      <c r="AI899" s="214">
        <f t="shared" si="42"/>
        <v>3</v>
      </c>
      <c r="AJ899" s="214">
        <f t="shared" si="42"/>
        <v>3</v>
      </c>
      <c r="AK899" s="214"/>
      <c r="AL899" s="214"/>
      <c r="AM899" s="214"/>
      <c r="AN899" s="214"/>
      <c r="AO899" s="214"/>
      <c r="AP899" s="214"/>
      <c r="AQ899" s="214"/>
      <c r="AR899" s="214"/>
      <c r="AS899" s="214"/>
      <c r="AT899" s="214"/>
      <c r="AU899" s="214"/>
      <c r="AV899" s="214"/>
      <c r="AW899" s="214"/>
      <c r="AX899" s="214"/>
      <c r="AY899" s="214"/>
      <c r="AZ899" s="214"/>
      <c r="BA899" s="214">
        <v>14.66</v>
      </c>
      <c r="BB899" s="214">
        <v>14.66</v>
      </c>
      <c r="BC899" s="214"/>
      <c r="BD899" s="214"/>
      <c r="BE899" s="214"/>
      <c r="BF899" s="214"/>
      <c r="BG899" s="216">
        <f t="shared" si="43"/>
        <v>14.66</v>
      </c>
      <c r="BH899" s="72">
        <f t="shared" si="43"/>
        <v>14.66</v>
      </c>
      <c r="BI899" s="217">
        <f t="shared" si="41"/>
        <v>1.6850574712643677E-2</v>
      </c>
      <c r="BJ899" s="218">
        <v>0</v>
      </c>
      <c r="BK899" s="218">
        <v>0</v>
      </c>
      <c r="BL899" s="218">
        <v>0</v>
      </c>
      <c r="BM899" s="218">
        <v>0</v>
      </c>
      <c r="BN899" s="218">
        <v>0</v>
      </c>
      <c r="BO899" s="218">
        <v>0</v>
      </c>
      <c r="BP899" s="218">
        <v>0</v>
      </c>
      <c r="BQ899" s="218">
        <v>0</v>
      </c>
      <c r="BR899" s="218">
        <v>0</v>
      </c>
      <c r="BS899" s="218">
        <v>0</v>
      </c>
      <c r="BT899" s="218">
        <v>0</v>
      </c>
      <c r="BU899" s="218">
        <v>0</v>
      </c>
      <c r="BV899" s="218">
        <v>0</v>
      </c>
      <c r="BW899" s="218">
        <v>0</v>
      </c>
      <c r="BX899" s="218">
        <v>0</v>
      </c>
      <c r="BY899" s="218">
        <v>0</v>
      </c>
      <c r="BZ899" s="218">
        <v>17208.494400000003</v>
      </c>
      <c r="CA899" s="218">
        <v>17208.494400000003</v>
      </c>
      <c r="CB899" s="218">
        <v>0</v>
      </c>
      <c r="CC899" s="218">
        <v>0</v>
      </c>
      <c r="CD899" s="218">
        <v>0</v>
      </c>
      <c r="CE899" s="218">
        <v>0</v>
      </c>
      <c r="CF899" s="218">
        <v>17208.494400000003</v>
      </c>
      <c r="CG899" s="219">
        <v>17208.494400000003</v>
      </c>
      <c r="CH899" s="220">
        <v>2698080.0000000005</v>
      </c>
      <c r="CI899" s="220">
        <v>2698080.0000000005</v>
      </c>
      <c r="CJ899" s="220">
        <v>3048480.0000000005</v>
      </c>
      <c r="CK899" s="221" t="s">
        <v>530</v>
      </c>
      <c r="CL899" s="222">
        <v>0.77</v>
      </c>
      <c r="CM899" s="223">
        <v>0.77</v>
      </c>
      <c r="CN899" s="224">
        <v>0.87</v>
      </c>
      <c r="CO899" s="253"/>
      <c r="CP899" s="253"/>
      <c r="CQ899" s="253"/>
      <c r="CR899" s="225"/>
      <c r="CS899" s="254">
        <v>87.217738666567655</v>
      </c>
      <c r="CT899" s="255">
        <v>87.217738666567655</v>
      </c>
      <c r="CU899" s="256">
        <v>0.50720184664321233</v>
      </c>
      <c r="CV899" s="257">
        <v>0.50720184664321233</v>
      </c>
      <c r="CW899" s="245" t="s">
        <v>1171</v>
      </c>
      <c r="CX899" s="258"/>
      <c r="CY899" s="253"/>
      <c r="CZ899" s="253"/>
      <c r="DA899" s="259"/>
      <c r="DB899" s="260"/>
      <c r="DC899" s="261">
        <v>18634</v>
      </c>
      <c r="DD899" s="262">
        <v>0</v>
      </c>
      <c r="DE899" s="263">
        <v>0</v>
      </c>
      <c r="DF899" s="111">
        <v>6211.333333333333</v>
      </c>
    </row>
    <row r="900" spans="1:110" ht="35.25" customHeight="1" x14ac:dyDescent="0.25">
      <c r="A900" s="237" t="s">
        <v>541</v>
      </c>
      <c r="B900" s="238" t="s">
        <v>14</v>
      </c>
      <c r="C900" s="238" t="s">
        <v>22</v>
      </c>
      <c r="D900" s="60" t="s">
        <v>183</v>
      </c>
      <c r="E900" s="60" t="s">
        <v>184</v>
      </c>
      <c r="F900" s="60" t="s">
        <v>1825</v>
      </c>
      <c r="G900" s="61" t="s">
        <v>184</v>
      </c>
      <c r="H900" s="211" t="s">
        <v>533</v>
      </c>
      <c r="I900" s="60" t="s">
        <v>547</v>
      </c>
      <c r="J900" s="212">
        <v>2.1615994078459591</v>
      </c>
      <c r="K900" s="212">
        <v>2.1941287833150001</v>
      </c>
      <c r="L900" s="213">
        <v>292</v>
      </c>
      <c r="M900" s="214"/>
      <c r="N900" s="214"/>
      <c r="O900" s="214"/>
      <c r="P900" s="214"/>
      <c r="Q900" s="214"/>
      <c r="R900" s="214"/>
      <c r="S900" s="214"/>
      <c r="T900" s="214"/>
      <c r="U900" s="214"/>
      <c r="V900" s="214"/>
      <c r="W900" s="214"/>
      <c r="X900" s="214"/>
      <c r="Y900" s="214"/>
      <c r="Z900" s="214"/>
      <c r="AA900" s="214"/>
      <c r="AB900" s="214"/>
      <c r="AC900" s="214">
        <v>4</v>
      </c>
      <c r="AD900" s="214">
        <v>4</v>
      </c>
      <c r="AE900" s="214"/>
      <c r="AF900" s="214"/>
      <c r="AG900" s="215"/>
      <c r="AH900" s="214"/>
      <c r="AI900" s="214">
        <f t="shared" si="42"/>
        <v>4</v>
      </c>
      <c r="AJ900" s="214">
        <f t="shared" si="42"/>
        <v>4</v>
      </c>
      <c r="AK900" s="214"/>
      <c r="AL900" s="214"/>
      <c r="AM900" s="214"/>
      <c r="AN900" s="214"/>
      <c r="AO900" s="214"/>
      <c r="AP900" s="214"/>
      <c r="AQ900" s="214"/>
      <c r="AR900" s="214"/>
      <c r="AS900" s="214"/>
      <c r="AT900" s="214"/>
      <c r="AU900" s="214"/>
      <c r="AV900" s="214"/>
      <c r="AW900" s="214"/>
      <c r="AX900" s="214"/>
      <c r="AY900" s="214"/>
      <c r="AZ900" s="214"/>
      <c r="BA900" s="214">
        <v>20.66</v>
      </c>
      <c r="BB900" s="214">
        <v>20.66</v>
      </c>
      <c r="BC900" s="214"/>
      <c r="BD900" s="214"/>
      <c r="BE900" s="214"/>
      <c r="BF900" s="214"/>
      <c r="BG900" s="216">
        <f t="shared" si="43"/>
        <v>20.66</v>
      </c>
      <c r="BH900" s="72">
        <f t="shared" si="43"/>
        <v>20.66</v>
      </c>
      <c r="BI900" s="217">
        <f t="shared" si="41"/>
        <v>1.8283185840707969E-2</v>
      </c>
      <c r="BJ900" s="218">
        <v>0</v>
      </c>
      <c r="BK900" s="218">
        <v>0</v>
      </c>
      <c r="BL900" s="218">
        <v>0</v>
      </c>
      <c r="BM900" s="218">
        <v>0</v>
      </c>
      <c r="BN900" s="218">
        <v>0</v>
      </c>
      <c r="BO900" s="218">
        <v>0</v>
      </c>
      <c r="BP900" s="218">
        <v>0</v>
      </c>
      <c r="BQ900" s="218">
        <v>0</v>
      </c>
      <c r="BR900" s="218">
        <v>0</v>
      </c>
      <c r="BS900" s="218">
        <v>0</v>
      </c>
      <c r="BT900" s="218">
        <v>0</v>
      </c>
      <c r="BU900" s="218">
        <v>0</v>
      </c>
      <c r="BV900" s="218">
        <v>0</v>
      </c>
      <c r="BW900" s="218">
        <v>0</v>
      </c>
      <c r="BX900" s="218">
        <v>0</v>
      </c>
      <c r="BY900" s="218">
        <v>0</v>
      </c>
      <c r="BZ900" s="218">
        <v>24251.5344</v>
      </c>
      <c r="CA900" s="218">
        <v>24251.5344</v>
      </c>
      <c r="CB900" s="218">
        <v>0</v>
      </c>
      <c r="CC900" s="218">
        <v>0</v>
      </c>
      <c r="CD900" s="218">
        <v>0</v>
      </c>
      <c r="CE900" s="218">
        <v>0</v>
      </c>
      <c r="CF900" s="218">
        <v>24251.5344</v>
      </c>
      <c r="CG900" s="219">
        <v>24251.5344</v>
      </c>
      <c r="CH900" s="220">
        <v>2277600</v>
      </c>
      <c r="CI900" s="220">
        <v>2277600</v>
      </c>
      <c r="CJ900" s="220">
        <v>3959519.9999999995</v>
      </c>
      <c r="CK900" s="221" t="s">
        <v>530</v>
      </c>
      <c r="CL900" s="222">
        <v>0.65</v>
      </c>
      <c r="CM900" s="223">
        <v>0.65</v>
      </c>
      <c r="CN900" s="224">
        <v>1.1299999999999999</v>
      </c>
      <c r="CO900" s="253"/>
      <c r="CP900" s="253"/>
      <c r="CQ900" s="253"/>
      <c r="CR900" s="225"/>
      <c r="CS900" s="254">
        <v>62.759789469699164</v>
      </c>
      <c r="CT900" s="255">
        <v>58.735420453163044</v>
      </c>
      <c r="CU900" s="256">
        <v>0.39368056778659427</v>
      </c>
      <c r="CV900" s="257">
        <v>0.35422596958525981</v>
      </c>
      <c r="CW900" s="245" t="s">
        <v>582</v>
      </c>
      <c r="CX900" s="258"/>
      <c r="CY900" s="253"/>
      <c r="CZ900" s="253"/>
      <c r="DA900" s="259"/>
      <c r="DB900" s="260"/>
      <c r="DC900" s="261">
        <v>0</v>
      </c>
      <c r="DD900" s="262">
        <v>0</v>
      </c>
      <c r="DE900" s="263">
        <v>49635</v>
      </c>
      <c r="DF900" s="111">
        <v>16545</v>
      </c>
    </row>
    <row r="901" spans="1:110" ht="35.25" customHeight="1" x14ac:dyDescent="0.25">
      <c r="A901" s="237" t="s">
        <v>541</v>
      </c>
      <c r="B901" s="238" t="s">
        <v>14</v>
      </c>
      <c r="C901" s="238" t="s">
        <v>22</v>
      </c>
      <c r="D901" s="60" t="s">
        <v>183</v>
      </c>
      <c r="E901" s="60" t="s">
        <v>184</v>
      </c>
      <c r="F901" s="60" t="s">
        <v>1826</v>
      </c>
      <c r="G901" s="61" t="s">
        <v>184</v>
      </c>
      <c r="H901" s="211" t="s">
        <v>533</v>
      </c>
      <c r="I901" s="60" t="s">
        <v>547</v>
      </c>
      <c r="J901" s="212">
        <v>1.851770159388038</v>
      </c>
      <c r="K901" s="212">
        <v>2.0435606018100003</v>
      </c>
      <c r="L901" s="213">
        <v>692.4</v>
      </c>
      <c r="M901" s="214"/>
      <c r="N901" s="214"/>
      <c r="O901" s="214"/>
      <c r="P901" s="214"/>
      <c r="Q901" s="214"/>
      <c r="R901" s="214"/>
      <c r="S901" s="214"/>
      <c r="T901" s="214"/>
      <c r="U901" s="214"/>
      <c r="V901" s="214"/>
      <c r="W901" s="214"/>
      <c r="X901" s="214"/>
      <c r="Y901" s="214"/>
      <c r="Z901" s="214"/>
      <c r="AA901" s="214"/>
      <c r="AB901" s="214"/>
      <c r="AC901" s="214">
        <v>3</v>
      </c>
      <c r="AD901" s="214">
        <v>3</v>
      </c>
      <c r="AE901" s="214"/>
      <c r="AF901" s="214"/>
      <c r="AG901" s="215"/>
      <c r="AH901" s="214"/>
      <c r="AI901" s="214">
        <f t="shared" si="42"/>
        <v>3</v>
      </c>
      <c r="AJ901" s="214">
        <f t="shared" si="42"/>
        <v>3</v>
      </c>
      <c r="AK901" s="214"/>
      <c r="AL901" s="214"/>
      <c r="AM901" s="214"/>
      <c r="AN901" s="214"/>
      <c r="AO901" s="214"/>
      <c r="AP901" s="214"/>
      <c r="AQ901" s="214"/>
      <c r="AR901" s="214"/>
      <c r="AS901" s="214"/>
      <c r="AT901" s="214"/>
      <c r="AU901" s="214"/>
      <c r="AV901" s="214"/>
      <c r="AW901" s="214"/>
      <c r="AX901" s="214"/>
      <c r="AY901" s="214"/>
      <c r="AZ901" s="214"/>
      <c r="BA901" s="214">
        <v>22</v>
      </c>
      <c r="BB901" s="214">
        <v>22</v>
      </c>
      <c r="BC901" s="214"/>
      <c r="BD901" s="214"/>
      <c r="BE901" s="214"/>
      <c r="BF901" s="214"/>
      <c r="BG901" s="216">
        <f t="shared" si="43"/>
        <v>22</v>
      </c>
      <c r="BH901" s="72">
        <f t="shared" si="43"/>
        <v>22</v>
      </c>
      <c r="BI901" s="217">
        <f t="shared" si="41"/>
        <v>1.5942028985507246E-2</v>
      </c>
      <c r="BJ901" s="218">
        <v>0</v>
      </c>
      <c r="BK901" s="218">
        <v>0</v>
      </c>
      <c r="BL901" s="218">
        <v>0</v>
      </c>
      <c r="BM901" s="218">
        <v>0</v>
      </c>
      <c r="BN901" s="218">
        <v>0</v>
      </c>
      <c r="BO901" s="218">
        <v>0</v>
      </c>
      <c r="BP901" s="218">
        <v>0</v>
      </c>
      <c r="BQ901" s="218">
        <v>0</v>
      </c>
      <c r="BR901" s="218">
        <v>0</v>
      </c>
      <c r="BS901" s="218">
        <v>0</v>
      </c>
      <c r="BT901" s="218">
        <v>0</v>
      </c>
      <c r="BU901" s="218">
        <v>0</v>
      </c>
      <c r="BV901" s="218">
        <v>0</v>
      </c>
      <c r="BW901" s="218">
        <v>0</v>
      </c>
      <c r="BX901" s="218">
        <v>0</v>
      </c>
      <c r="BY901" s="218">
        <v>0</v>
      </c>
      <c r="BZ901" s="218">
        <v>25824.480000000003</v>
      </c>
      <c r="CA901" s="218">
        <v>25824.480000000003</v>
      </c>
      <c r="CB901" s="218">
        <v>0</v>
      </c>
      <c r="CC901" s="218">
        <v>0</v>
      </c>
      <c r="CD901" s="218">
        <v>0</v>
      </c>
      <c r="CE901" s="218">
        <v>0</v>
      </c>
      <c r="CF901" s="218">
        <v>25824.480000000003</v>
      </c>
      <c r="CG901" s="219">
        <v>25824.480000000003</v>
      </c>
      <c r="CH901" s="220">
        <v>4800480.0000000009</v>
      </c>
      <c r="CI901" s="220">
        <v>4800480.0000000009</v>
      </c>
      <c r="CJ901" s="220">
        <v>4835519.9999999991</v>
      </c>
      <c r="CK901" s="221" t="s">
        <v>530</v>
      </c>
      <c r="CL901" s="222">
        <v>1.37</v>
      </c>
      <c r="CM901" s="223">
        <v>1.37</v>
      </c>
      <c r="CN901" s="224">
        <v>1.38</v>
      </c>
      <c r="CO901" s="253"/>
      <c r="CP901" s="253"/>
      <c r="CQ901" s="253"/>
      <c r="CR901" s="225"/>
      <c r="CS901" s="254">
        <v>18.623696022918072</v>
      </c>
      <c r="CT901" s="255">
        <v>18.623696022918072</v>
      </c>
      <c r="CU901" s="256">
        <v>7.0593580460042202E-2</v>
      </c>
      <c r="CV901" s="257">
        <v>7.0593580460042202E-2</v>
      </c>
      <c r="CW901" s="245" t="s">
        <v>582</v>
      </c>
      <c r="CX901" s="258"/>
      <c r="CY901" s="253"/>
      <c r="CZ901" s="253"/>
      <c r="DA901" s="259"/>
      <c r="DB901" s="260"/>
      <c r="DC901" s="261">
        <v>0</v>
      </c>
      <c r="DD901" s="262">
        <v>0</v>
      </c>
      <c r="DE901" s="263">
        <v>0</v>
      </c>
      <c r="DF901" s="111">
        <v>0</v>
      </c>
    </row>
    <row r="902" spans="1:110" ht="35.25" customHeight="1" x14ac:dyDescent="0.25">
      <c r="A902" s="237" t="s">
        <v>541</v>
      </c>
      <c r="B902" s="238" t="s">
        <v>14</v>
      </c>
      <c r="C902" s="238" t="s">
        <v>22</v>
      </c>
      <c r="D902" s="60" t="s">
        <v>183</v>
      </c>
      <c r="E902" s="60" t="s">
        <v>184</v>
      </c>
      <c r="F902" s="60" t="s">
        <v>1827</v>
      </c>
      <c r="G902" s="61" t="s">
        <v>184</v>
      </c>
      <c r="H902" s="211" t="s">
        <v>543</v>
      </c>
      <c r="I902" s="60" t="s">
        <v>547</v>
      </c>
      <c r="J902" s="212">
        <v>1.9454394670613628</v>
      </c>
      <c r="K902" s="212">
        <v>0.33768939323700004</v>
      </c>
      <c r="L902" s="213">
        <v>10.9</v>
      </c>
      <c r="M902" s="214"/>
      <c r="N902" s="214"/>
      <c r="O902" s="214"/>
      <c r="P902" s="214"/>
      <c r="Q902" s="214"/>
      <c r="R902" s="214"/>
      <c r="S902" s="214"/>
      <c r="T902" s="214"/>
      <c r="U902" s="214"/>
      <c r="V902" s="214"/>
      <c r="W902" s="214"/>
      <c r="X902" s="214"/>
      <c r="Y902" s="214"/>
      <c r="Z902" s="214"/>
      <c r="AA902" s="214"/>
      <c r="AB902" s="214"/>
      <c r="AC902" s="214">
        <v>1</v>
      </c>
      <c r="AD902" s="214">
        <v>1</v>
      </c>
      <c r="AE902" s="214"/>
      <c r="AF902" s="214"/>
      <c r="AG902" s="215"/>
      <c r="AH902" s="214"/>
      <c r="AI902" s="214">
        <f t="shared" si="42"/>
        <v>1</v>
      </c>
      <c r="AJ902" s="214">
        <f t="shared" si="42"/>
        <v>1</v>
      </c>
      <c r="AK902" s="214"/>
      <c r="AL902" s="214"/>
      <c r="AM902" s="214"/>
      <c r="AN902" s="214"/>
      <c r="AO902" s="214"/>
      <c r="AP902" s="214"/>
      <c r="AQ902" s="214"/>
      <c r="AR902" s="214"/>
      <c r="AS902" s="214"/>
      <c r="AT902" s="214"/>
      <c r="AU902" s="214"/>
      <c r="AV902" s="214"/>
      <c r="AW902" s="214"/>
      <c r="AX902" s="214"/>
      <c r="AY902" s="214"/>
      <c r="AZ902" s="214"/>
      <c r="BA902" s="214">
        <v>23</v>
      </c>
      <c r="BB902" s="214">
        <v>23</v>
      </c>
      <c r="BC902" s="214"/>
      <c r="BD902" s="214"/>
      <c r="BE902" s="214"/>
      <c r="BF902" s="214"/>
      <c r="BG902" s="216">
        <f t="shared" si="43"/>
        <v>23</v>
      </c>
      <c r="BH902" s="72">
        <f t="shared" si="43"/>
        <v>23</v>
      </c>
      <c r="BI902" s="217">
        <f t="shared" si="41"/>
        <v>4.8936170212765959E-2</v>
      </c>
      <c r="BJ902" s="218">
        <v>0</v>
      </c>
      <c r="BK902" s="218">
        <v>0</v>
      </c>
      <c r="BL902" s="218">
        <v>0</v>
      </c>
      <c r="BM902" s="218">
        <v>0</v>
      </c>
      <c r="BN902" s="218">
        <v>0</v>
      </c>
      <c r="BO902" s="218">
        <v>0</v>
      </c>
      <c r="BP902" s="218">
        <v>0</v>
      </c>
      <c r="BQ902" s="218">
        <v>0</v>
      </c>
      <c r="BR902" s="218">
        <v>0</v>
      </c>
      <c r="BS902" s="218">
        <v>0</v>
      </c>
      <c r="BT902" s="218">
        <v>0</v>
      </c>
      <c r="BU902" s="218">
        <v>0</v>
      </c>
      <c r="BV902" s="218">
        <v>0</v>
      </c>
      <c r="BW902" s="218">
        <v>0</v>
      </c>
      <c r="BX902" s="218">
        <v>0</v>
      </c>
      <c r="BY902" s="218">
        <v>0</v>
      </c>
      <c r="BZ902" s="218">
        <v>26998.320000000003</v>
      </c>
      <c r="CA902" s="218">
        <v>26998.320000000003</v>
      </c>
      <c r="CB902" s="218">
        <v>0</v>
      </c>
      <c r="CC902" s="218">
        <v>0</v>
      </c>
      <c r="CD902" s="218">
        <v>0</v>
      </c>
      <c r="CE902" s="218">
        <v>0</v>
      </c>
      <c r="CF902" s="218">
        <v>26998.320000000003</v>
      </c>
      <c r="CG902" s="219">
        <v>26998.320000000003</v>
      </c>
      <c r="CH902" s="220">
        <v>876000</v>
      </c>
      <c r="CI902" s="220">
        <v>876000</v>
      </c>
      <c r="CJ902" s="220">
        <v>1646880</v>
      </c>
      <c r="CK902" s="221" t="s">
        <v>530</v>
      </c>
      <c r="CL902" s="222">
        <v>0.25</v>
      </c>
      <c r="CM902" s="223">
        <v>0.25</v>
      </c>
      <c r="CN902" s="224">
        <v>0.47</v>
      </c>
      <c r="CO902" s="253"/>
      <c r="CP902" s="253"/>
      <c r="CQ902" s="253"/>
      <c r="CR902" s="225"/>
      <c r="CS902" s="254">
        <v>0</v>
      </c>
      <c r="CT902" s="255">
        <v>0</v>
      </c>
      <c r="CU902" s="256">
        <v>0</v>
      </c>
      <c r="CV902" s="257">
        <v>0</v>
      </c>
      <c r="CW902" s="245" t="s">
        <v>564</v>
      </c>
      <c r="CX902" s="258"/>
      <c r="CY902" s="253"/>
      <c r="CZ902" s="253"/>
      <c r="DA902" s="259"/>
      <c r="DB902" s="260"/>
      <c r="DC902" s="261">
        <v>0</v>
      </c>
      <c r="DD902" s="262">
        <v>0</v>
      </c>
      <c r="DE902" s="263">
        <v>0</v>
      </c>
      <c r="DF902" s="111">
        <v>0</v>
      </c>
    </row>
    <row r="903" spans="1:110" ht="35.25" customHeight="1" x14ac:dyDescent="0.25">
      <c r="A903" s="237" t="s">
        <v>541</v>
      </c>
      <c r="B903" s="238" t="s">
        <v>14</v>
      </c>
      <c r="C903" s="238" t="s">
        <v>22</v>
      </c>
      <c r="D903" s="60" t="s">
        <v>183</v>
      </c>
      <c r="E903" s="60" t="s">
        <v>184</v>
      </c>
      <c r="F903" s="60" t="s">
        <v>1828</v>
      </c>
      <c r="G903" s="61" t="s">
        <v>184</v>
      </c>
      <c r="H903" s="211" t="s">
        <v>543</v>
      </c>
      <c r="I903" s="60" t="s">
        <v>547</v>
      </c>
      <c r="J903" s="212">
        <v>2.1471887451269858</v>
      </c>
      <c r="K903" s="212">
        <v>2.1928030257420001</v>
      </c>
      <c r="L903" s="213">
        <v>750.8</v>
      </c>
      <c r="M903" s="214"/>
      <c r="N903" s="214"/>
      <c r="O903" s="214"/>
      <c r="P903" s="214"/>
      <c r="Q903" s="214"/>
      <c r="R903" s="214"/>
      <c r="S903" s="214"/>
      <c r="T903" s="214"/>
      <c r="U903" s="214"/>
      <c r="V903" s="214"/>
      <c r="W903" s="214"/>
      <c r="X903" s="214"/>
      <c r="Y903" s="214"/>
      <c r="Z903" s="214"/>
      <c r="AA903" s="214"/>
      <c r="AB903" s="214"/>
      <c r="AC903" s="214">
        <v>14</v>
      </c>
      <c r="AD903" s="214">
        <v>14</v>
      </c>
      <c r="AE903" s="214"/>
      <c r="AF903" s="214"/>
      <c r="AG903" s="215"/>
      <c r="AH903" s="214"/>
      <c r="AI903" s="214">
        <f t="shared" si="42"/>
        <v>14</v>
      </c>
      <c r="AJ903" s="214">
        <f t="shared" si="42"/>
        <v>14</v>
      </c>
      <c r="AK903" s="214"/>
      <c r="AL903" s="214"/>
      <c r="AM903" s="214"/>
      <c r="AN903" s="214"/>
      <c r="AO903" s="214"/>
      <c r="AP903" s="214"/>
      <c r="AQ903" s="214"/>
      <c r="AR903" s="214"/>
      <c r="AS903" s="214"/>
      <c r="AT903" s="214"/>
      <c r="AU903" s="214"/>
      <c r="AV903" s="214"/>
      <c r="AW903" s="214"/>
      <c r="AX903" s="214"/>
      <c r="AY903" s="214"/>
      <c r="AZ903" s="214"/>
      <c r="BA903" s="214">
        <v>81.790000000000006</v>
      </c>
      <c r="BB903" s="214">
        <v>81.790000000000006</v>
      </c>
      <c r="BC903" s="214"/>
      <c r="BD903" s="214"/>
      <c r="BE903" s="214"/>
      <c r="BF903" s="214"/>
      <c r="BG903" s="216">
        <f t="shared" si="43"/>
        <v>81.790000000000006</v>
      </c>
      <c r="BH903" s="72">
        <f t="shared" si="43"/>
        <v>81.790000000000006</v>
      </c>
      <c r="BI903" s="217">
        <f t="shared" si="41"/>
        <v>4.9569696969696972E-2</v>
      </c>
      <c r="BJ903" s="218">
        <v>0</v>
      </c>
      <c r="BK903" s="218">
        <v>0</v>
      </c>
      <c r="BL903" s="218">
        <v>0</v>
      </c>
      <c r="BM903" s="218">
        <v>0</v>
      </c>
      <c r="BN903" s="218">
        <v>0</v>
      </c>
      <c r="BO903" s="218">
        <v>0</v>
      </c>
      <c r="BP903" s="218">
        <v>0</v>
      </c>
      <c r="BQ903" s="218">
        <v>0</v>
      </c>
      <c r="BR903" s="218">
        <v>0</v>
      </c>
      <c r="BS903" s="218">
        <v>0</v>
      </c>
      <c r="BT903" s="218">
        <v>0</v>
      </c>
      <c r="BU903" s="218">
        <v>0</v>
      </c>
      <c r="BV903" s="218">
        <v>0</v>
      </c>
      <c r="BW903" s="218">
        <v>0</v>
      </c>
      <c r="BX903" s="218">
        <v>0</v>
      </c>
      <c r="BY903" s="218">
        <v>0</v>
      </c>
      <c r="BZ903" s="218">
        <v>96008.373600000006</v>
      </c>
      <c r="CA903" s="218">
        <v>96008.373600000006</v>
      </c>
      <c r="CB903" s="218">
        <v>0</v>
      </c>
      <c r="CC903" s="218">
        <v>0</v>
      </c>
      <c r="CD903" s="218">
        <v>0</v>
      </c>
      <c r="CE903" s="218">
        <v>0</v>
      </c>
      <c r="CF903" s="218">
        <v>96008.373600000006</v>
      </c>
      <c r="CG903" s="219">
        <v>96008.373600000006</v>
      </c>
      <c r="CH903" s="220">
        <v>4800480.0000000009</v>
      </c>
      <c r="CI903" s="220">
        <v>4800480.0000000009</v>
      </c>
      <c r="CJ903" s="220">
        <v>5781600</v>
      </c>
      <c r="CK903" s="221" t="s">
        <v>530</v>
      </c>
      <c r="CL903" s="222">
        <v>1.37</v>
      </c>
      <c r="CM903" s="223">
        <v>1.37</v>
      </c>
      <c r="CN903" s="224">
        <v>1.65</v>
      </c>
      <c r="CO903" s="253"/>
      <c r="CP903" s="253"/>
      <c r="CQ903" s="253"/>
      <c r="CR903" s="225"/>
      <c r="CS903" s="254">
        <v>0.34498938666070816</v>
      </c>
      <c r="CT903" s="255">
        <v>0.34498938666070816</v>
      </c>
      <c r="CU903" s="256">
        <v>8.0437939894983778E-3</v>
      </c>
      <c r="CV903" s="257">
        <v>8.0437939894983778E-3</v>
      </c>
      <c r="CW903" s="245" t="s">
        <v>605</v>
      </c>
      <c r="CX903" s="258"/>
      <c r="CY903" s="253"/>
      <c r="CZ903" s="253"/>
      <c r="DA903" s="259"/>
      <c r="DB903" s="260"/>
      <c r="DC903" s="261">
        <v>0</v>
      </c>
      <c r="DD903" s="262">
        <v>0</v>
      </c>
      <c r="DE903" s="263">
        <v>0</v>
      </c>
      <c r="DF903" s="111">
        <v>0</v>
      </c>
    </row>
    <row r="904" spans="1:110" ht="35.25" customHeight="1" x14ac:dyDescent="0.25">
      <c r="A904" s="237" t="s">
        <v>541</v>
      </c>
      <c r="B904" s="238" t="s">
        <v>14</v>
      </c>
      <c r="C904" s="238" t="s">
        <v>22</v>
      </c>
      <c r="D904" s="60" t="s">
        <v>353</v>
      </c>
      <c r="E904" s="60" t="s">
        <v>354</v>
      </c>
      <c r="F904" s="60" t="s">
        <v>1829</v>
      </c>
      <c r="G904" s="61" t="s">
        <v>354</v>
      </c>
      <c r="H904" s="211" t="s">
        <v>533</v>
      </c>
      <c r="I904" s="60" t="s">
        <v>529</v>
      </c>
      <c r="J904" s="212">
        <v>10.882821634116768</v>
      </c>
      <c r="K904" s="212">
        <v>18.965340869643001</v>
      </c>
      <c r="L904" s="213">
        <v>762.3</v>
      </c>
      <c r="M904" s="214"/>
      <c r="N904" s="214"/>
      <c r="O904" s="214"/>
      <c r="P904" s="214"/>
      <c r="Q904" s="214"/>
      <c r="R904" s="214"/>
      <c r="S904" s="214"/>
      <c r="T904" s="214"/>
      <c r="U904" s="214"/>
      <c r="V904" s="214"/>
      <c r="W904" s="214"/>
      <c r="X904" s="214"/>
      <c r="Y904" s="214">
        <v>1</v>
      </c>
      <c r="Z904" s="214">
        <v>1</v>
      </c>
      <c r="AA904" s="214"/>
      <c r="AB904" s="214"/>
      <c r="AC904" s="214">
        <v>24</v>
      </c>
      <c r="AD904" s="214">
        <v>24</v>
      </c>
      <c r="AE904" s="214"/>
      <c r="AF904" s="214"/>
      <c r="AG904" s="215"/>
      <c r="AH904" s="214"/>
      <c r="AI904" s="214">
        <f t="shared" si="42"/>
        <v>25</v>
      </c>
      <c r="AJ904" s="214">
        <f t="shared" si="42"/>
        <v>25</v>
      </c>
      <c r="AK904" s="214"/>
      <c r="AL904" s="214"/>
      <c r="AM904" s="214"/>
      <c r="AN904" s="214"/>
      <c r="AO904" s="214"/>
      <c r="AP904" s="214"/>
      <c r="AQ904" s="214"/>
      <c r="AR904" s="214"/>
      <c r="AS904" s="214"/>
      <c r="AT904" s="214"/>
      <c r="AU904" s="214"/>
      <c r="AV904" s="214"/>
      <c r="AW904" s="214">
        <v>1.2</v>
      </c>
      <c r="AX904" s="214">
        <v>1.2</v>
      </c>
      <c r="AY904" s="214"/>
      <c r="AZ904" s="214"/>
      <c r="BA904" s="214">
        <v>1006.84</v>
      </c>
      <c r="BB904" s="214">
        <v>1006.84</v>
      </c>
      <c r="BC904" s="214"/>
      <c r="BD904" s="214"/>
      <c r="BE904" s="214"/>
      <c r="BF904" s="214"/>
      <c r="BG904" s="216">
        <f t="shared" si="43"/>
        <v>1008.0400000000001</v>
      </c>
      <c r="BH904" s="72">
        <f t="shared" si="43"/>
        <v>1008.0400000000001</v>
      </c>
      <c r="BI904" s="217">
        <f t="shared" si="41"/>
        <v>0.12792385786802032</v>
      </c>
      <c r="BJ904" s="218">
        <v>0</v>
      </c>
      <c r="BK904" s="218">
        <v>0</v>
      </c>
      <c r="BL904" s="218">
        <v>0</v>
      </c>
      <c r="BM904" s="218">
        <v>0</v>
      </c>
      <c r="BN904" s="218">
        <v>0</v>
      </c>
      <c r="BO904" s="218">
        <v>0</v>
      </c>
      <c r="BP904" s="218">
        <v>0</v>
      </c>
      <c r="BQ904" s="218">
        <v>0</v>
      </c>
      <c r="BR904" s="218">
        <v>0</v>
      </c>
      <c r="BS904" s="218">
        <v>0</v>
      </c>
      <c r="BT904" s="218">
        <v>0</v>
      </c>
      <c r="BU904" s="218">
        <v>0</v>
      </c>
      <c r="BV904" s="218">
        <v>6054.9119999999994</v>
      </c>
      <c r="BW904" s="218">
        <v>6054.9119999999994</v>
      </c>
      <c r="BX904" s="218">
        <v>0</v>
      </c>
      <c r="BY904" s="218">
        <v>0</v>
      </c>
      <c r="BZ904" s="218">
        <v>1181869.0656000001</v>
      </c>
      <c r="CA904" s="218">
        <v>1181869.0656000001</v>
      </c>
      <c r="CB904" s="218">
        <v>0</v>
      </c>
      <c r="CC904" s="218">
        <v>0</v>
      </c>
      <c r="CD904" s="218">
        <v>0</v>
      </c>
      <c r="CE904" s="218">
        <v>0</v>
      </c>
      <c r="CF904" s="218">
        <v>1187923.9776000001</v>
      </c>
      <c r="CG904" s="219">
        <v>1187923.9776000001</v>
      </c>
      <c r="CH904" s="220">
        <v>19797600.000000004</v>
      </c>
      <c r="CI904" s="220">
        <v>19797600.000000004</v>
      </c>
      <c r="CJ904" s="220">
        <v>27611520</v>
      </c>
      <c r="CK904" s="221" t="s">
        <v>530</v>
      </c>
      <c r="CL904" s="222">
        <v>5.65</v>
      </c>
      <c r="CM904" s="223">
        <v>5.65</v>
      </c>
      <c r="CN904" s="224">
        <v>7.88</v>
      </c>
      <c r="CO904" s="253"/>
      <c r="CP904" s="253"/>
      <c r="CQ904" s="253"/>
      <c r="CR904" s="225"/>
      <c r="CS904" s="254">
        <v>63.926693453519647</v>
      </c>
      <c r="CT904" s="255">
        <v>57.474135517358739</v>
      </c>
      <c r="CU904" s="256">
        <v>0.80104694209817007</v>
      </c>
      <c r="CV904" s="257">
        <v>0.78486854244797344</v>
      </c>
      <c r="CW904" s="245" t="s">
        <v>592</v>
      </c>
      <c r="CX904" s="258"/>
      <c r="CY904" s="253"/>
      <c r="CZ904" s="253"/>
      <c r="DA904" s="259"/>
      <c r="DB904" s="260"/>
      <c r="DC904" s="261">
        <v>0</v>
      </c>
      <c r="DD904" s="262">
        <v>85998</v>
      </c>
      <c r="DE904" s="263">
        <v>0</v>
      </c>
      <c r="DF904" s="111">
        <v>28666</v>
      </c>
    </row>
    <row r="905" spans="1:110" ht="35.25" customHeight="1" x14ac:dyDescent="0.25">
      <c r="A905" s="237" t="s">
        <v>541</v>
      </c>
      <c r="B905" s="238" t="s">
        <v>14</v>
      </c>
      <c r="C905" s="238" t="s">
        <v>22</v>
      </c>
      <c r="D905" s="60" t="s">
        <v>353</v>
      </c>
      <c r="E905" s="60" t="s">
        <v>354</v>
      </c>
      <c r="F905" s="60" t="s">
        <v>1830</v>
      </c>
      <c r="G905" s="61" t="s">
        <v>1831</v>
      </c>
      <c r="H905" s="211" t="s">
        <v>533</v>
      </c>
      <c r="I905" s="60" t="s">
        <v>529</v>
      </c>
      <c r="J905" s="212">
        <v>10.882821634116768</v>
      </c>
      <c r="K905" s="212">
        <v>43.828030211868004</v>
      </c>
      <c r="L905" s="213">
        <v>2488.4</v>
      </c>
      <c r="M905" s="214"/>
      <c r="N905" s="214"/>
      <c r="O905" s="214"/>
      <c r="P905" s="214"/>
      <c r="Q905" s="214">
        <v>1</v>
      </c>
      <c r="R905" s="214">
        <v>1</v>
      </c>
      <c r="S905" s="214"/>
      <c r="T905" s="214"/>
      <c r="U905" s="214"/>
      <c r="V905" s="214"/>
      <c r="W905" s="214"/>
      <c r="X905" s="214"/>
      <c r="Y905" s="214"/>
      <c r="Z905" s="214"/>
      <c r="AA905" s="214"/>
      <c r="AB905" s="214"/>
      <c r="AC905" s="214">
        <v>136</v>
      </c>
      <c r="AD905" s="214">
        <v>136</v>
      </c>
      <c r="AE905" s="214"/>
      <c r="AF905" s="214"/>
      <c r="AG905" s="215"/>
      <c r="AH905" s="214"/>
      <c r="AI905" s="214">
        <f t="shared" si="42"/>
        <v>137</v>
      </c>
      <c r="AJ905" s="214">
        <f t="shared" si="42"/>
        <v>137</v>
      </c>
      <c r="AK905" s="214"/>
      <c r="AL905" s="214"/>
      <c r="AM905" s="214"/>
      <c r="AN905" s="214"/>
      <c r="AO905" s="214">
        <v>5000</v>
      </c>
      <c r="AP905" s="214">
        <v>5000</v>
      </c>
      <c r="AQ905" s="214"/>
      <c r="AR905" s="214"/>
      <c r="AS905" s="214"/>
      <c r="AT905" s="214"/>
      <c r="AU905" s="214"/>
      <c r="AV905" s="214"/>
      <c r="AW905" s="214"/>
      <c r="AX905" s="214"/>
      <c r="AY905" s="214"/>
      <c r="AZ905" s="214"/>
      <c r="BA905" s="214">
        <v>808.06</v>
      </c>
      <c r="BB905" s="214">
        <v>808.06</v>
      </c>
      <c r="BC905" s="214"/>
      <c r="BD905" s="214"/>
      <c r="BE905" s="214"/>
      <c r="BF905" s="214"/>
      <c r="BG905" s="216">
        <f t="shared" si="43"/>
        <v>5808.0599999999995</v>
      </c>
      <c r="BH905" s="72">
        <f t="shared" si="43"/>
        <v>5808.0599999999995</v>
      </c>
      <c r="BI905" s="217">
        <f t="shared" ref="BI905:BI968" si="44">IF(CN905=0,0,BG905/1000/CN905)</f>
        <v>0.70486165048543681</v>
      </c>
      <c r="BJ905" s="218">
        <v>0</v>
      </c>
      <c r="BK905" s="218">
        <v>0</v>
      </c>
      <c r="BL905" s="218">
        <v>0</v>
      </c>
      <c r="BM905" s="218">
        <v>0</v>
      </c>
      <c r="BN905" s="218">
        <v>17520000</v>
      </c>
      <c r="BO905" s="218">
        <v>17520000</v>
      </c>
      <c r="BP905" s="218">
        <v>0</v>
      </c>
      <c r="BQ905" s="218">
        <v>0</v>
      </c>
      <c r="BR905" s="218">
        <v>0</v>
      </c>
      <c r="BS905" s="218">
        <v>0</v>
      </c>
      <c r="BT905" s="218">
        <v>0</v>
      </c>
      <c r="BU905" s="218">
        <v>0</v>
      </c>
      <c r="BV905" s="218">
        <v>0</v>
      </c>
      <c r="BW905" s="218">
        <v>0</v>
      </c>
      <c r="BX905" s="218">
        <v>0</v>
      </c>
      <c r="BY905" s="218">
        <v>0</v>
      </c>
      <c r="BZ905" s="218">
        <v>948533.15040000004</v>
      </c>
      <c r="CA905" s="218">
        <v>948533.15040000004</v>
      </c>
      <c r="CB905" s="218">
        <v>0</v>
      </c>
      <c r="CC905" s="218">
        <v>0</v>
      </c>
      <c r="CD905" s="218">
        <v>0</v>
      </c>
      <c r="CE905" s="218">
        <v>0</v>
      </c>
      <c r="CF905" s="218">
        <v>18468533.150400002</v>
      </c>
      <c r="CG905" s="219">
        <v>18468533.150400002</v>
      </c>
      <c r="CH905" s="220">
        <v>25859520</v>
      </c>
      <c r="CI905" s="220">
        <v>25859520</v>
      </c>
      <c r="CJ905" s="220">
        <v>28872960.000000004</v>
      </c>
      <c r="CK905" s="221" t="s">
        <v>530</v>
      </c>
      <c r="CL905" s="222">
        <v>7.38</v>
      </c>
      <c r="CM905" s="223">
        <v>7.38</v>
      </c>
      <c r="CN905" s="224">
        <v>8.24</v>
      </c>
      <c r="CO905" s="253"/>
      <c r="CP905" s="253"/>
      <c r="CQ905" s="253"/>
      <c r="CR905" s="225"/>
      <c r="CS905" s="254">
        <v>256.84099545216264</v>
      </c>
      <c r="CT905" s="255">
        <v>167.18385068139153</v>
      </c>
      <c r="CU905" s="256">
        <v>0.8994071879182145</v>
      </c>
      <c r="CV905" s="257">
        <v>0.87475965434599656</v>
      </c>
      <c r="CW905" s="245" t="s">
        <v>616</v>
      </c>
      <c r="CX905" s="258"/>
      <c r="CY905" s="253"/>
      <c r="CZ905" s="253"/>
      <c r="DA905" s="259"/>
      <c r="DB905" s="260"/>
      <c r="DC905" s="261">
        <v>463629</v>
      </c>
      <c r="DD905" s="262">
        <v>403736</v>
      </c>
      <c r="DE905" s="263">
        <v>0</v>
      </c>
      <c r="DF905" s="111">
        <v>289121.66666666669</v>
      </c>
    </row>
    <row r="906" spans="1:110" ht="35.25" customHeight="1" x14ac:dyDescent="0.25">
      <c r="A906" s="237" t="s">
        <v>541</v>
      </c>
      <c r="B906" s="238" t="s">
        <v>14</v>
      </c>
      <c r="C906" s="238" t="s">
        <v>22</v>
      </c>
      <c r="D906" s="60" t="s">
        <v>168</v>
      </c>
      <c r="E906" s="60" t="s">
        <v>117</v>
      </c>
      <c r="F906" s="60" t="s">
        <v>1832</v>
      </c>
      <c r="G906" s="61" t="s">
        <v>1833</v>
      </c>
      <c r="H906" s="211" t="s">
        <v>533</v>
      </c>
      <c r="I906" s="60" t="s">
        <v>529</v>
      </c>
      <c r="J906" s="212">
        <v>8.8022822040650333</v>
      </c>
      <c r="K906" s="212">
        <v>28.260227213946003</v>
      </c>
      <c r="L906" s="213">
        <v>2986.9</v>
      </c>
      <c r="M906" s="214"/>
      <c r="N906" s="214"/>
      <c r="O906" s="214"/>
      <c r="P906" s="214"/>
      <c r="Q906" s="214"/>
      <c r="R906" s="214"/>
      <c r="S906" s="214"/>
      <c r="T906" s="214"/>
      <c r="U906" s="214"/>
      <c r="V906" s="214"/>
      <c r="W906" s="214"/>
      <c r="X906" s="214"/>
      <c r="Y906" s="214"/>
      <c r="Z906" s="214"/>
      <c r="AA906" s="214"/>
      <c r="AB906" s="214"/>
      <c r="AC906" s="214">
        <v>92</v>
      </c>
      <c r="AD906" s="214">
        <v>92</v>
      </c>
      <c r="AE906" s="214"/>
      <c r="AF906" s="214"/>
      <c r="AG906" s="215"/>
      <c r="AH906" s="214"/>
      <c r="AI906" s="214">
        <f t="shared" ref="AI906:AJ969" si="45">SUM(M906,O906,Q906,S906,U906,W906,Y906,AA906,AC906,AE906,AG906)</f>
        <v>92</v>
      </c>
      <c r="AJ906" s="214">
        <f t="shared" si="45"/>
        <v>92</v>
      </c>
      <c r="AK906" s="214"/>
      <c r="AL906" s="214"/>
      <c r="AM906" s="214"/>
      <c r="AN906" s="214"/>
      <c r="AO906" s="214"/>
      <c r="AP906" s="214"/>
      <c r="AQ906" s="214"/>
      <c r="AR906" s="214"/>
      <c r="AS906" s="214"/>
      <c r="AT906" s="214"/>
      <c r="AU906" s="214"/>
      <c r="AV906" s="214"/>
      <c r="AW906" s="214"/>
      <c r="AX906" s="214"/>
      <c r="AY906" s="214"/>
      <c r="AZ906" s="214"/>
      <c r="BA906" s="214">
        <v>723.26099999999997</v>
      </c>
      <c r="BB906" s="214">
        <v>723.26099999999997</v>
      </c>
      <c r="BC906" s="214"/>
      <c r="BD906" s="214"/>
      <c r="BE906" s="214"/>
      <c r="BF906" s="214"/>
      <c r="BG906" s="216">
        <f t="shared" ref="BG906:BH969" si="46">SUM(AK906,AM906,AO906,AQ906,AS906,AU906,AW906,AY906,BA906,BC906,BE906)</f>
        <v>723.26099999999997</v>
      </c>
      <c r="BH906" s="72">
        <f t="shared" si="46"/>
        <v>723.26099999999997</v>
      </c>
      <c r="BI906" s="217">
        <f t="shared" si="44"/>
        <v>9.6178324468085108E-2</v>
      </c>
      <c r="BJ906" s="218">
        <v>0</v>
      </c>
      <c r="BK906" s="218">
        <v>0</v>
      </c>
      <c r="BL906" s="218">
        <v>0</v>
      </c>
      <c r="BM906" s="218">
        <v>0</v>
      </c>
      <c r="BN906" s="218">
        <v>0</v>
      </c>
      <c r="BO906" s="218">
        <v>0</v>
      </c>
      <c r="BP906" s="218">
        <v>0</v>
      </c>
      <c r="BQ906" s="218">
        <v>0</v>
      </c>
      <c r="BR906" s="218">
        <v>0</v>
      </c>
      <c r="BS906" s="218">
        <v>0</v>
      </c>
      <c r="BT906" s="218">
        <v>0</v>
      </c>
      <c r="BU906" s="218">
        <v>0</v>
      </c>
      <c r="BV906" s="218">
        <v>0</v>
      </c>
      <c r="BW906" s="218">
        <v>0</v>
      </c>
      <c r="BX906" s="218">
        <v>0</v>
      </c>
      <c r="BY906" s="218">
        <v>0</v>
      </c>
      <c r="BZ906" s="218">
        <v>848992.69224</v>
      </c>
      <c r="CA906" s="218">
        <v>848992.69224</v>
      </c>
      <c r="CB906" s="218">
        <v>0</v>
      </c>
      <c r="CC906" s="218">
        <v>0</v>
      </c>
      <c r="CD906" s="218">
        <v>0</v>
      </c>
      <c r="CE906" s="218">
        <v>0</v>
      </c>
      <c r="CF906" s="218">
        <v>848992.69224</v>
      </c>
      <c r="CG906" s="219">
        <v>848992.69224</v>
      </c>
      <c r="CH906" s="220">
        <v>19833587.857666802</v>
      </c>
      <c r="CI906" s="220">
        <v>19833587.857666802</v>
      </c>
      <c r="CJ906" s="220">
        <v>23562177.044179201</v>
      </c>
      <c r="CK906" s="221" t="s">
        <v>530</v>
      </c>
      <c r="CL906" s="222">
        <v>6.33</v>
      </c>
      <c r="CM906" s="223">
        <v>6.33</v>
      </c>
      <c r="CN906" s="224">
        <v>7.52</v>
      </c>
      <c r="CO906" s="253"/>
      <c r="CP906" s="253"/>
      <c r="CQ906" s="253"/>
      <c r="CR906" s="225"/>
      <c r="CS906" s="254">
        <v>637.74823153741465</v>
      </c>
      <c r="CT906" s="255">
        <v>99.46159258420272</v>
      </c>
      <c r="CU906" s="256">
        <v>1.2665750284777149</v>
      </c>
      <c r="CV906" s="257">
        <v>0.93256280851844853</v>
      </c>
      <c r="CW906" s="245" t="s">
        <v>548</v>
      </c>
      <c r="CX906" s="258"/>
      <c r="CY906" s="253"/>
      <c r="CZ906" s="253"/>
      <c r="DA906" s="259"/>
      <c r="DB906" s="260"/>
      <c r="DC906" s="261">
        <v>187904</v>
      </c>
      <c r="DD906" s="262">
        <v>33490</v>
      </c>
      <c r="DE906" s="263">
        <v>0</v>
      </c>
      <c r="DF906" s="111">
        <v>73798</v>
      </c>
    </row>
    <row r="907" spans="1:110" ht="35.25" customHeight="1" x14ac:dyDescent="0.25">
      <c r="A907" s="237" t="s">
        <v>541</v>
      </c>
      <c r="B907" s="238" t="s">
        <v>14</v>
      </c>
      <c r="C907" s="238" t="s">
        <v>22</v>
      </c>
      <c r="D907" s="60" t="s">
        <v>168</v>
      </c>
      <c r="E907" s="60" t="s">
        <v>117</v>
      </c>
      <c r="F907" s="60" t="s">
        <v>1834</v>
      </c>
      <c r="G907" s="61" t="s">
        <v>1835</v>
      </c>
      <c r="H907" s="211" t="s">
        <v>543</v>
      </c>
      <c r="I907" s="60" t="s">
        <v>529</v>
      </c>
      <c r="J907" s="212">
        <v>8.7108299214253968</v>
      </c>
      <c r="K907" s="212">
        <v>9.2528408898450003</v>
      </c>
      <c r="L907" s="213">
        <v>1907.3</v>
      </c>
      <c r="M907" s="214"/>
      <c r="N907" s="214"/>
      <c r="O907" s="214"/>
      <c r="P907" s="214"/>
      <c r="Q907" s="214"/>
      <c r="R907" s="214"/>
      <c r="S907" s="214"/>
      <c r="T907" s="214"/>
      <c r="U907" s="214"/>
      <c r="V907" s="214"/>
      <c r="W907" s="214"/>
      <c r="X907" s="214"/>
      <c r="Y907" s="214"/>
      <c r="Z907" s="214"/>
      <c r="AA907" s="214"/>
      <c r="AB907" s="214"/>
      <c r="AC907" s="214">
        <v>45</v>
      </c>
      <c r="AD907" s="214">
        <v>45</v>
      </c>
      <c r="AE907" s="214"/>
      <c r="AF907" s="214"/>
      <c r="AG907" s="215"/>
      <c r="AH907" s="214"/>
      <c r="AI907" s="214">
        <f t="shared" si="45"/>
        <v>45</v>
      </c>
      <c r="AJ907" s="214">
        <f t="shared" si="45"/>
        <v>45</v>
      </c>
      <c r="AK907" s="214"/>
      <c r="AL907" s="214"/>
      <c r="AM907" s="214"/>
      <c r="AN907" s="214"/>
      <c r="AO907" s="214"/>
      <c r="AP907" s="214"/>
      <c r="AQ907" s="214"/>
      <c r="AR907" s="214"/>
      <c r="AS907" s="214"/>
      <c r="AT907" s="214"/>
      <c r="AU907" s="214"/>
      <c r="AV907" s="214"/>
      <c r="AW907" s="214"/>
      <c r="AX907" s="214"/>
      <c r="AY907" s="214"/>
      <c r="AZ907" s="214"/>
      <c r="BA907" s="214">
        <v>298.16000000000003</v>
      </c>
      <c r="BB907" s="214">
        <v>298.16000000000003</v>
      </c>
      <c r="BC907" s="214"/>
      <c r="BD907" s="214"/>
      <c r="BE907" s="214"/>
      <c r="BF907" s="214"/>
      <c r="BG907" s="216">
        <f t="shared" si="46"/>
        <v>298.16000000000003</v>
      </c>
      <c r="BH907" s="72">
        <f t="shared" si="46"/>
        <v>298.16000000000003</v>
      </c>
      <c r="BI907" s="217">
        <f t="shared" si="44"/>
        <v>4.456801195814649E-2</v>
      </c>
      <c r="BJ907" s="218">
        <v>0</v>
      </c>
      <c r="BK907" s="218">
        <v>0</v>
      </c>
      <c r="BL907" s="218">
        <v>0</v>
      </c>
      <c r="BM907" s="218">
        <v>0</v>
      </c>
      <c r="BN907" s="218">
        <v>0</v>
      </c>
      <c r="BO907" s="218">
        <v>0</v>
      </c>
      <c r="BP907" s="218">
        <v>0</v>
      </c>
      <c r="BQ907" s="218">
        <v>0</v>
      </c>
      <c r="BR907" s="218">
        <v>0</v>
      </c>
      <c r="BS907" s="218">
        <v>0</v>
      </c>
      <c r="BT907" s="218">
        <v>0</v>
      </c>
      <c r="BU907" s="218">
        <v>0</v>
      </c>
      <c r="BV907" s="218">
        <v>0</v>
      </c>
      <c r="BW907" s="218">
        <v>0</v>
      </c>
      <c r="BX907" s="218">
        <v>0</v>
      </c>
      <c r="BY907" s="218">
        <v>0</v>
      </c>
      <c r="BZ907" s="218">
        <v>349992.13440000004</v>
      </c>
      <c r="CA907" s="218">
        <v>349992.13440000004</v>
      </c>
      <c r="CB907" s="218">
        <v>0</v>
      </c>
      <c r="CC907" s="218">
        <v>0</v>
      </c>
      <c r="CD907" s="218">
        <v>0</v>
      </c>
      <c r="CE907" s="218">
        <v>0</v>
      </c>
      <c r="CF907" s="218">
        <v>349992.13440000004</v>
      </c>
      <c r="CG907" s="219">
        <v>349992.13440000004</v>
      </c>
      <c r="CH907" s="220">
        <v>27224910.722646002</v>
      </c>
      <c r="CI907" s="220">
        <v>27224910.722646002</v>
      </c>
      <c r="CJ907" s="220">
        <v>27388669.584135603</v>
      </c>
      <c r="CK907" s="221" t="s">
        <v>530</v>
      </c>
      <c r="CL907" s="222">
        <v>6.65</v>
      </c>
      <c r="CM907" s="223">
        <v>6.65</v>
      </c>
      <c r="CN907" s="224">
        <v>6.69</v>
      </c>
      <c r="CO907" s="253"/>
      <c r="CP907" s="253"/>
      <c r="CQ907" s="253"/>
      <c r="CR907" s="225"/>
      <c r="CS907" s="254">
        <v>582.86842831289175</v>
      </c>
      <c r="CT907" s="255">
        <v>98.299299856469702</v>
      </c>
      <c r="CU907" s="256">
        <v>1.4512495930381657</v>
      </c>
      <c r="CV907" s="257">
        <v>1.1176829147042493</v>
      </c>
      <c r="CW907" s="245" t="s">
        <v>639</v>
      </c>
      <c r="CX907" s="258"/>
      <c r="CY907" s="253"/>
      <c r="CZ907" s="253"/>
      <c r="DA907" s="259"/>
      <c r="DB907" s="260"/>
      <c r="DC907" s="261">
        <v>0</v>
      </c>
      <c r="DD907" s="262">
        <v>151489</v>
      </c>
      <c r="DE907" s="263">
        <v>250652</v>
      </c>
      <c r="DF907" s="111">
        <v>134047</v>
      </c>
    </row>
    <row r="908" spans="1:110" ht="35.25" customHeight="1" x14ac:dyDescent="0.25">
      <c r="A908" s="237" t="s">
        <v>541</v>
      </c>
      <c r="B908" s="238" t="s">
        <v>14</v>
      </c>
      <c r="C908" s="238" t="s">
        <v>22</v>
      </c>
      <c r="D908" s="60" t="s">
        <v>168</v>
      </c>
      <c r="E908" s="60" t="s">
        <v>117</v>
      </c>
      <c r="F908" s="60" t="s">
        <v>1836</v>
      </c>
      <c r="G908" s="61" t="s">
        <v>1835</v>
      </c>
      <c r="H908" s="211" t="s">
        <v>533</v>
      </c>
      <c r="I908" s="60" t="s">
        <v>529</v>
      </c>
      <c r="J908" s="212">
        <v>11.797344460513136</v>
      </c>
      <c r="K908" s="212">
        <v>12.324621186486</v>
      </c>
      <c r="L908" s="213">
        <v>2402.3000000000002</v>
      </c>
      <c r="M908" s="214"/>
      <c r="N908" s="214"/>
      <c r="O908" s="214"/>
      <c r="P908" s="214"/>
      <c r="Q908" s="214"/>
      <c r="R908" s="214"/>
      <c r="S908" s="214"/>
      <c r="T908" s="214"/>
      <c r="U908" s="214"/>
      <c r="V908" s="214"/>
      <c r="W908" s="214"/>
      <c r="X908" s="214"/>
      <c r="Y908" s="214">
        <v>1</v>
      </c>
      <c r="Z908" s="214">
        <v>1</v>
      </c>
      <c r="AA908" s="214"/>
      <c r="AB908" s="214"/>
      <c r="AC908" s="214">
        <v>74</v>
      </c>
      <c r="AD908" s="214">
        <v>74</v>
      </c>
      <c r="AE908" s="214"/>
      <c r="AF908" s="214"/>
      <c r="AG908" s="215"/>
      <c r="AH908" s="214"/>
      <c r="AI908" s="214">
        <f t="shared" si="45"/>
        <v>75</v>
      </c>
      <c r="AJ908" s="214">
        <f t="shared" si="45"/>
        <v>75</v>
      </c>
      <c r="AK908" s="214"/>
      <c r="AL908" s="214"/>
      <c r="AM908" s="214"/>
      <c r="AN908" s="214"/>
      <c r="AO908" s="214"/>
      <c r="AP908" s="214"/>
      <c r="AQ908" s="214"/>
      <c r="AR908" s="214"/>
      <c r="AS908" s="214"/>
      <c r="AT908" s="214"/>
      <c r="AU908" s="214"/>
      <c r="AV908" s="214"/>
      <c r="AW908" s="214">
        <v>60</v>
      </c>
      <c r="AX908" s="214">
        <v>60</v>
      </c>
      <c r="AY908" s="214"/>
      <c r="AZ908" s="214"/>
      <c r="BA908" s="214">
        <v>407.55500000000001</v>
      </c>
      <c r="BB908" s="214">
        <v>407.55500000000001</v>
      </c>
      <c r="BC908" s="214"/>
      <c r="BD908" s="214"/>
      <c r="BE908" s="214"/>
      <c r="BF908" s="214"/>
      <c r="BG908" s="216">
        <f t="shared" si="46"/>
        <v>467.55500000000001</v>
      </c>
      <c r="BH908" s="72">
        <f t="shared" si="46"/>
        <v>467.55500000000001</v>
      </c>
      <c r="BI908" s="217">
        <f t="shared" si="44"/>
        <v>5.5727651966626934E-2</v>
      </c>
      <c r="BJ908" s="218">
        <v>0</v>
      </c>
      <c r="BK908" s="218">
        <v>0</v>
      </c>
      <c r="BL908" s="218">
        <v>0</v>
      </c>
      <c r="BM908" s="218">
        <v>0</v>
      </c>
      <c r="BN908" s="218">
        <v>0</v>
      </c>
      <c r="BO908" s="218">
        <v>0</v>
      </c>
      <c r="BP908" s="218">
        <v>0</v>
      </c>
      <c r="BQ908" s="218">
        <v>0</v>
      </c>
      <c r="BR908" s="218">
        <v>0</v>
      </c>
      <c r="BS908" s="218">
        <v>0</v>
      </c>
      <c r="BT908" s="218">
        <v>0</v>
      </c>
      <c r="BU908" s="218">
        <v>0</v>
      </c>
      <c r="BV908" s="218">
        <v>302745.59999999998</v>
      </c>
      <c r="BW908" s="218">
        <v>302745.59999999998</v>
      </c>
      <c r="BX908" s="218">
        <v>0</v>
      </c>
      <c r="BY908" s="218">
        <v>0</v>
      </c>
      <c r="BZ908" s="218">
        <v>478404.36120000004</v>
      </c>
      <c r="CA908" s="218">
        <v>478404.36120000004</v>
      </c>
      <c r="CB908" s="218">
        <v>0</v>
      </c>
      <c r="CC908" s="218">
        <v>0</v>
      </c>
      <c r="CD908" s="218">
        <v>0</v>
      </c>
      <c r="CE908" s="218">
        <v>0</v>
      </c>
      <c r="CF908" s="218">
        <v>781149.96120000002</v>
      </c>
      <c r="CG908" s="219">
        <v>781149.96120000002</v>
      </c>
      <c r="CH908" s="220">
        <v>31650262.999464005</v>
      </c>
      <c r="CI908" s="220">
        <v>31650262.999464005</v>
      </c>
      <c r="CJ908" s="220">
        <v>33360013.387626007</v>
      </c>
      <c r="CK908" s="221" t="s">
        <v>530</v>
      </c>
      <c r="CL908" s="222">
        <v>7.96</v>
      </c>
      <c r="CM908" s="223">
        <v>7.96</v>
      </c>
      <c r="CN908" s="224">
        <v>8.39</v>
      </c>
      <c r="CO908" s="253"/>
      <c r="CP908" s="253"/>
      <c r="CQ908" s="253"/>
      <c r="CR908" s="225"/>
      <c r="CS908" s="254">
        <v>402.97232125416258</v>
      </c>
      <c r="CT908" s="255">
        <v>37.006424397068763</v>
      </c>
      <c r="CU908" s="256">
        <v>0.61492729063431872</v>
      </c>
      <c r="CV908" s="257">
        <v>0.28223064191058156</v>
      </c>
      <c r="CW908" s="245" t="s">
        <v>618</v>
      </c>
      <c r="CX908" s="258"/>
      <c r="CY908" s="253"/>
      <c r="CZ908" s="253"/>
      <c r="DA908" s="259"/>
      <c r="DB908" s="260"/>
      <c r="DC908" s="261">
        <v>81000</v>
      </c>
      <c r="DD908" s="262">
        <v>0</v>
      </c>
      <c r="DE908" s="263">
        <v>0</v>
      </c>
      <c r="DF908" s="111">
        <v>27000</v>
      </c>
    </row>
    <row r="909" spans="1:110" ht="35.25" customHeight="1" x14ac:dyDescent="0.25">
      <c r="A909" s="237" t="s">
        <v>541</v>
      </c>
      <c r="B909" s="238" t="s">
        <v>14</v>
      </c>
      <c r="C909" s="238" t="s">
        <v>22</v>
      </c>
      <c r="D909" s="60" t="s">
        <v>361</v>
      </c>
      <c r="E909" s="60" t="s">
        <v>113</v>
      </c>
      <c r="F909" s="60" t="s">
        <v>1837</v>
      </c>
      <c r="G909" s="61" t="s">
        <v>1838</v>
      </c>
      <c r="H909" s="211" t="s">
        <v>533</v>
      </c>
      <c r="I909" s="60" t="s">
        <v>544</v>
      </c>
      <c r="J909" s="212">
        <v>44.020071270000003</v>
      </c>
      <c r="K909" s="212">
        <v>8.9210227087170004</v>
      </c>
      <c r="L909" s="213">
        <v>268.3</v>
      </c>
      <c r="M909" s="214"/>
      <c r="N909" s="214"/>
      <c r="O909" s="214"/>
      <c r="P909" s="214"/>
      <c r="Q909" s="214"/>
      <c r="R909" s="214"/>
      <c r="S909" s="214"/>
      <c r="T909" s="214"/>
      <c r="U909" s="214"/>
      <c r="V909" s="214"/>
      <c r="W909" s="214"/>
      <c r="X909" s="214"/>
      <c r="Y909" s="214"/>
      <c r="Z909" s="214"/>
      <c r="AA909" s="214"/>
      <c r="AB909" s="214"/>
      <c r="AC909" s="214">
        <v>7</v>
      </c>
      <c r="AD909" s="214">
        <v>7</v>
      </c>
      <c r="AE909" s="214"/>
      <c r="AF909" s="214"/>
      <c r="AG909" s="215"/>
      <c r="AH909" s="214"/>
      <c r="AI909" s="214">
        <f t="shared" si="45"/>
        <v>7</v>
      </c>
      <c r="AJ909" s="214">
        <f t="shared" si="45"/>
        <v>7</v>
      </c>
      <c r="AK909" s="214"/>
      <c r="AL909" s="214"/>
      <c r="AM909" s="214"/>
      <c r="AN909" s="214"/>
      <c r="AO909" s="214"/>
      <c r="AP909" s="214"/>
      <c r="AQ909" s="214"/>
      <c r="AR909" s="214"/>
      <c r="AS909" s="214"/>
      <c r="AT909" s="214"/>
      <c r="AU909" s="214"/>
      <c r="AV909" s="214"/>
      <c r="AW909" s="214"/>
      <c r="AX909" s="214"/>
      <c r="AY909" s="214"/>
      <c r="AZ909" s="214"/>
      <c r="BA909" s="214">
        <v>937</v>
      </c>
      <c r="BB909" s="214">
        <v>937</v>
      </c>
      <c r="BC909" s="214"/>
      <c r="BD909" s="214"/>
      <c r="BE909" s="214"/>
      <c r="BF909" s="214"/>
      <c r="BG909" s="216">
        <f t="shared" si="46"/>
        <v>937</v>
      </c>
      <c r="BH909" s="72">
        <f t="shared" si="46"/>
        <v>937</v>
      </c>
      <c r="BI909" s="217">
        <f t="shared" si="44"/>
        <v>3.7360446570972893E-2</v>
      </c>
      <c r="BJ909" s="218">
        <v>0</v>
      </c>
      <c r="BK909" s="218">
        <v>0</v>
      </c>
      <c r="BL909" s="218">
        <v>0</v>
      </c>
      <c r="BM909" s="218">
        <v>0</v>
      </c>
      <c r="BN909" s="218">
        <v>0</v>
      </c>
      <c r="BO909" s="218">
        <v>0</v>
      </c>
      <c r="BP909" s="218">
        <v>0</v>
      </c>
      <c r="BQ909" s="218">
        <v>0</v>
      </c>
      <c r="BR909" s="218">
        <v>0</v>
      </c>
      <c r="BS909" s="218">
        <v>0</v>
      </c>
      <c r="BT909" s="218">
        <v>0</v>
      </c>
      <c r="BU909" s="218">
        <v>0</v>
      </c>
      <c r="BV909" s="218">
        <v>0</v>
      </c>
      <c r="BW909" s="218">
        <v>0</v>
      </c>
      <c r="BX909" s="218">
        <v>0</v>
      </c>
      <c r="BY909" s="218">
        <v>0</v>
      </c>
      <c r="BZ909" s="218">
        <v>1099888.08</v>
      </c>
      <c r="CA909" s="218">
        <v>1099888.08</v>
      </c>
      <c r="CB909" s="218">
        <v>0</v>
      </c>
      <c r="CC909" s="218">
        <v>0</v>
      </c>
      <c r="CD909" s="218">
        <v>0</v>
      </c>
      <c r="CE909" s="218">
        <v>0</v>
      </c>
      <c r="CF909" s="218">
        <v>1099888.08</v>
      </c>
      <c r="CG909" s="219">
        <v>1099888.08</v>
      </c>
      <c r="CH909" s="220">
        <v>55363200.000000007</v>
      </c>
      <c r="CI909" s="220">
        <v>55363200.000000007</v>
      </c>
      <c r="CJ909" s="220">
        <v>87880320</v>
      </c>
      <c r="CK909" s="221" t="s">
        <v>530</v>
      </c>
      <c r="CL909" s="222">
        <v>15.8</v>
      </c>
      <c r="CM909" s="223">
        <v>15.8</v>
      </c>
      <c r="CN909" s="224">
        <v>25.08</v>
      </c>
      <c r="CO909" s="253"/>
      <c r="CP909" s="253"/>
      <c r="CQ909" s="253"/>
      <c r="CR909" s="225"/>
      <c r="CS909" s="254">
        <v>715.80493153415409</v>
      </c>
      <c r="CT909" s="255">
        <v>465.28438358894908</v>
      </c>
      <c r="CU909" s="256">
        <v>0.97625014070908411</v>
      </c>
      <c r="CV909" s="257">
        <v>0.64748301742141334</v>
      </c>
      <c r="CW909" s="245" t="s">
        <v>944</v>
      </c>
      <c r="CX909" s="258"/>
      <c r="CY909" s="253"/>
      <c r="CZ909" s="253"/>
      <c r="DA909" s="259"/>
      <c r="DB909" s="260"/>
      <c r="DC909" s="261">
        <v>792</v>
      </c>
      <c r="DD909" s="262">
        <v>15303</v>
      </c>
      <c r="DE909" s="263">
        <v>328861</v>
      </c>
      <c r="DF909" s="111">
        <v>114985.33333333333</v>
      </c>
    </row>
    <row r="910" spans="1:110" ht="35.25" customHeight="1" x14ac:dyDescent="0.25">
      <c r="A910" s="237" t="s">
        <v>541</v>
      </c>
      <c r="B910" s="238" t="s">
        <v>14</v>
      </c>
      <c r="C910" s="238" t="s">
        <v>22</v>
      </c>
      <c r="D910" s="60" t="s">
        <v>361</v>
      </c>
      <c r="E910" s="60" t="s">
        <v>113</v>
      </c>
      <c r="F910" s="60" t="s">
        <v>1839</v>
      </c>
      <c r="G910" s="61" t="s">
        <v>113</v>
      </c>
      <c r="H910" s="211" t="s">
        <v>533</v>
      </c>
      <c r="I910" s="60" t="s">
        <v>544</v>
      </c>
      <c r="J910" s="212">
        <v>17.12998249</v>
      </c>
      <c r="K910" s="212">
        <v>3.5708333259060003</v>
      </c>
      <c r="L910" s="213">
        <v>1</v>
      </c>
      <c r="M910" s="214"/>
      <c r="N910" s="214"/>
      <c r="O910" s="214"/>
      <c r="P910" s="214"/>
      <c r="Q910" s="214"/>
      <c r="R910" s="214"/>
      <c r="S910" s="214"/>
      <c r="T910" s="214"/>
      <c r="U910" s="214"/>
      <c r="V910" s="214"/>
      <c r="W910" s="214"/>
      <c r="X910" s="214"/>
      <c r="Y910" s="214"/>
      <c r="Z910" s="214"/>
      <c r="AA910" s="214"/>
      <c r="AB910" s="214"/>
      <c r="AC910" s="214"/>
      <c r="AD910" s="214"/>
      <c r="AE910" s="214"/>
      <c r="AF910" s="214"/>
      <c r="AG910" s="215"/>
      <c r="AH910" s="214"/>
      <c r="AI910" s="214">
        <f t="shared" si="45"/>
        <v>0</v>
      </c>
      <c r="AJ910" s="214">
        <f t="shared" si="45"/>
        <v>0</v>
      </c>
      <c r="AK910" s="214"/>
      <c r="AL910" s="214"/>
      <c r="AM910" s="214"/>
      <c r="AN910" s="214"/>
      <c r="AO910" s="214"/>
      <c r="AP910" s="214"/>
      <c r="AQ910" s="214"/>
      <c r="AR910" s="214"/>
      <c r="AS910" s="214"/>
      <c r="AT910" s="214"/>
      <c r="AU910" s="214"/>
      <c r="AV910" s="214"/>
      <c r="AW910" s="214"/>
      <c r="AX910" s="214"/>
      <c r="AY910" s="214"/>
      <c r="AZ910" s="214"/>
      <c r="BA910" s="214"/>
      <c r="BB910" s="214"/>
      <c r="BC910" s="214"/>
      <c r="BD910" s="214"/>
      <c r="BE910" s="214"/>
      <c r="BF910" s="214"/>
      <c r="BG910" s="216">
        <f t="shared" si="46"/>
        <v>0</v>
      </c>
      <c r="BH910" s="72">
        <f t="shared" si="46"/>
        <v>0</v>
      </c>
      <c r="BI910" s="217">
        <f t="shared" si="44"/>
        <v>0</v>
      </c>
      <c r="BJ910" s="218">
        <v>0</v>
      </c>
      <c r="BK910" s="218">
        <v>0</v>
      </c>
      <c r="BL910" s="218">
        <v>0</v>
      </c>
      <c r="BM910" s="218">
        <v>0</v>
      </c>
      <c r="BN910" s="218">
        <v>0</v>
      </c>
      <c r="BO910" s="218">
        <v>0</v>
      </c>
      <c r="BP910" s="218">
        <v>0</v>
      </c>
      <c r="BQ910" s="218">
        <v>0</v>
      </c>
      <c r="BR910" s="218">
        <v>0</v>
      </c>
      <c r="BS910" s="218">
        <v>0</v>
      </c>
      <c r="BT910" s="218">
        <v>0</v>
      </c>
      <c r="BU910" s="218">
        <v>0</v>
      </c>
      <c r="BV910" s="218">
        <v>0</v>
      </c>
      <c r="BW910" s="218">
        <v>0</v>
      </c>
      <c r="BX910" s="218">
        <v>0</v>
      </c>
      <c r="BY910" s="218">
        <v>0</v>
      </c>
      <c r="BZ910" s="218">
        <v>0</v>
      </c>
      <c r="CA910" s="218">
        <v>0</v>
      </c>
      <c r="CB910" s="218">
        <v>0</v>
      </c>
      <c r="CC910" s="218">
        <v>0</v>
      </c>
      <c r="CD910" s="218">
        <v>0</v>
      </c>
      <c r="CE910" s="218">
        <v>0</v>
      </c>
      <c r="CF910" s="218">
        <v>0</v>
      </c>
      <c r="CG910" s="219">
        <v>0</v>
      </c>
      <c r="CH910" s="220">
        <v>20323199.999999996</v>
      </c>
      <c r="CI910" s="220">
        <v>20323199.999999996</v>
      </c>
      <c r="CJ910" s="220">
        <v>18115680</v>
      </c>
      <c r="CK910" s="221" t="s">
        <v>530</v>
      </c>
      <c r="CL910" s="222">
        <v>5.8</v>
      </c>
      <c r="CM910" s="223">
        <v>5.8</v>
      </c>
      <c r="CN910" s="224">
        <v>5.17</v>
      </c>
      <c r="CO910" s="253"/>
      <c r="CP910" s="253"/>
      <c r="CQ910" s="253"/>
      <c r="CR910" s="225"/>
      <c r="CS910" s="254">
        <v>0</v>
      </c>
      <c r="CT910" s="255">
        <v>0</v>
      </c>
      <c r="CU910" s="256">
        <v>0</v>
      </c>
      <c r="CV910" s="257">
        <v>0</v>
      </c>
      <c r="CW910" s="245" t="s">
        <v>564</v>
      </c>
      <c r="CX910" s="258"/>
      <c r="CY910" s="253"/>
      <c r="CZ910" s="253"/>
      <c r="DA910" s="259"/>
      <c r="DB910" s="260"/>
      <c r="DC910" s="261">
        <v>0</v>
      </c>
      <c r="DD910" s="262">
        <v>0</v>
      </c>
      <c r="DE910" s="263">
        <v>0</v>
      </c>
      <c r="DF910" s="111">
        <v>0</v>
      </c>
    </row>
    <row r="911" spans="1:110" ht="35.25" customHeight="1" x14ac:dyDescent="0.25">
      <c r="A911" s="237" t="s">
        <v>541</v>
      </c>
      <c r="B911" s="238" t="s">
        <v>14</v>
      </c>
      <c r="C911" s="238" t="s">
        <v>22</v>
      </c>
      <c r="D911" s="60" t="s">
        <v>219</v>
      </c>
      <c r="E911" s="60" t="s">
        <v>125</v>
      </c>
      <c r="F911" s="60" t="s">
        <v>1840</v>
      </c>
      <c r="G911" s="61" t="s">
        <v>1841</v>
      </c>
      <c r="H911" s="211" t="s">
        <v>543</v>
      </c>
      <c r="I911" s="60" t="s">
        <v>544</v>
      </c>
      <c r="J911" s="212">
        <v>44.020071270000003</v>
      </c>
      <c r="K911" s="212">
        <v>3.9543560523810002</v>
      </c>
      <c r="L911" s="213">
        <v>26</v>
      </c>
      <c r="M911" s="214"/>
      <c r="N911" s="214"/>
      <c r="O911" s="214"/>
      <c r="P911" s="214"/>
      <c r="Q911" s="214"/>
      <c r="R911" s="214"/>
      <c r="S911" s="214"/>
      <c r="T911" s="214"/>
      <c r="U911" s="214"/>
      <c r="V911" s="214"/>
      <c r="W911" s="214"/>
      <c r="X911" s="214"/>
      <c r="Y911" s="214"/>
      <c r="Z911" s="214"/>
      <c r="AA911" s="214"/>
      <c r="AB911" s="214"/>
      <c r="AC911" s="214"/>
      <c r="AD911" s="214"/>
      <c r="AE911" s="214"/>
      <c r="AF911" s="214"/>
      <c r="AG911" s="215"/>
      <c r="AH911" s="214"/>
      <c r="AI911" s="214">
        <f t="shared" si="45"/>
        <v>0</v>
      </c>
      <c r="AJ911" s="214">
        <f t="shared" si="45"/>
        <v>0</v>
      </c>
      <c r="AK911" s="214"/>
      <c r="AL911" s="214"/>
      <c r="AM911" s="214"/>
      <c r="AN911" s="214"/>
      <c r="AO911" s="214"/>
      <c r="AP911" s="214"/>
      <c r="AQ911" s="214"/>
      <c r="AR911" s="214"/>
      <c r="AS911" s="214"/>
      <c r="AT911" s="214"/>
      <c r="AU911" s="214"/>
      <c r="AV911" s="214"/>
      <c r="AW911" s="214"/>
      <c r="AX911" s="214"/>
      <c r="AY911" s="214"/>
      <c r="AZ911" s="214"/>
      <c r="BA911" s="214"/>
      <c r="BB911" s="214"/>
      <c r="BC911" s="214"/>
      <c r="BD911" s="214"/>
      <c r="BE911" s="214"/>
      <c r="BF911" s="214"/>
      <c r="BG911" s="216">
        <f t="shared" si="46"/>
        <v>0</v>
      </c>
      <c r="BH911" s="72">
        <f t="shared" si="46"/>
        <v>0</v>
      </c>
      <c r="BI911" s="217">
        <f t="shared" si="44"/>
        <v>0</v>
      </c>
      <c r="BJ911" s="218">
        <v>0</v>
      </c>
      <c r="BK911" s="218">
        <v>0</v>
      </c>
      <c r="BL911" s="218">
        <v>0</v>
      </c>
      <c r="BM911" s="218">
        <v>0</v>
      </c>
      <c r="BN911" s="218">
        <v>0</v>
      </c>
      <c r="BO911" s="218">
        <v>0</v>
      </c>
      <c r="BP911" s="218">
        <v>0</v>
      </c>
      <c r="BQ911" s="218">
        <v>0</v>
      </c>
      <c r="BR911" s="218">
        <v>0</v>
      </c>
      <c r="BS911" s="218">
        <v>0</v>
      </c>
      <c r="BT911" s="218">
        <v>0</v>
      </c>
      <c r="BU911" s="218">
        <v>0</v>
      </c>
      <c r="BV911" s="218">
        <v>0</v>
      </c>
      <c r="BW911" s="218">
        <v>0</v>
      </c>
      <c r="BX911" s="218">
        <v>0</v>
      </c>
      <c r="BY911" s="218">
        <v>0</v>
      </c>
      <c r="BZ911" s="218">
        <v>0</v>
      </c>
      <c r="CA911" s="218">
        <v>0</v>
      </c>
      <c r="CB911" s="218">
        <v>0</v>
      </c>
      <c r="CC911" s="218">
        <v>0</v>
      </c>
      <c r="CD911" s="218">
        <v>0</v>
      </c>
      <c r="CE911" s="218">
        <v>0</v>
      </c>
      <c r="CF911" s="218">
        <v>0</v>
      </c>
      <c r="CG911" s="219">
        <v>0</v>
      </c>
      <c r="CH911" s="220">
        <v>70080000</v>
      </c>
      <c r="CI911" s="220">
        <v>70080000</v>
      </c>
      <c r="CJ911" s="220">
        <v>79225440</v>
      </c>
      <c r="CK911" s="221" t="s">
        <v>530</v>
      </c>
      <c r="CL911" s="222">
        <v>20</v>
      </c>
      <c r="CM911" s="223">
        <v>20</v>
      </c>
      <c r="CN911" s="224">
        <v>22.61</v>
      </c>
      <c r="CO911" s="253"/>
      <c r="CP911" s="253"/>
      <c r="CQ911" s="253"/>
      <c r="CR911" s="225"/>
      <c r="CS911" s="254">
        <v>0</v>
      </c>
      <c r="CT911" s="255">
        <v>0</v>
      </c>
      <c r="CU911" s="256">
        <v>0</v>
      </c>
      <c r="CV911" s="257">
        <v>0</v>
      </c>
      <c r="CW911" s="245" t="s">
        <v>564</v>
      </c>
      <c r="CX911" s="258"/>
      <c r="CY911" s="253"/>
      <c r="CZ911" s="253"/>
      <c r="DA911" s="259"/>
      <c r="DB911" s="260"/>
      <c r="DC911" s="261">
        <v>0</v>
      </c>
      <c r="DD911" s="262">
        <v>0</v>
      </c>
      <c r="DE911" s="263">
        <v>0</v>
      </c>
      <c r="DF911" s="111">
        <v>0</v>
      </c>
    </row>
    <row r="912" spans="1:110" ht="35.25" customHeight="1" x14ac:dyDescent="0.25">
      <c r="A912" s="237" t="s">
        <v>541</v>
      </c>
      <c r="B912" s="238" t="s">
        <v>14</v>
      </c>
      <c r="C912" s="238" t="s">
        <v>22</v>
      </c>
      <c r="D912" s="60" t="s">
        <v>361</v>
      </c>
      <c r="E912" s="60" t="s">
        <v>113</v>
      </c>
      <c r="F912" s="60" t="s">
        <v>1842</v>
      </c>
      <c r="G912" s="61" t="s">
        <v>113</v>
      </c>
      <c r="H912" s="211" t="s">
        <v>543</v>
      </c>
      <c r="I912" s="60" t="s">
        <v>544</v>
      </c>
      <c r="J912" s="212">
        <v>17.12998249</v>
      </c>
      <c r="K912" s="212">
        <v>3.1863636297360003</v>
      </c>
      <c r="L912" s="213">
        <v>1</v>
      </c>
      <c r="M912" s="214"/>
      <c r="N912" s="214"/>
      <c r="O912" s="214"/>
      <c r="P912" s="214"/>
      <c r="Q912" s="214"/>
      <c r="R912" s="214"/>
      <c r="S912" s="214"/>
      <c r="T912" s="214"/>
      <c r="U912" s="214"/>
      <c r="V912" s="214"/>
      <c r="W912" s="214"/>
      <c r="X912" s="214"/>
      <c r="Y912" s="214"/>
      <c r="Z912" s="214"/>
      <c r="AA912" s="214"/>
      <c r="AB912" s="214"/>
      <c r="AC912" s="214"/>
      <c r="AD912" s="214"/>
      <c r="AE912" s="214"/>
      <c r="AF912" s="214"/>
      <c r="AG912" s="215"/>
      <c r="AH912" s="214"/>
      <c r="AI912" s="214">
        <f t="shared" si="45"/>
        <v>0</v>
      </c>
      <c r="AJ912" s="214">
        <f t="shared" si="45"/>
        <v>0</v>
      </c>
      <c r="AK912" s="214"/>
      <c r="AL912" s="214"/>
      <c r="AM912" s="214"/>
      <c r="AN912" s="214"/>
      <c r="AO912" s="214"/>
      <c r="AP912" s="214"/>
      <c r="AQ912" s="214"/>
      <c r="AR912" s="214"/>
      <c r="AS912" s="214"/>
      <c r="AT912" s="214"/>
      <c r="AU912" s="214"/>
      <c r="AV912" s="214"/>
      <c r="AW912" s="214"/>
      <c r="AX912" s="214"/>
      <c r="AY912" s="214"/>
      <c r="AZ912" s="214"/>
      <c r="BA912" s="214"/>
      <c r="BB912" s="214"/>
      <c r="BC912" s="214"/>
      <c r="BD912" s="214"/>
      <c r="BE912" s="214"/>
      <c r="BF912" s="214"/>
      <c r="BG912" s="216">
        <f t="shared" si="46"/>
        <v>0</v>
      </c>
      <c r="BH912" s="72">
        <f t="shared" si="46"/>
        <v>0</v>
      </c>
      <c r="BI912" s="217">
        <f t="shared" si="44"/>
        <v>0</v>
      </c>
      <c r="BJ912" s="218">
        <v>0</v>
      </c>
      <c r="BK912" s="218">
        <v>0</v>
      </c>
      <c r="BL912" s="218">
        <v>0</v>
      </c>
      <c r="BM912" s="218">
        <v>0</v>
      </c>
      <c r="BN912" s="218">
        <v>0</v>
      </c>
      <c r="BO912" s="218">
        <v>0</v>
      </c>
      <c r="BP912" s="218">
        <v>0</v>
      </c>
      <c r="BQ912" s="218">
        <v>0</v>
      </c>
      <c r="BR912" s="218">
        <v>0</v>
      </c>
      <c r="BS912" s="218">
        <v>0</v>
      </c>
      <c r="BT912" s="218">
        <v>0</v>
      </c>
      <c r="BU912" s="218">
        <v>0</v>
      </c>
      <c r="BV912" s="218">
        <v>0</v>
      </c>
      <c r="BW912" s="218">
        <v>0</v>
      </c>
      <c r="BX912" s="218">
        <v>0</v>
      </c>
      <c r="BY912" s="218">
        <v>0</v>
      </c>
      <c r="BZ912" s="218">
        <v>0</v>
      </c>
      <c r="CA912" s="218">
        <v>0</v>
      </c>
      <c r="CB912" s="218">
        <v>0</v>
      </c>
      <c r="CC912" s="218">
        <v>0</v>
      </c>
      <c r="CD912" s="218">
        <v>0</v>
      </c>
      <c r="CE912" s="218">
        <v>0</v>
      </c>
      <c r="CF912" s="218">
        <v>0</v>
      </c>
      <c r="CG912" s="219">
        <v>0</v>
      </c>
      <c r="CH912" s="220">
        <v>16468800</v>
      </c>
      <c r="CI912" s="220">
        <v>16468800</v>
      </c>
      <c r="CJ912" s="220">
        <v>22460640</v>
      </c>
      <c r="CK912" s="221" t="s">
        <v>530</v>
      </c>
      <c r="CL912" s="222">
        <v>4.7</v>
      </c>
      <c r="CM912" s="223">
        <v>4.7</v>
      </c>
      <c r="CN912" s="224">
        <v>6.41</v>
      </c>
      <c r="CO912" s="253"/>
      <c r="CP912" s="253"/>
      <c r="CQ912" s="253"/>
      <c r="CR912" s="225"/>
      <c r="CS912" s="254">
        <v>1152.3333333333333</v>
      </c>
      <c r="CT912" s="255">
        <v>876.33333333333337</v>
      </c>
      <c r="CU912" s="256">
        <v>1.6666666666666667</v>
      </c>
      <c r="CV912" s="257">
        <v>1.3333333333333333</v>
      </c>
      <c r="CW912" s="245" t="s">
        <v>590</v>
      </c>
      <c r="CX912" s="258"/>
      <c r="CY912" s="253"/>
      <c r="CZ912" s="253"/>
      <c r="DA912" s="259"/>
      <c r="DB912" s="260"/>
      <c r="DC912" s="261">
        <v>0</v>
      </c>
      <c r="DD912" s="262">
        <v>0</v>
      </c>
      <c r="DE912" s="263">
        <v>808</v>
      </c>
      <c r="DF912" s="111">
        <v>269.33333333333331</v>
      </c>
    </row>
    <row r="913" spans="1:110" ht="35.25" customHeight="1" x14ac:dyDescent="0.25">
      <c r="A913" s="237" t="s">
        <v>541</v>
      </c>
      <c r="B913" s="238" t="s">
        <v>14</v>
      </c>
      <c r="C913" s="238" t="s">
        <v>22</v>
      </c>
      <c r="D913" s="60" t="s">
        <v>238</v>
      </c>
      <c r="E913" s="60" t="s">
        <v>99</v>
      </c>
      <c r="F913" s="60" t="s">
        <v>1843</v>
      </c>
      <c r="G913" s="61" t="s">
        <v>1844</v>
      </c>
      <c r="H913" s="211" t="s">
        <v>543</v>
      </c>
      <c r="I913" s="60" t="s">
        <v>544</v>
      </c>
      <c r="J913" s="212">
        <v>44.020071270000003</v>
      </c>
      <c r="K913" s="212">
        <v>3.9734848402200003</v>
      </c>
      <c r="L913" s="213">
        <v>2</v>
      </c>
      <c r="M913" s="214"/>
      <c r="N913" s="214"/>
      <c r="O913" s="214"/>
      <c r="P913" s="214"/>
      <c r="Q913" s="214"/>
      <c r="R913" s="214"/>
      <c r="S913" s="214"/>
      <c r="T913" s="214"/>
      <c r="U913" s="214"/>
      <c r="V913" s="214"/>
      <c r="W913" s="214"/>
      <c r="X913" s="214"/>
      <c r="Y913" s="214"/>
      <c r="Z913" s="214"/>
      <c r="AA913" s="214"/>
      <c r="AB913" s="214"/>
      <c r="AC913" s="214">
        <v>5</v>
      </c>
      <c r="AD913" s="214">
        <v>5</v>
      </c>
      <c r="AE913" s="214"/>
      <c r="AF913" s="214"/>
      <c r="AG913" s="215"/>
      <c r="AH913" s="214"/>
      <c r="AI913" s="214">
        <f t="shared" si="45"/>
        <v>5</v>
      </c>
      <c r="AJ913" s="214">
        <f t="shared" si="45"/>
        <v>5</v>
      </c>
      <c r="AK913" s="214"/>
      <c r="AL913" s="214"/>
      <c r="AM913" s="214"/>
      <c r="AN913" s="214"/>
      <c r="AO913" s="214"/>
      <c r="AP913" s="214"/>
      <c r="AQ913" s="214"/>
      <c r="AR913" s="214"/>
      <c r="AS913" s="214"/>
      <c r="AT913" s="214"/>
      <c r="AU913" s="214"/>
      <c r="AV913" s="214"/>
      <c r="AW913" s="214"/>
      <c r="AX913" s="214"/>
      <c r="AY913" s="214"/>
      <c r="AZ913" s="214"/>
      <c r="BA913" s="214">
        <v>6057.88</v>
      </c>
      <c r="BB913" s="214">
        <v>6057.88</v>
      </c>
      <c r="BC913" s="214"/>
      <c r="BD913" s="214"/>
      <c r="BE913" s="214"/>
      <c r="BF913" s="214"/>
      <c r="BG913" s="216">
        <f t="shared" si="46"/>
        <v>6057.88</v>
      </c>
      <c r="BH913" s="72">
        <f t="shared" si="46"/>
        <v>6057.88</v>
      </c>
      <c r="BI913" s="217">
        <f t="shared" si="44"/>
        <v>3.584544378698225</v>
      </c>
      <c r="BJ913" s="218">
        <v>0</v>
      </c>
      <c r="BK913" s="218">
        <v>0</v>
      </c>
      <c r="BL913" s="218">
        <v>0</v>
      </c>
      <c r="BM913" s="218">
        <v>0</v>
      </c>
      <c r="BN913" s="218">
        <v>0</v>
      </c>
      <c r="BO913" s="218">
        <v>0</v>
      </c>
      <c r="BP913" s="218">
        <v>0</v>
      </c>
      <c r="BQ913" s="218">
        <v>0</v>
      </c>
      <c r="BR913" s="218">
        <v>0</v>
      </c>
      <c r="BS913" s="218">
        <v>0</v>
      </c>
      <c r="BT913" s="218">
        <v>0</v>
      </c>
      <c r="BU913" s="218">
        <v>0</v>
      </c>
      <c r="BV913" s="218">
        <v>0</v>
      </c>
      <c r="BW913" s="218">
        <v>0</v>
      </c>
      <c r="BX913" s="218">
        <v>0</v>
      </c>
      <c r="BY913" s="218">
        <v>0</v>
      </c>
      <c r="BZ913" s="218">
        <v>7110981.8592000008</v>
      </c>
      <c r="CA913" s="218">
        <v>7110981.8592000008</v>
      </c>
      <c r="CB913" s="218">
        <v>0</v>
      </c>
      <c r="CC913" s="218">
        <v>0</v>
      </c>
      <c r="CD913" s="218">
        <v>0</v>
      </c>
      <c r="CE913" s="218">
        <v>0</v>
      </c>
      <c r="CF913" s="218">
        <v>7110981.8592000008</v>
      </c>
      <c r="CG913" s="219">
        <v>7110981.8592000008</v>
      </c>
      <c r="CH913" s="220">
        <v>6657600</v>
      </c>
      <c r="CI913" s="220">
        <v>6657600</v>
      </c>
      <c r="CJ913" s="220">
        <v>5921760</v>
      </c>
      <c r="CK913" s="221" t="s">
        <v>530</v>
      </c>
      <c r="CL913" s="222">
        <v>1.9</v>
      </c>
      <c r="CM913" s="223">
        <v>1.9</v>
      </c>
      <c r="CN913" s="224">
        <v>1.69</v>
      </c>
      <c r="CO913" s="253"/>
      <c r="CP913" s="253"/>
      <c r="CQ913" s="253"/>
      <c r="CR913" s="225"/>
      <c r="CS913" s="254">
        <v>1235.8333333333333</v>
      </c>
      <c r="CT913" s="255">
        <v>0</v>
      </c>
      <c r="CU913" s="256">
        <v>0.33333333333333331</v>
      </c>
      <c r="CV913" s="257">
        <v>0</v>
      </c>
      <c r="CW913" s="245" t="s">
        <v>605</v>
      </c>
      <c r="CX913" s="258"/>
      <c r="CY913" s="253"/>
      <c r="CZ913" s="253"/>
      <c r="DA913" s="259"/>
      <c r="DB913" s="260"/>
      <c r="DC913" s="261">
        <v>0</v>
      </c>
      <c r="DD913" s="262">
        <v>0</v>
      </c>
      <c r="DE913" s="263">
        <v>0</v>
      </c>
      <c r="DF913" s="111">
        <v>0</v>
      </c>
    </row>
    <row r="914" spans="1:110" ht="35.25" customHeight="1" x14ac:dyDescent="0.25">
      <c r="A914" s="237" t="s">
        <v>541</v>
      </c>
      <c r="B914" s="238" t="s">
        <v>14</v>
      </c>
      <c r="C914" s="238" t="s">
        <v>22</v>
      </c>
      <c r="D914" s="60" t="s">
        <v>174</v>
      </c>
      <c r="E914" s="60" t="s">
        <v>175</v>
      </c>
      <c r="F914" s="60" t="s">
        <v>1845</v>
      </c>
      <c r="G914" s="61" t="s">
        <v>1846</v>
      </c>
      <c r="H914" s="211" t="s">
        <v>543</v>
      </c>
      <c r="I914" s="60" t="s">
        <v>544</v>
      </c>
      <c r="J914" s="212">
        <v>45.215186330000002</v>
      </c>
      <c r="K914" s="212">
        <v>14.275946940002999</v>
      </c>
      <c r="L914" s="213">
        <v>1.6</v>
      </c>
      <c r="M914" s="214"/>
      <c r="N914" s="214"/>
      <c r="O914" s="214"/>
      <c r="P914" s="214"/>
      <c r="Q914" s="214"/>
      <c r="R914" s="214"/>
      <c r="S914" s="214"/>
      <c r="T914" s="214"/>
      <c r="U914" s="214"/>
      <c r="V914" s="214"/>
      <c r="W914" s="214"/>
      <c r="X914" s="214"/>
      <c r="Y914" s="214"/>
      <c r="Z914" s="214"/>
      <c r="AA914" s="214"/>
      <c r="AB914" s="214"/>
      <c r="AC914" s="214"/>
      <c r="AD914" s="214"/>
      <c r="AE914" s="214"/>
      <c r="AF914" s="214"/>
      <c r="AG914" s="215"/>
      <c r="AH914" s="214"/>
      <c r="AI914" s="214">
        <f t="shared" si="45"/>
        <v>0</v>
      </c>
      <c r="AJ914" s="214">
        <f t="shared" si="45"/>
        <v>0</v>
      </c>
      <c r="AK914" s="214"/>
      <c r="AL914" s="214"/>
      <c r="AM914" s="214"/>
      <c r="AN914" s="214"/>
      <c r="AO914" s="214"/>
      <c r="AP914" s="214"/>
      <c r="AQ914" s="214"/>
      <c r="AR914" s="214"/>
      <c r="AS914" s="214"/>
      <c r="AT914" s="214"/>
      <c r="AU914" s="214"/>
      <c r="AV914" s="214"/>
      <c r="AW914" s="214"/>
      <c r="AX914" s="214"/>
      <c r="AY914" s="214"/>
      <c r="AZ914" s="214"/>
      <c r="BA914" s="214"/>
      <c r="BB914" s="214"/>
      <c r="BC914" s="214"/>
      <c r="BD914" s="214"/>
      <c r="BE914" s="214"/>
      <c r="BF914" s="214"/>
      <c r="BG914" s="216">
        <f t="shared" si="46"/>
        <v>0</v>
      </c>
      <c r="BH914" s="72">
        <f t="shared" si="46"/>
        <v>0</v>
      </c>
      <c r="BI914" s="217">
        <f t="shared" si="44"/>
        <v>0</v>
      </c>
      <c r="BJ914" s="218">
        <v>0</v>
      </c>
      <c r="BK914" s="218">
        <v>0</v>
      </c>
      <c r="BL914" s="218">
        <v>0</v>
      </c>
      <c r="BM914" s="218">
        <v>0</v>
      </c>
      <c r="BN914" s="218">
        <v>0</v>
      </c>
      <c r="BO914" s="218">
        <v>0</v>
      </c>
      <c r="BP914" s="218">
        <v>0</v>
      </c>
      <c r="BQ914" s="218">
        <v>0</v>
      </c>
      <c r="BR914" s="218">
        <v>0</v>
      </c>
      <c r="BS914" s="218">
        <v>0</v>
      </c>
      <c r="BT914" s="218">
        <v>0</v>
      </c>
      <c r="BU914" s="218">
        <v>0</v>
      </c>
      <c r="BV914" s="218">
        <v>0</v>
      </c>
      <c r="BW914" s="218">
        <v>0</v>
      </c>
      <c r="BX914" s="218">
        <v>0</v>
      </c>
      <c r="BY914" s="218">
        <v>0</v>
      </c>
      <c r="BZ914" s="218">
        <v>0</v>
      </c>
      <c r="CA914" s="218">
        <v>0</v>
      </c>
      <c r="CB914" s="218">
        <v>0</v>
      </c>
      <c r="CC914" s="218">
        <v>0</v>
      </c>
      <c r="CD914" s="218">
        <v>0</v>
      </c>
      <c r="CE914" s="218">
        <v>0</v>
      </c>
      <c r="CF914" s="218">
        <v>0</v>
      </c>
      <c r="CG914" s="219">
        <v>0</v>
      </c>
      <c r="CH914" s="220">
        <v>20673600.000000004</v>
      </c>
      <c r="CI914" s="220">
        <v>20673600.000000004</v>
      </c>
      <c r="CJ914" s="220">
        <v>132416160</v>
      </c>
      <c r="CK914" s="221" t="s">
        <v>530</v>
      </c>
      <c r="CL914" s="222">
        <v>5.9</v>
      </c>
      <c r="CM914" s="223">
        <v>5.9</v>
      </c>
      <c r="CN914" s="224">
        <v>37.79</v>
      </c>
      <c r="CO914" s="253"/>
      <c r="CP914" s="253"/>
      <c r="CQ914" s="253"/>
      <c r="CR914" s="225"/>
      <c r="CS914" s="254">
        <v>680</v>
      </c>
      <c r="CT914" s="255">
        <v>680</v>
      </c>
      <c r="CU914" s="256">
        <v>0.55555555555555547</v>
      </c>
      <c r="CV914" s="257">
        <v>0.55555555555555547</v>
      </c>
      <c r="CW914" s="245" t="s">
        <v>759</v>
      </c>
      <c r="CX914" s="258"/>
      <c r="CY914" s="253"/>
      <c r="CZ914" s="253"/>
      <c r="DA914" s="259"/>
      <c r="DB914" s="260"/>
      <c r="DC914" s="261">
        <v>0</v>
      </c>
      <c r="DD914" s="262">
        <v>0</v>
      </c>
      <c r="DE914" s="263">
        <v>0</v>
      </c>
      <c r="DF914" s="111">
        <v>0</v>
      </c>
    </row>
    <row r="915" spans="1:110" ht="35.25" customHeight="1" x14ac:dyDescent="0.25">
      <c r="A915" s="237" t="s">
        <v>541</v>
      </c>
      <c r="B915" s="238" t="s">
        <v>14</v>
      </c>
      <c r="C915" s="238" t="s">
        <v>22</v>
      </c>
      <c r="D915" s="60" t="s">
        <v>361</v>
      </c>
      <c r="E915" s="60" t="s">
        <v>113</v>
      </c>
      <c r="F915" s="60" t="s">
        <v>1847</v>
      </c>
      <c r="G915" s="61" t="s">
        <v>113</v>
      </c>
      <c r="H915" s="211" t="s">
        <v>543</v>
      </c>
      <c r="I915" s="60" t="s">
        <v>544</v>
      </c>
      <c r="J915" s="212">
        <v>47.007858919999997</v>
      </c>
      <c r="K915" s="212">
        <v>2.3895833283629999</v>
      </c>
      <c r="L915" s="213">
        <v>4</v>
      </c>
      <c r="M915" s="214"/>
      <c r="N915" s="214"/>
      <c r="O915" s="214"/>
      <c r="P915" s="214"/>
      <c r="Q915" s="214"/>
      <c r="R915" s="214"/>
      <c r="S915" s="214"/>
      <c r="T915" s="214"/>
      <c r="U915" s="214"/>
      <c r="V915" s="214"/>
      <c r="W915" s="214"/>
      <c r="X915" s="214"/>
      <c r="Y915" s="214"/>
      <c r="Z915" s="214"/>
      <c r="AA915" s="214"/>
      <c r="AB915" s="214"/>
      <c r="AC915" s="214"/>
      <c r="AD915" s="214"/>
      <c r="AE915" s="214"/>
      <c r="AF915" s="214"/>
      <c r="AG915" s="215">
        <v>1</v>
      </c>
      <c r="AH915" s="214">
        <v>1</v>
      </c>
      <c r="AI915" s="214">
        <f t="shared" si="45"/>
        <v>1</v>
      </c>
      <c r="AJ915" s="214">
        <f t="shared" si="45"/>
        <v>1</v>
      </c>
      <c r="AK915" s="214"/>
      <c r="AL915" s="214"/>
      <c r="AM915" s="214"/>
      <c r="AN915" s="214"/>
      <c r="AO915" s="214"/>
      <c r="AP915" s="214"/>
      <c r="AQ915" s="214"/>
      <c r="AR915" s="214"/>
      <c r="AS915" s="214"/>
      <c r="AT915" s="214"/>
      <c r="AU915" s="214"/>
      <c r="AV915" s="214"/>
      <c r="AW915" s="214"/>
      <c r="AX915" s="214"/>
      <c r="AY915" s="214"/>
      <c r="AZ915" s="214"/>
      <c r="BA915" s="214"/>
      <c r="BB915" s="214"/>
      <c r="BC915" s="214"/>
      <c r="BD915" s="214"/>
      <c r="BE915" s="214">
        <v>10</v>
      </c>
      <c r="BF915" s="214">
        <v>10</v>
      </c>
      <c r="BG915" s="216">
        <f t="shared" si="46"/>
        <v>10</v>
      </c>
      <c r="BH915" s="72">
        <f t="shared" si="46"/>
        <v>10</v>
      </c>
      <c r="BI915" s="217">
        <f t="shared" si="44"/>
        <v>2.804262478968032E-4</v>
      </c>
      <c r="BJ915" s="218">
        <v>0</v>
      </c>
      <c r="BK915" s="218">
        <v>0</v>
      </c>
      <c r="BL915" s="218">
        <v>0</v>
      </c>
      <c r="BM915" s="218">
        <v>0</v>
      </c>
      <c r="BN915" s="218">
        <v>0</v>
      </c>
      <c r="BO915" s="218">
        <v>0</v>
      </c>
      <c r="BP915" s="218">
        <v>0</v>
      </c>
      <c r="BQ915" s="218">
        <v>0</v>
      </c>
      <c r="BR915" s="218">
        <v>0</v>
      </c>
      <c r="BS915" s="218">
        <v>0</v>
      </c>
      <c r="BT915" s="218">
        <v>0</v>
      </c>
      <c r="BU915" s="218">
        <v>0</v>
      </c>
      <c r="BV915" s="218">
        <v>0</v>
      </c>
      <c r="BW915" s="218">
        <v>0</v>
      </c>
      <c r="BX915" s="218">
        <v>0</v>
      </c>
      <c r="BY915" s="218">
        <v>0</v>
      </c>
      <c r="BZ915" s="218">
        <v>0</v>
      </c>
      <c r="CA915" s="218">
        <v>0</v>
      </c>
      <c r="CB915" s="218">
        <v>0</v>
      </c>
      <c r="CC915" s="218">
        <v>0</v>
      </c>
      <c r="CD915" s="218">
        <v>32762.400000000001</v>
      </c>
      <c r="CE915" s="218">
        <v>32762.400000000001</v>
      </c>
      <c r="CF915" s="218">
        <v>32762.400000000001</v>
      </c>
      <c r="CG915" s="219">
        <v>32762.400000000001</v>
      </c>
      <c r="CH915" s="220">
        <v>112583520.00000001</v>
      </c>
      <c r="CI915" s="220">
        <v>112583520.00000001</v>
      </c>
      <c r="CJ915" s="220">
        <v>124952640</v>
      </c>
      <c r="CK915" s="221" t="s">
        <v>530</v>
      </c>
      <c r="CL915" s="222">
        <v>32.130000000000003</v>
      </c>
      <c r="CM915" s="223">
        <v>32.130000000000003</v>
      </c>
      <c r="CN915" s="224">
        <v>35.659999999999997</v>
      </c>
      <c r="CO915" s="253"/>
      <c r="CP915" s="253"/>
      <c r="CQ915" s="253"/>
      <c r="CR915" s="225"/>
      <c r="CS915" s="254">
        <v>88.333333333333329</v>
      </c>
      <c r="CT915" s="255">
        <v>88.333333333333329</v>
      </c>
      <c r="CU915" s="256">
        <v>0.33333333333333331</v>
      </c>
      <c r="CV915" s="257">
        <v>0.33333333333333331</v>
      </c>
      <c r="CW915" s="245" t="s">
        <v>847</v>
      </c>
      <c r="CX915" s="258"/>
      <c r="CY915" s="253"/>
      <c r="CZ915" s="253"/>
      <c r="DA915" s="259"/>
      <c r="DB915" s="260"/>
      <c r="DC915" s="261">
        <v>795</v>
      </c>
      <c r="DD915" s="262">
        <v>0</v>
      </c>
      <c r="DE915" s="263">
        <v>0</v>
      </c>
      <c r="DF915" s="111">
        <v>265</v>
      </c>
    </row>
    <row r="916" spans="1:110" ht="35.25" customHeight="1" x14ac:dyDescent="0.25">
      <c r="A916" s="237" t="s">
        <v>541</v>
      </c>
      <c r="B916" s="238" t="s">
        <v>14</v>
      </c>
      <c r="C916" s="238" t="s">
        <v>22</v>
      </c>
      <c r="D916" s="60" t="s">
        <v>326</v>
      </c>
      <c r="E916" s="60" t="s">
        <v>184</v>
      </c>
      <c r="F916" s="60" t="s">
        <v>1848</v>
      </c>
      <c r="G916" s="61" t="s">
        <v>1849</v>
      </c>
      <c r="H916" s="211" t="s">
        <v>543</v>
      </c>
      <c r="I916" s="60" t="s">
        <v>544</v>
      </c>
      <c r="J916" s="212">
        <v>43</v>
      </c>
      <c r="K916" s="212">
        <v>3.7030302953280003</v>
      </c>
      <c r="L916" s="213">
        <v>80.900000000000006</v>
      </c>
      <c r="M916" s="214"/>
      <c r="N916" s="214"/>
      <c r="O916" s="214"/>
      <c r="P916" s="214"/>
      <c r="Q916" s="214"/>
      <c r="R916" s="214"/>
      <c r="S916" s="214"/>
      <c r="T916" s="214"/>
      <c r="U916" s="214"/>
      <c r="V916" s="214"/>
      <c r="W916" s="214"/>
      <c r="X916" s="214"/>
      <c r="Y916" s="214"/>
      <c r="Z916" s="214"/>
      <c r="AA916" s="214"/>
      <c r="AB916" s="214"/>
      <c r="AC916" s="214"/>
      <c r="AD916" s="214"/>
      <c r="AE916" s="214"/>
      <c r="AF916" s="214"/>
      <c r="AG916" s="215"/>
      <c r="AH916" s="214"/>
      <c r="AI916" s="214">
        <f t="shared" si="45"/>
        <v>0</v>
      </c>
      <c r="AJ916" s="214">
        <f t="shared" si="45"/>
        <v>0</v>
      </c>
      <c r="AK916" s="214"/>
      <c r="AL916" s="214"/>
      <c r="AM916" s="214"/>
      <c r="AN916" s="214"/>
      <c r="AO916" s="214"/>
      <c r="AP916" s="214"/>
      <c r="AQ916" s="214"/>
      <c r="AR916" s="214"/>
      <c r="AS916" s="214"/>
      <c r="AT916" s="214"/>
      <c r="AU916" s="214"/>
      <c r="AV916" s="214"/>
      <c r="AW916" s="214"/>
      <c r="AX916" s="214"/>
      <c r="AY916" s="214"/>
      <c r="AZ916" s="214"/>
      <c r="BA916" s="214"/>
      <c r="BB916" s="214"/>
      <c r="BC916" s="214"/>
      <c r="BD916" s="214"/>
      <c r="BE916" s="214"/>
      <c r="BF916" s="214"/>
      <c r="BG916" s="216">
        <f t="shared" si="46"/>
        <v>0</v>
      </c>
      <c r="BH916" s="72">
        <f t="shared" si="46"/>
        <v>0</v>
      </c>
      <c r="BI916" s="217">
        <f t="shared" si="44"/>
        <v>0</v>
      </c>
      <c r="BJ916" s="218">
        <v>0</v>
      </c>
      <c r="BK916" s="218">
        <v>0</v>
      </c>
      <c r="BL916" s="218">
        <v>0</v>
      </c>
      <c r="BM916" s="218">
        <v>0</v>
      </c>
      <c r="BN916" s="218">
        <v>0</v>
      </c>
      <c r="BO916" s="218">
        <v>0</v>
      </c>
      <c r="BP916" s="218">
        <v>0</v>
      </c>
      <c r="BQ916" s="218">
        <v>0</v>
      </c>
      <c r="BR916" s="218">
        <v>0</v>
      </c>
      <c r="BS916" s="218">
        <v>0</v>
      </c>
      <c r="BT916" s="218">
        <v>0</v>
      </c>
      <c r="BU916" s="218">
        <v>0</v>
      </c>
      <c r="BV916" s="218">
        <v>0</v>
      </c>
      <c r="BW916" s="218">
        <v>0</v>
      </c>
      <c r="BX916" s="218">
        <v>0</v>
      </c>
      <c r="BY916" s="218">
        <v>0</v>
      </c>
      <c r="BZ916" s="218">
        <v>0</v>
      </c>
      <c r="CA916" s="218">
        <v>0</v>
      </c>
      <c r="CB916" s="218">
        <v>0</v>
      </c>
      <c r="CC916" s="218">
        <v>0</v>
      </c>
      <c r="CD916" s="218">
        <v>0</v>
      </c>
      <c r="CE916" s="218">
        <v>0</v>
      </c>
      <c r="CF916" s="218">
        <v>0</v>
      </c>
      <c r="CG916" s="219">
        <v>0</v>
      </c>
      <c r="CH916" s="220">
        <v>50808000.000000007</v>
      </c>
      <c r="CI916" s="220">
        <v>50808000.000000007</v>
      </c>
      <c r="CJ916" s="220">
        <v>71726880</v>
      </c>
      <c r="CK916" s="221" t="s">
        <v>530</v>
      </c>
      <c r="CL916" s="222">
        <v>14.5</v>
      </c>
      <c r="CM916" s="223">
        <v>14.5</v>
      </c>
      <c r="CN916" s="224">
        <v>20.47</v>
      </c>
      <c r="CO916" s="253"/>
      <c r="CP916" s="253"/>
      <c r="CQ916" s="253"/>
      <c r="CR916" s="225"/>
      <c r="CS916" s="254">
        <v>161.05329254618488</v>
      </c>
      <c r="CT916" s="255">
        <v>161.05329254618488</v>
      </c>
      <c r="CU916" s="256">
        <v>0.65925821095374426</v>
      </c>
      <c r="CV916" s="257">
        <v>0.65925821095374426</v>
      </c>
      <c r="CW916" s="245" t="s">
        <v>545</v>
      </c>
      <c r="CX916" s="258"/>
      <c r="CY916" s="253"/>
      <c r="CZ916" s="253"/>
      <c r="DA916" s="259"/>
      <c r="DB916" s="260"/>
      <c r="DC916" s="261">
        <v>28798</v>
      </c>
      <c r="DD916" s="262">
        <v>0</v>
      </c>
      <c r="DE916" s="263">
        <v>9558</v>
      </c>
      <c r="DF916" s="111">
        <v>12785.333333333334</v>
      </c>
    </row>
    <row r="917" spans="1:110" ht="35.25" customHeight="1" x14ac:dyDescent="0.25">
      <c r="A917" s="237" t="s">
        <v>541</v>
      </c>
      <c r="B917" s="238" t="s">
        <v>14</v>
      </c>
      <c r="C917" s="238" t="s">
        <v>22</v>
      </c>
      <c r="D917" s="60" t="s">
        <v>370</v>
      </c>
      <c r="E917" s="60" t="s">
        <v>23</v>
      </c>
      <c r="F917" s="60" t="s">
        <v>1850</v>
      </c>
      <c r="G917" s="61" t="s">
        <v>1851</v>
      </c>
      <c r="H917" s="211" t="s">
        <v>543</v>
      </c>
      <c r="I917" s="60" t="s">
        <v>544</v>
      </c>
      <c r="J917" s="212">
        <v>31.949409200000002</v>
      </c>
      <c r="K917" s="212">
        <v>10.034469676098</v>
      </c>
      <c r="L917" s="213">
        <v>5</v>
      </c>
      <c r="M917" s="214"/>
      <c r="N917" s="214"/>
      <c r="O917" s="214"/>
      <c r="P917" s="214"/>
      <c r="Q917" s="214"/>
      <c r="R917" s="214"/>
      <c r="S917" s="214"/>
      <c r="T917" s="214"/>
      <c r="U917" s="214"/>
      <c r="V917" s="214"/>
      <c r="W917" s="214"/>
      <c r="X917" s="214"/>
      <c r="Y917" s="214"/>
      <c r="Z917" s="214"/>
      <c r="AA917" s="214"/>
      <c r="AB917" s="214"/>
      <c r="AC917" s="214">
        <v>2</v>
      </c>
      <c r="AD917" s="214">
        <v>2</v>
      </c>
      <c r="AE917" s="214"/>
      <c r="AF917" s="214"/>
      <c r="AG917" s="215"/>
      <c r="AH917" s="214"/>
      <c r="AI917" s="214">
        <f t="shared" si="45"/>
        <v>2</v>
      </c>
      <c r="AJ917" s="214">
        <f t="shared" si="45"/>
        <v>2</v>
      </c>
      <c r="AK917" s="214"/>
      <c r="AL917" s="214"/>
      <c r="AM917" s="214"/>
      <c r="AN917" s="214"/>
      <c r="AO917" s="214"/>
      <c r="AP917" s="214"/>
      <c r="AQ917" s="214"/>
      <c r="AR917" s="214"/>
      <c r="AS917" s="214"/>
      <c r="AT917" s="214"/>
      <c r="AU917" s="214"/>
      <c r="AV917" s="214"/>
      <c r="AW917" s="214"/>
      <c r="AX917" s="214"/>
      <c r="AY917" s="214"/>
      <c r="AZ917" s="214"/>
      <c r="BA917" s="214">
        <v>305</v>
      </c>
      <c r="BB917" s="214">
        <v>305</v>
      </c>
      <c r="BC917" s="214"/>
      <c r="BD917" s="214"/>
      <c r="BE917" s="214"/>
      <c r="BF917" s="214"/>
      <c r="BG917" s="216">
        <f t="shared" si="46"/>
        <v>305</v>
      </c>
      <c r="BH917" s="72">
        <f t="shared" si="46"/>
        <v>305</v>
      </c>
      <c r="BI917" s="217">
        <f t="shared" si="44"/>
        <v>1.3763537906137184E-2</v>
      </c>
      <c r="BJ917" s="218">
        <v>0</v>
      </c>
      <c r="BK917" s="218">
        <v>0</v>
      </c>
      <c r="BL917" s="218">
        <v>0</v>
      </c>
      <c r="BM917" s="218">
        <v>0</v>
      </c>
      <c r="BN917" s="218">
        <v>0</v>
      </c>
      <c r="BO917" s="218">
        <v>0</v>
      </c>
      <c r="BP917" s="218">
        <v>0</v>
      </c>
      <c r="BQ917" s="218">
        <v>0</v>
      </c>
      <c r="BR917" s="218">
        <v>0</v>
      </c>
      <c r="BS917" s="218">
        <v>0</v>
      </c>
      <c r="BT917" s="218">
        <v>0</v>
      </c>
      <c r="BU917" s="218">
        <v>0</v>
      </c>
      <c r="BV917" s="218">
        <v>0</v>
      </c>
      <c r="BW917" s="218">
        <v>0</v>
      </c>
      <c r="BX917" s="218">
        <v>0</v>
      </c>
      <c r="BY917" s="218">
        <v>0</v>
      </c>
      <c r="BZ917" s="218">
        <v>358021.2</v>
      </c>
      <c r="CA917" s="218">
        <v>358021.2</v>
      </c>
      <c r="CB917" s="218">
        <v>0</v>
      </c>
      <c r="CC917" s="218">
        <v>0</v>
      </c>
      <c r="CD917" s="218">
        <v>0</v>
      </c>
      <c r="CE917" s="218">
        <v>0</v>
      </c>
      <c r="CF917" s="218">
        <v>358021.2</v>
      </c>
      <c r="CG917" s="219">
        <v>358021.2</v>
      </c>
      <c r="CH917" s="220">
        <v>78840000</v>
      </c>
      <c r="CI917" s="220">
        <v>78840000</v>
      </c>
      <c r="CJ917" s="220">
        <v>77648640.000000015</v>
      </c>
      <c r="CK917" s="221" t="s">
        <v>530</v>
      </c>
      <c r="CL917" s="222">
        <v>22.5</v>
      </c>
      <c r="CM917" s="223">
        <v>22.5</v>
      </c>
      <c r="CN917" s="224">
        <v>22.16</v>
      </c>
      <c r="CO917" s="253"/>
      <c r="CP917" s="253"/>
      <c r="CQ917" s="253"/>
      <c r="CR917" s="225"/>
      <c r="CS917" s="254">
        <v>1246.4666666666667</v>
      </c>
      <c r="CT917" s="255">
        <v>51.800000000000004</v>
      </c>
      <c r="CU917" s="256">
        <v>1.1333333333333333</v>
      </c>
      <c r="CV917" s="257">
        <v>0.79999999999999993</v>
      </c>
      <c r="CW917" s="245" t="s">
        <v>806</v>
      </c>
      <c r="CX917" s="258"/>
      <c r="CY917" s="253"/>
      <c r="CZ917" s="253"/>
      <c r="DA917" s="259"/>
      <c r="DB917" s="260"/>
      <c r="DC917" s="261">
        <v>112</v>
      </c>
      <c r="DD917" s="262">
        <v>310</v>
      </c>
      <c r="DE917" s="263">
        <v>0</v>
      </c>
      <c r="DF917" s="111">
        <v>140.66666666666666</v>
      </c>
    </row>
    <row r="918" spans="1:110" ht="35.25" customHeight="1" x14ac:dyDescent="0.25">
      <c r="A918" s="237" t="s">
        <v>541</v>
      </c>
      <c r="B918" s="238" t="s">
        <v>14</v>
      </c>
      <c r="C918" s="238" t="s">
        <v>22</v>
      </c>
      <c r="D918" s="60" t="s">
        <v>208</v>
      </c>
      <c r="E918" s="60" t="s">
        <v>84</v>
      </c>
      <c r="F918" s="60" t="s">
        <v>1852</v>
      </c>
      <c r="G918" s="61" t="s">
        <v>1809</v>
      </c>
      <c r="H918" s="211" t="s">
        <v>543</v>
      </c>
      <c r="I918" s="60" t="s">
        <v>544</v>
      </c>
      <c r="J918" s="212">
        <v>44.020071270000003</v>
      </c>
      <c r="K918" s="212">
        <v>1.5189393907800002</v>
      </c>
      <c r="L918" s="213">
        <v>7</v>
      </c>
      <c r="M918" s="214"/>
      <c r="N918" s="214"/>
      <c r="O918" s="214"/>
      <c r="P918" s="214"/>
      <c r="Q918" s="214"/>
      <c r="R918" s="214"/>
      <c r="S918" s="214"/>
      <c r="T918" s="214"/>
      <c r="U918" s="214"/>
      <c r="V918" s="214"/>
      <c r="W918" s="214"/>
      <c r="X918" s="214"/>
      <c r="Y918" s="214"/>
      <c r="Z918" s="214"/>
      <c r="AA918" s="214"/>
      <c r="AB918" s="214"/>
      <c r="AC918" s="214"/>
      <c r="AD918" s="214"/>
      <c r="AE918" s="214"/>
      <c r="AF918" s="214"/>
      <c r="AG918" s="215"/>
      <c r="AH918" s="214"/>
      <c r="AI918" s="214">
        <f t="shared" si="45"/>
        <v>0</v>
      </c>
      <c r="AJ918" s="214">
        <f t="shared" si="45"/>
        <v>0</v>
      </c>
      <c r="AK918" s="214"/>
      <c r="AL918" s="214"/>
      <c r="AM918" s="214"/>
      <c r="AN918" s="214"/>
      <c r="AO918" s="214"/>
      <c r="AP918" s="214"/>
      <c r="AQ918" s="214"/>
      <c r="AR918" s="214"/>
      <c r="AS918" s="214"/>
      <c r="AT918" s="214"/>
      <c r="AU918" s="214"/>
      <c r="AV918" s="214"/>
      <c r="AW918" s="214"/>
      <c r="AX918" s="214"/>
      <c r="AY918" s="214"/>
      <c r="AZ918" s="214"/>
      <c r="BA918" s="214"/>
      <c r="BB918" s="214"/>
      <c r="BC918" s="214"/>
      <c r="BD918" s="214"/>
      <c r="BE918" s="214"/>
      <c r="BF918" s="214"/>
      <c r="BG918" s="216">
        <f t="shared" si="46"/>
        <v>0</v>
      </c>
      <c r="BH918" s="72">
        <f t="shared" si="46"/>
        <v>0</v>
      </c>
      <c r="BI918" s="217">
        <f t="shared" si="44"/>
        <v>0</v>
      </c>
      <c r="BJ918" s="218">
        <v>0</v>
      </c>
      <c r="BK918" s="218">
        <v>0</v>
      </c>
      <c r="BL918" s="218">
        <v>0</v>
      </c>
      <c r="BM918" s="218">
        <v>0</v>
      </c>
      <c r="BN918" s="218">
        <v>0</v>
      </c>
      <c r="BO918" s="218">
        <v>0</v>
      </c>
      <c r="BP918" s="218">
        <v>0</v>
      </c>
      <c r="BQ918" s="218">
        <v>0</v>
      </c>
      <c r="BR918" s="218">
        <v>0</v>
      </c>
      <c r="BS918" s="218">
        <v>0</v>
      </c>
      <c r="BT918" s="218">
        <v>0</v>
      </c>
      <c r="BU918" s="218">
        <v>0</v>
      </c>
      <c r="BV918" s="218">
        <v>0</v>
      </c>
      <c r="BW918" s="218">
        <v>0</v>
      </c>
      <c r="BX918" s="218">
        <v>0</v>
      </c>
      <c r="BY918" s="218">
        <v>0</v>
      </c>
      <c r="BZ918" s="218">
        <v>0</v>
      </c>
      <c r="CA918" s="218">
        <v>0</v>
      </c>
      <c r="CB918" s="218">
        <v>0</v>
      </c>
      <c r="CC918" s="218">
        <v>0</v>
      </c>
      <c r="CD918" s="218">
        <v>0</v>
      </c>
      <c r="CE918" s="218">
        <v>0</v>
      </c>
      <c r="CF918" s="218">
        <v>0</v>
      </c>
      <c r="CG918" s="219">
        <v>0</v>
      </c>
      <c r="CH918" s="220">
        <v>0</v>
      </c>
      <c r="CI918" s="220">
        <v>0</v>
      </c>
      <c r="CJ918" s="220">
        <v>35916000.000000007</v>
      </c>
      <c r="CK918" s="221" t="s">
        <v>530</v>
      </c>
      <c r="CL918" s="222">
        <v>0</v>
      </c>
      <c r="CM918" s="223">
        <v>0</v>
      </c>
      <c r="CN918" s="224">
        <v>10.25</v>
      </c>
      <c r="CO918" s="253"/>
      <c r="CP918" s="253"/>
      <c r="CQ918" s="253"/>
      <c r="CR918" s="225"/>
      <c r="CS918" s="254">
        <v>169.5915088927137</v>
      </c>
      <c r="CT918" s="255">
        <v>147.9047619047619</v>
      </c>
      <c r="CU918" s="256">
        <v>0.52553069420539289</v>
      </c>
      <c r="CV918" s="257">
        <v>0.38095238095238093</v>
      </c>
      <c r="CW918" s="245" t="s">
        <v>1301</v>
      </c>
      <c r="CX918" s="258"/>
      <c r="CY918" s="253"/>
      <c r="CZ918" s="253"/>
      <c r="DA918" s="259"/>
      <c r="DB918" s="260"/>
      <c r="DC918" s="261">
        <v>0</v>
      </c>
      <c r="DD918" s="262">
        <v>0</v>
      </c>
      <c r="DE918" s="263">
        <v>0</v>
      </c>
      <c r="DF918" s="111">
        <v>0</v>
      </c>
    </row>
    <row r="919" spans="1:110" ht="35.25" customHeight="1" x14ac:dyDescent="0.25">
      <c r="A919" s="237" t="s">
        <v>541</v>
      </c>
      <c r="B919" s="238" t="s">
        <v>14</v>
      </c>
      <c r="C919" s="238" t="s">
        <v>22</v>
      </c>
      <c r="D919" s="60" t="s">
        <v>208</v>
      </c>
      <c r="E919" s="60" t="s">
        <v>84</v>
      </c>
      <c r="F919" s="60" t="s">
        <v>1853</v>
      </c>
      <c r="G919" s="61" t="s">
        <v>84</v>
      </c>
      <c r="H919" s="211" t="s">
        <v>543</v>
      </c>
      <c r="I919" s="60" t="s">
        <v>544</v>
      </c>
      <c r="J919" s="212">
        <v>16.253564780000001</v>
      </c>
      <c r="K919" s="212">
        <v>0.27121212064799999</v>
      </c>
      <c r="L919" s="213">
        <v>1</v>
      </c>
      <c r="M919" s="214"/>
      <c r="N919" s="214"/>
      <c r="O919" s="214"/>
      <c r="P919" s="214"/>
      <c r="Q919" s="214"/>
      <c r="R919" s="214"/>
      <c r="S919" s="214"/>
      <c r="T919" s="214"/>
      <c r="U919" s="214"/>
      <c r="V919" s="214"/>
      <c r="W919" s="214"/>
      <c r="X919" s="214"/>
      <c r="Y919" s="214"/>
      <c r="Z919" s="214"/>
      <c r="AA919" s="214"/>
      <c r="AB919" s="214"/>
      <c r="AC919" s="214"/>
      <c r="AD919" s="214"/>
      <c r="AE919" s="214"/>
      <c r="AF919" s="214"/>
      <c r="AG919" s="215"/>
      <c r="AH919" s="214"/>
      <c r="AI919" s="214">
        <f t="shared" si="45"/>
        <v>0</v>
      </c>
      <c r="AJ919" s="214">
        <f t="shared" si="45"/>
        <v>0</v>
      </c>
      <c r="AK919" s="214"/>
      <c r="AL919" s="214"/>
      <c r="AM919" s="214"/>
      <c r="AN919" s="214"/>
      <c r="AO919" s="214"/>
      <c r="AP919" s="214"/>
      <c r="AQ919" s="214"/>
      <c r="AR919" s="214"/>
      <c r="AS919" s="214"/>
      <c r="AT919" s="214"/>
      <c r="AU919" s="214"/>
      <c r="AV919" s="214"/>
      <c r="AW919" s="214"/>
      <c r="AX919" s="214"/>
      <c r="AY919" s="214"/>
      <c r="AZ919" s="214"/>
      <c r="BA919" s="214"/>
      <c r="BB919" s="214"/>
      <c r="BC919" s="214"/>
      <c r="BD919" s="214"/>
      <c r="BE919" s="214"/>
      <c r="BF919" s="214"/>
      <c r="BG919" s="216">
        <f t="shared" si="46"/>
        <v>0</v>
      </c>
      <c r="BH919" s="72">
        <f t="shared" si="46"/>
        <v>0</v>
      </c>
      <c r="BI919" s="217">
        <f t="shared" si="44"/>
        <v>0</v>
      </c>
      <c r="BJ919" s="218">
        <v>0</v>
      </c>
      <c r="BK919" s="218">
        <v>0</v>
      </c>
      <c r="BL919" s="218">
        <v>0</v>
      </c>
      <c r="BM919" s="218">
        <v>0</v>
      </c>
      <c r="BN919" s="218">
        <v>0</v>
      </c>
      <c r="BO919" s="218">
        <v>0</v>
      </c>
      <c r="BP919" s="218">
        <v>0</v>
      </c>
      <c r="BQ919" s="218">
        <v>0</v>
      </c>
      <c r="BR919" s="218">
        <v>0</v>
      </c>
      <c r="BS919" s="218">
        <v>0</v>
      </c>
      <c r="BT919" s="218">
        <v>0</v>
      </c>
      <c r="BU919" s="218">
        <v>0</v>
      </c>
      <c r="BV919" s="218">
        <v>0</v>
      </c>
      <c r="BW919" s="218">
        <v>0</v>
      </c>
      <c r="BX919" s="218">
        <v>0</v>
      </c>
      <c r="BY919" s="218">
        <v>0</v>
      </c>
      <c r="BZ919" s="218">
        <v>0</v>
      </c>
      <c r="CA919" s="218">
        <v>0</v>
      </c>
      <c r="CB919" s="218">
        <v>0</v>
      </c>
      <c r="CC919" s="218">
        <v>0</v>
      </c>
      <c r="CD919" s="218">
        <v>0</v>
      </c>
      <c r="CE919" s="218">
        <v>0</v>
      </c>
      <c r="CF919" s="218">
        <v>0</v>
      </c>
      <c r="CG919" s="219">
        <v>0</v>
      </c>
      <c r="CH919" s="220">
        <v>17660160</v>
      </c>
      <c r="CI919" s="220">
        <v>17660160</v>
      </c>
      <c r="CJ919" s="220">
        <v>19727520</v>
      </c>
      <c r="CK919" s="221" t="s">
        <v>530</v>
      </c>
      <c r="CL919" s="222">
        <v>5.04</v>
      </c>
      <c r="CM919" s="223">
        <v>5.04</v>
      </c>
      <c r="CN919" s="224">
        <v>5.63</v>
      </c>
      <c r="CO919" s="253"/>
      <c r="CP919" s="253"/>
      <c r="CQ919" s="253"/>
      <c r="CR919" s="225"/>
      <c r="CS919" s="254">
        <v>23.333333333333332</v>
      </c>
      <c r="CT919" s="255">
        <v>23.333333333333332</v>
      </c>
      <c r="CU919" s="256">
        <v>0.33333333333333331</v>
      </c>
      <c r="CV919" s="257">
        <v>0.33333333333333331</v>
      </c>
      <c r="CW919" s="245" t="s">
        <v>847</v>
      </c>
      <c r="CX919" s="258"/>
      <c r="CY919" s="253"/>
      <c r="CZ919" s="253"/>
      <c r="DA919" s="259"/>
      <c r="DB919" s="260"/>
      <c r="DC919" s="261">
        <v>0</v>
      </c>
      <c r="DD919" s="262">
        <v>0</v>
      </c>
      <c r="DE919" s="263">
        <v>70</v>
      </c>
      <c r="DF919" s="111">
        <v>23.333333333333332</v>
      </c>
    </row>
    <row r="920" spans="1:110" ht="35.25" customHeight="1" x14ac:dyDescent="0.25">
      <c r="A920" s="237" t="s">
        <v>541</v>
      </c>
      <c r="B920" s="238" t="s">
        <v>14</v>
      </c>
      <c r="C920" s="238" t="s">
        <v>22</v>
      </c>
      <c r="D920" s="60" t="s">
        <v>57</v>
      </c>
      <c r="E920" s="60" t="s">
        <v>58</v>
      </c>
      <c r="F920" s="60" t="s">
        <v>1854</v>
      </c>
      <c r="G920" s="61" t="s">
        <v>84</v>
      </c>
      <c r="H920" s="211" t="s">
        <v>543</v>
      </c>
      <c r="I920" s="60" t="s">
        <v>544</v>
      </c>
      <c r="J920" s="212">
        <v>40.6</v>
      </c>
      <c r="K920" s="212">
        <v>4.1664772640610002</v>
      </c>
      <c r="L920" s="213">
        <v>12</v>
      </c>
      <c r="M920" s="214"/>
      <c r="N920" s="214"/>
      <c r="O920" s="214"/>
      <c r="P920" s="214"/>
      <c r="Q920" s="214"/>
      <c r="R920" s="214"/>
      <c r="S920" s="214"/>
      <c r="T920" s="214"/>
      <c r="U920" s="214"/>
      <c r="V920" s="214"/>
      <c r="W920" s="214"/>
      <c r="X920" s="214"/>
      <c r="Y920" s="214"/>
      <c r="Z920" s="214"/>
      <c r="AA920" s="214"/>
      <c r="AB920" s="214"/>
      <c r="AC920" s="214"/>
      <c r="AD920" s="214"/>
      <c r="AE920" s="214"/>
      <c r="AF920" s="214"/>
      <c r="AG920" s="215"/>
      <c r="AH920" s="214"/>
      <c r="AI920" s="214">
        <f t="shared" si="45"/>
        <v>0</v>
      </c>
      <c r="AJ920" s="214">
        <f t="shared" si="45"/>
        <v>0</v>
      </c>
      <c r="AK920" s="214"/>
      <c r="AL920" s="214"/>
      <c r="AM920" s="214"/>
      <c r="AN920" s="214"/>
      <c r="AO920" s="214"/>
      <c r="AP920" s="214"/>
      <c r="AQ920" s="214"/>
      <c r="AR920" s="214"/>
      <c r="AS920" s="214"/>
      <c r="AT920" s="214"/>
      <c r="AU920" s="214"/>
      <c r="AV920" s="214"/>
      <c r="AW920" s="214"/>
      <c r="AX920" s="214"/>
      <c r="AY920" s="214"/>
      <c r="AZ920" s="214"/>
      <c r="BA920" s="214"/>
      <c r="BB920" s="214"/>
      <c r="BC920" s="214"/>
      <c r="BD920" s="214"/>
      <c r="BE920" s="214"/>
      <c r="BF920" s="214"/>
      <c r="BG920" s="216">
        <f t="shared" si="46"/>
        <v>0</v>
      </c>
      <c r="BH920" s="72">
        <f t="shared" si="46"/>
        <v>0</v>
      </c>
      <c r="BI920" s="217">
        <f t="shared" si="44"/>
        <v>0</v>
      </c>
      <c r="BJ920" s="218">
        <v>0</v>
      </c>
      <c r="BK920" s="218">
        <v>0</v>
      </c>
      <c r="BL920" s="218">
        <v>0</v>
      </c>
      <c r="BM920" s="218">
        <v>0</v>
      </c>
      <c r="BN920" s="218">
        <v>0</v>
      </c>
      <c r="BO920" s="218">
        <v>0</v>
      </c>
      <c r="BP920" s="218">
        <v>0</v>
      </c>
      <c r="BQ920" s="218">
        <v>0</v>
      </c>
      <c r="BR920" s="218">
        <v>0</v>
      </c>
      <c r="BS920" s="218">
        <v>0</v>
      </c>
      <c r="BT920" s="218">
        <v>0</v>
      </c>
      <c r="BU920" s="218">
        <v>0</v>
      </c>
      <c r="BV920" s="218">
        <v>0</v>
      </c>
      <c r="BW920" s="218">
        <v>0</v>
      </c>
      <c r="BX920" s="218">
        <v>0</v>
      </c>
      <c r="BY920" s="218">
        <v>0</v>
      </c>
      <c r="BZ920" s="218">
        <v>0</v>
      </c>
      <c r="CA920" s="218">
        <v>0</v>
      </c>
      <c r="CB920" s="218">
        <v>0</v>
      </c>
      <c r="CC920" s="218">
        <v>0</v>
      </c>
      <c r="CD920" s="218">
        <v>0</v>
      </c>
      <c r="CE920" s="218">
        <v>0</v>
      </c>
      <c r="CF920" s="218">
        <v>0</v>
      </c>
      <c r="CG920" s="219">
        <v>0</v>
      </c>
      <c r="CH920" s="220">
        <v>93206400.000000015</v>
      </c>
      <c r="CI920" s="220">
        <v>93206400.000000015</v>
      </c>
      <c r="CJ920" s="220">
        <v>97446240</v>
      </c>
      <c r="CK920" s="221" t="s">
        <v>530</v>
      </c>
      <c r="CL920" s="222">
        <v>26.6</v>
      </c>
      <c r="CM920" s="223">
        <v>26.6</v>
      </c>
      <c r="CN920" s="224">
        <v>27.81</v>
      </c>
      <c r="CO920" s="253"/>
      <c r="CP920" s="253"/>
      <c r="CQ920" s="253"/>
      <c r="CR920" s="225"/>
      <c r="CS920" s="254">
        <v>2021.7777777777776</v>
      </c>
      <c r="CT920" s="255">
        <v>471.66666666666669</v>
      </c>
      <c r="CU920" s="256">
        <v>1.4444444444444444</v>
      </c>
      <c r="CV920" s="257">
        <v>1</v>
      </c>
      <c r="CW920" s="245" t="s">
        <v>916</v>
      </c>
      <c r="CX920" s="258"/>
      <c r="CY920" s="253"/>
      <c r="CZ920" s="253"/>
      <c r="DA920" s="259"/>
      <c r="DB920" s="260"/>
      <c r="DC920" s="261">
        <v>0</v>
      </c>
      <c r="DD920" s="262">
        <v>9864</v>
      </c>
      <c r="DE920" s="263">
        <v>0</v>
      </c>
      <c r="DF920" s="111">
        <v>3288</v>
      </c>
    </row>
    <row r="921" spans="1:110" ht="35.25" customHeight="1" x14ac:dyDescent="0.25">
      <c r="A921" s="237" t="s">
        <v>541</v>
      </c>
      <c r="B921" s="238" t="s">
        <v>14</v>
      </c>
      <c r="C921" s="238" t="s">
        <v>22</v>
      </c>
      <c r="D921" s="60" t="s">
        <v>54</v>
      </c>
      <c r="E921" s="60" t="s">
        <v>55</v>
      </c>
      <c r="F921" s="60" t="s">
        <v>1855</v>
      </c>
      <c r="G921" s="61" t="s">
        <v>1856</v>
      </c>
      <c r="H921" s="211" t="s">
        <v>543</v>
      </c>
      <c r="I921" s="60" t="s">
        <v>544</v>
      </c>
      <c r="J921" s="212">
        <v>45.2</v>
      </c>
      <c r="K921" s="212">
        <v>21.837121166700001</v>
      </c>
      <c r="L921" s="213">
        <v>48</v>
      </c>
      <c r="M921" s="214"/>
      <c r="N921" s="214"/>
      <c r="O921" s="214"/>
      <c r="P921" s="214"/>
      <c r="Q921" s="214"/>
      <c r="R921" s="214"/>
      <c r="S921" s="214"/>
      <c r="T921" s="214"/>
      <c r="U921" s="214"/>
      <c r="V921" s="214"/>
      <c r="W921" s="214"/>
      <c r="X921" s="214"/>
      <c r="Y921" s="214"/>
      <c r="Z921" s="214"/>
      <c r="AA921" s="214"/>
      <c r="AB921" s="214"/>
      <c r="AC921" s="214"/>
      <c r="AD921" s="214"/>
      <c r="AE921" s="214"/>
      <c r="AF921" s="214"/>
      <c r="AG921" s="215"/>
      <c r="AH921" s="214"/>
      <c r="AI921" s="214">
        <f t="shared" si="45"/>
        <v>0</v>
      </c>
      <c r="AJ921" s="214">
        <f t="shared" si="45"/>
        <v>0</v>
      </c>
      <c r="AK921" s="214"/>
      <c r="AL921" s="214"/>
      <c r="AM921" s="214"/>
      <c r="AN921" s="214"/>
      <c r="AO921" s="214"/>
      <c r="AP921" s="214"/>
      <c r="AQ921" s="214"/>
      <c r="AR921" s="214"/>
      <c r="AS921" s="214"/>
      <c r="AT921" s="214"/>
      <c r="AU921" s="214"/>
      <c r="AV921" s="214"/>
      <c r="AW921" s="214"/>
      <c r="AX921" s="214"/>
      <c r="AY921" s="214"/>
      <c r="AZ921" s="214"/>
      <c r="BA921" s="214"/>
      <c r="BB921" s="214"/>
      <c r="BC921" s="214"/>
      <c r="BD921" s="214"/>
      <c r="BE921" s="214"/>
      <c r="BF921" s="214"/>
      <c r="BG921" s="216">
        <f t="shared" si="46"/>
        <v>0</v>
      </c>
      <c r="BH921" s="72">
        <f t="shared" si="46"/>
        <v>0</v>
      </c>
      <c r="BI921" s="217">
        <f t="shared" si="44"/>
        <v>0</v>
      </c>
      <c r="BJ921" s="218">
        <v>0</v>
      </c>
      <c r="BK921" s="218">
        <v>0</v>
      </c>
      <c r="BL921" s="218">
        <v>0</v>
      </c>
      <c r="BM921" s="218">
        <v>0</v>
      </c>
      <c r="BN921" s="218">
        <v>0</v>
      </c>
      <c r="BO921" s="218">
        <v>0</v>
      </c>
      <c r="BP921" s="218">
        <v>0</v>
      </c>
      <c r="BQ921" s="218">
        <v>0</v>
      </c>
      <c r="BR921" s="218">
        <v>0</v>
      </c>
      <c r="BS921" s="218">
        <v>0</v>
      </c>
      <c r="BT921" s="218">
        <v>0</v>
      </c>
      <c r="BU921" s="218">
        <v>0</v>
      </c>
      <c r="BV921" s="218">
        <v>0</v>
      </c>
      <c r="BW921" s="218">
        <v>0</v>
      </c>
      <c r="BX921" s="218">
        <v>0</v>
      </c>
      <c r="BY921" s="218">
        <v>0</v>
      </c>
      <c r="BZ921" s="218">
        <v>0</v>
      </c>
      <c r="CA921" s="218">
        <v>0</v>
      </c>
      <c r="CB921" s="218">
        <v>0</v>
      </c>
      <c r="CC921" s="218">
        <v>0</v>
      </c>
      <c r="CD921" s="218">
        <v>0</v>
      </c>
      <c r="CE921" s="218">
        <v>0</v>
      </c>
      <c r="CF921" s="218">
        <v>0</v>
      </c>
      <c r="CG921" s="219">
        <v>0</v>
      </c>
      <c r="CH921" s="220">
        <v>33988799.999999993</v>
      </c>
      <c r="CI921" s="220">
        <v>33988799.999999993</v>
      </c>
      <c r="CJ921" s="220">
        <v>37492800</v>
      </c>
      <c r="CK921" s="221" t="s">
        <v>530</v>
      </c>
      <c r="CL921" s="222">
        <v>9.6999999999999993</v>
      </c>
      <c r="CM921" s="223">
        <v>9.6999999999999993</v>
      </c>
      <c r="CN921" s="224">
        <v>10.7</v>
      </c>
      <c r="CO921" s="253"/>
      <c r="CP921" s="253"/>
      <c r="CQ921" s="253"/>
      <c r="CR921" s="225"/>
      <c r="CS921" s="254">
        <v>96.082811395845013</v>
      </c>
      <c r="CT921" s="255">
        <v>96.082811395845013</v>
      </c>
      <c r="CU921" s="256">
        <v>0.41864420171321109</v>
      </c>
      <c r="CV921" s="257">
        <v>0.41864420171321109</v>
      </c>
      <c r="CW921" s="245" t="s">
        <v>900</v>
      </c>
      <c r="CX921" s="258"/>
      <c r="CY921" s="253"/>
      <c r="CZ921" s="253"/>
      <c r="DA921" s="259"/>
      <c r="DB921" s="260"/>
      <c r="DC921" s="261">
        <v>750</v>
      </c>
      <c r="DD921" s="262">
        <v>8</v>
      </c>
      <c r="DE921" s="263">
        <v>12414</v>
      </c>
      <c r="DF921" s="111">
        <v>4390.666666666667</v>
      </c>
    </row>
    <row r="922" spans="1:110" ht="35.25" customHeight="1" x14ac:dyDescent="0.25">
      <c r="A922" s="237" t="s">
        <v>541</v>
      </c>
      <c r="B922" s="238" t="s">
        <v>14</v>
      </c>
      <c r="C922" s="238" t="s">
        <v>22</v>
      </c>
      <c r="D922" s="60" t="s">
        <v>54</v>
      </c>
      <c r="E922" s="60" t="s">
        <v>55</v>
      </c>
      <c r="F922" s="60" t="s">
        <v>1857</v>
      </c>
      <c r="G922" s="61" t="s">
        <v>1858</v>
      </c>
      <c r="H922" s="211" t="s">
        <v>543</v>
      </c>
      <c r="I922" s="60" t="s">
        <v>544</v>
      </c>
      <c r="J922" s="212">
        <v>32.507129560000003</v>
      </c>
      <c r="K922" s="212">
        <v>8.9511363450179999</v>
      </c>
      <c r="L922" s="213">
        <v>21.9</v>
      </c>
      <c r="M922" s="214"/>
      <c r="N922" s="214"/>
      <c r="O922" s="214"/>
      <c r="P922" s="214"/>
      <c r="Q922" s="214"/>
      <c r="R922" s="214"/>
      <c r="S922" s="214"/>
      <c r="T922" s="214"/>
      <c r="U922" s="214"/>
      <c r="V922" s="214"/>
      <c r="W922" s="214"/>
      <c r="X922" s="214"/>
      <c r="Y922" s="214"/>
      <c r="Z922" s="214"/>
      <c r="AA922" s="214"/>
      <c r="AB922" s="214"/>
      <c r="AC922" s="214">
        <v>3</v>
      </c>
      <c r="AD922" s="214">
        <v>3</v>
      </c>
      <c r="AE922" s="214"/>
      <c r="AF922" s="214"/>
      <c r="AG922" s="215"/>
      <c r="AH922" s="214"/>
      <c r="AI922" s="214">
        <f t="shared" si="45"/>
        <v>3</v>
      </c>
      <c r="AJ922" s="214">
        <f t="shared" si="45"/>
        <v>3</v>
      </c>
      <c r="AK922" s="214"/>
      <c r="AL922" s="214"/>
      <c r="AM922" s="214"/>
      <c r="AN922" s="214"/>
      <c r="AO922" s="214"/>
      <c r="AP922" s="214"/>
      <c r="AQ922" s="214"/>
      <c r="AR922" s="214"/>
      <c r="AS922" s="214"/>
      <c r="AT922" s="214"/>
      <c r="AU922" s="214"/>
      <c r="AV922" s="214"/>
      <c r="AW922" s="214"/>
      <c r="AX922" s="214"/>
      <c r="AY922" s="214"/>
      <c r="AZ922" s="214"/>
      <c r="BA922" s="214">
        <v>8109</v>
      </c>
      <c r="BB922" s="214">
        <v>8109</v>
      </c>
      <c r="BC922" s="214"/>
      <c r="BD922" s="214"/>
      <c r="BE922" s="214"/>
      <c r="BF922" s="214"/>
      <c r="BG922" s="216">
        <f t="shared" si="46"/>
        <v>8109</v>
      </c>
      <c r="BH922" s="72">
        <f t="shared" si="46"/>
        <v>8109</v>
      </c>
      <c r="BI922" s="217">
        <f t="shared" si="44"/>
        <v>1.0913862718707941</v>
      </c>
      <c r="BJ922" s="218">
        <v>0</v>
      </c>
      <c r="BK922" s="218">
        <v>0</v>
      </c>
      <c r="BL922" s="218">
        <v>0</v>
      </c>
      <c r="BM922" s="218">
        <v>0</v>
      </c>
      <c r="BN922" s="218">
        <v>0</v>
      </c>
      <c r="BO922" s="218">
        <v>0</v>
      </c>
      <c r="BP922" s="218">
        <v>0</v>
      </c>
      <c r="BQ922" s="218">
        <v>0</v>
      </c>
      <c r="BR922" s="218">
        <v>0</v>
      </c>
      <c r="BS922" s="218">
        <v>0</v>
      </c>
      <c r="BT922" s="218">
        <v>0</v>
      </c>
      <c r="BU922" s="218">
        <v>0</v>
      </c>
      <c r="BV922" s="218">
        <v>0</v>
      </c>
      <c r="BW922" s="218">
        <v>0</v>
      </c>
      <c r="BX922" s="218">
        <v>0</v>
      </c>
      <c r="BY922" s="218">
        <v>0</v>
      </c>
      <c r="BZ922" s="218">
        <v>9518668.5600000005</v>
      </c>
      <c r="CA922" s="218">
        <v>9518668.5600000005</v>
      </c>
      <c r="CB922" s="218">
        <v>0</v>
      </c>
      <c r="CC922" s="218">
        <v>0</v>
      </c>
      <c r="CD922" s="218">
        <v>0</v>
      </c>
      <c r="CE922" s="218">
        <v>0</v>
      </c>
      <c r="CF922" s="218">
        <v>9518668.5600000005</v>
      </c>
      <c r="CG922" s="219">
        <v>9518668.5600000005</v>
      </c>
      <c r="CH922" s="220">
        <v>21619680</v>
      </c>
      <c r="CI922" s="220">
        <v>21619680</v>
      </c>
      <c r="CJ922" s="220">
        <v>26034720</v>
      </c>
      <c r="CK922" s="221" t="s">
        <v>530</v>
      </c>
      <c r="CL922" s="222">
        <v>6.17</v>
      </c>
      <c r="CM922" s="223">
        <v>6.17</v>
      </c>
      <c r="CN922" s="224">
        <v>7.43</v>
      </c>
      <c r="CO922" s="253"/>
      <c r="CP922" s="253"/>
      <c r="CQ922" s="253"/>
      <c r="CR922" s="225"/>
      <c r="CS922" s="254">
        <v>394.37564674446793</v>
      </c>
      <c r="CT922" s="255">
        <v>394.37564674446793</v>
      </c>
      <c r="CU922" s="256">
        <v>1.6908465425575683</v>
      </c>
      <c r="CV922" s="257">
        <v>1.6908465425575683</v>
      </c>
      <c r="CW922" s="245" t="s">
        <v>552</v>
      </c>
      <c r="CX922" s="258"/>
      <c r="CY922" s="253"/>
      <c r="CZ922" s="253"/>
      <c r="DA922" s="259"/>
      <c r="DB922" s="260"/>
      <c r="DC922" s="261">
        <v>1806</v>
      </c>
      <c r="DD922" s="262">
        <v>3111</v>
      </c>
      <c r="DE922" s="263">
        <v>7585</v>
      </c>
      <c r="DF922" s="111">
        <v>4167.333333333333</v>
      </c>
    </row>
    <row r="923" spans="1:110" ht="35.25" customHeight="1" x14ac:dyDescent="0.25">
      <c r="A923" s="237" t="s">
        <v>541</v>
      </c>
      <c r="B923" s="238" t="s">
        <v>14</v>
      </c>
      <c r="C923" s="238" t="s">
        <v>22</v>
      </c>
      <c r="D923" s="60" t="s">
        <v>59</v>
      </c>
      <c r="E923" s="60" t="s">
        <v>60</v>
      </c>
      <c r="F923" s="60" t="s">
        <v>1859</v>
      </c>
      <c r="G923" s="61" t="s">
        <v>1860</v>
      </c>
      <c r="H923" s="211" t="s">
        <v>533</v>
      </c>
      <c r="I923" s="60" t="s">
        <v>544</v>
      </c>
      <c r="J923" s="212">
        <v>51.1</v>
      </c>
      <c r="K923" s="212">
        <v>4.1918560518870009</v>
      </c>
      <c r="L923" s="213">
        <v>1</v>
      </c>
      <c r="M923" s="214"/>
      <c r="N923" s="214"/>
      <c r="O923" s="214"/>
      <c r="P923" s="214"/>
      <c r="Q923" s="214"/>
      <c r="R923" s="214"/>
      <c r="S923" s="214"/>
      <c r="T923" s="214"/>
      <c r="U923" s="214"/>
      <c r="V923" s="214"/>
      <c r="W923" s="214"/>
      <c r="X923" s="214"/>
      <c r="Y923" s="214"/>
      <c r="Z923" s="214"/>
      <c r="AA923" s="214"/>
      <c r="AB923" s="214"/>
      <c r="AC923" s="214"/>
      <c r="AD923" s="214"/>
      <c r="AE923" s="214"/>
      <c r="AF923" s="214"/>
      <c r="AG923" s="215"/>
      <c r="AH923" s="214"/>
      <c r="AI923" s="214">
        <f t="shared" si="45"/>
        <v>0</v>
      </c>
      <c r="AJ923" s="214">
        <f t="shared" si="45"/>
        <v>0</v>
      </c>
      <c r="AK923" s="214"/>
      <c r="AL923" s="214"/>
      <c r="AM923" s="214"/>
      <c r="AN923" s="214"/>
      <c r="AO923" s="214"/>
      <c r="AP923" s="214"/>
      <c r="AQ923" s="214"/>
      <c r="AR923" s="214"/>
      <c r="AS923" s="214"/>
      <c r="AT923" s="214"/>
      <c r="AU923" s="214"/>
      <c r="AV923" s="214"/>
      <c r="AW923" s="214"/>
      <c r="AX923" s="214"/>
      <c r="AY923" s="214"/>
      <c r="AZ923" s="214"/>
      <c r="BA923" s="214"/>
      <c r="BB923" s="214"/>
      <c r="BC923" s="214"/>
      <c r="BD923" s="214"/>
      <c r="BE923" s="214"/>
      <c r="BF923" s="214"/>
      <c r="BG923" s="216">
        <f t="shared" si="46"/>
        <v>0</v>
      </c>
      <c r="BH923" s="72">
        <f t="shared" si="46"/>
        <v>0</v>
      </c>
      <c r="BI923" s="217">
        <f t="shared" si="44"/>
        <v>0</v>
      </c>
      <c r="BJ923" s="218">
        <v>0</v>
      </c>
      <c r="BK923" s="218">
        <v>0</v>
      </c>
      <c r="BL923" s="218">
        <v>0</v>
      </c>
      <c r="BM923" s="218">
        <v>0</v>
      </c>
      <c r="BN923" s="218">
        <v>0</v>
      </c>
      <c r="BO923" s="218">
        <v>0</v>
      </c>
      <c r="BP923" s="218">
        <v>0</v>
      </c>
      <c r="BQ923" s="218">
        <v>0</v>
      </c>
      <c r="BR923" s="218">
        <v>0</v>
      </c>
      <c r="BS923" s="218">
        <v>0</v>
      </c>
      <c r="BT923" s="218">
        <v>0</v>
      </c>
      <c r="BU923" s="218">
        <v>0</v>
      </c>
      <c r="BV923" s="218">
        <v>0</v>
      </c>
      <c r="BW923" s="218">
        <v>0</v>
      </c>
      <c r="BX923" s="218">
        <v>0</v>
      </c>
      <c r="BY923" s="218">
        <v>0</v>
      </c>
      <c r="BZ923" s="218">
        <v>0</v>
      </c>
      <c r="CA923" s="218">
        <v>0</v>
      </c>
      <c r="CB923" s="218">
        <v>0</v>
      </c>
      <c r="CC923" s="218">
        <v>0</v>
      </c>
      <c r="CD923" s="218">
        <v>0</v>
      </c>
      <c r="CE923" s="218">
        <v>0</v>
      </c>
      <c r="CF923" s="218">
        <v>0</v>
      </c>
      <c r="CG923" s="219">
        <v>0</v>
      </c>
      <c r="CH923" s="220">
        <v>107222400.00000003</v>
      </c>
      <c r="CI923" s="220">
        <v>107222400.00000003</v>
      </c>
      <c r="CJ923" s="220">
        <v>114405600</v>
      </c>
      <c r="CK923" s="221" t="s">
        <v>530</v>
      </c>
      <c r="CL923" s="222">
        <v>30.6</v>
      </c>
      <c r="CM923" s="223">
        <v>30.6</v>
      </c>
      <c r="CN923" s="224">
        <v>32.65</v>
      </c>
      <c r="CO923" s="253"/>
      <c r="CP923" s="253"/>
      <c r="CQ923" s="253"/>
      <c r="CR923" s="225"/>
      <c r="CS923" s="254">
        <v>255.66666666666666</v>
      </c>
      <c r="CT923" s="255">
        <v>86.333333333333329</v>
      </c>
      <c r="CU923" s="256">
        <v>0.66666666666666663</v>
      </c>
      <c r="CV923" s="257">
        <v>0.33333333333333331</v>
      </c>
      <c r="CW923" s="245" t="s">
        <v>605</v>
      </c>
      <c r="CX923" s="258"/>
      <c r="CY923" s="253"/>
      <c r="CZ923" s="253"/>
      <c r="DA923" s="259"/>
      <c r="DB923" s="260"/>
      <c r="DC923" s="261">
        <v>0</v>
      </c>
      <c r="DD923" s="262">
        <v>0</v>
      </c>
      <c r="DE923" s="263">
        <v>0</v>
      </c>
      <c r="DF923" s="111">
        <v>0</v>
      </c>
    </row>
    <row r="924" spans="1:110" ht="35.25" customHeight="1" x14ac:dyDescent="0.25">
      <c r="A924" s="237" t="s">
        <v>541</v>
      </c>
      <c r="B924" s="238" t="s">
        <v>14</v>
      </c>
      <c r="C924" s="238" t="s">
        <v>22</v>
      </c>
      <c r="D924" s="60" t="s">
        <v>309</v>
      </c>
      <c r="E924" s="60" t="s">
        <v>32</v>
      </c>
      <c r="F924" s="60" t="s">
        <v>1861</v>
      </c>
      <c r="G924" s="61" t="s">
        <v>58</v>
      </c>
      <c r="H924" s="211" t="s">
        <v>543</v>
      </c>
      <c r="I924" s="60" t="s">
        <v>544</v>
      </c>
      <c r="J924" s="212">
        <v>37.128241109999998</v>
      </c>
      <c r="K924" s="212">
        <v>7.069318167114</v>
      </c>
      <c r="L924" s="213">
        <v>5</v>
      </c>
      <c r="M924" s="214"/>
      <c r="N924" s="214"/>
      <c r="O924" s="214"/>
      <c r="P924" s="214"/>
      <c r="Q924" s="214"/>
      <c r="R924" s="214"/>
      <c r="S924" s="214"/>
      <c r="T924" s="214"/>
      <c r="U924" s="214"/>
      <c r="V924" s="214"/>
      <c r="W924" s="214"/>
      <c r="X924" s="214"/>
      <c r="Y924" s="214"/>
      <c r="Z924" s="214"/>
      <c r="AA924" s="214"/>
      <c r="AB924" s="214"/>
      <c r="AC924" s="214"/>
      <c r="AD924" s="214"/>
      <c r="AE924" s="214"/>
      <c r="AF924" s="214"/>
      <c r="AG924" s="215"/>
      <c r="AH924" s="214"/>
      <c r="AI924" s="214">
        <f t="shared" si="45"/>
        <v>0</v>
      </c>
      <c r="AJ924" s="214">
        <f t="shared" si="45"/>
        <v>0</v>
      </c>
      <c r="AK924" s="214"/>
      <c r="AL924" s="214"/>
      <c r="AM924" s="214"/>
      <c r="AN924" s="214"/>
      <c r="AO924" s="214"/>
      <c r="AP924" s="214"/>
      <c r="AQ924" s="214"/>
      <c r="AR924" s="214"/>
      <c r="AS924" s="214"/>
      <c r="AT924" s="214"/>
      <c r="AU924" s="214"/>
      <c r="AV924" s="214"/>
      <c r="AW924" s="214"/>
      <c r="AX924" s="214"/>
      <c r="AY924" s="214"/>
      <c r="AZ924" s="214"/>
      <c r="BA924" s="214"/>
      <c r="BB924" s="214"/>
      <c r="BC924" s="214"/>
      <c r="BD924" s="214"/>
      <c r="BE924" s="214"/>
      <c r="BF924" s="214"/>
      <c r="BG924" s="216">
        <f t="shared" si="46"/>
        <v>0</v>
      </c>
      <c r="BH924" s="72">
        <f t="shared" si="46"/>
        <v>0</v>
      </c>
      <c r="BI924" s="217">
        <f t="shared" si="44"/>
        <v>0</v>
      </c>
      <c r="BJ924" s="218">
        <v>0</v>
      </c>
      <c r="BK924" s="218">
        <v>0</v>
      </c>
      <c r="BL924" s="218">
        <v>0</v>
      </c>
      <c r="BM924" s="218">
        <v>0</v>
      </c>
      <c r="BN924" s="218">
        <v>0</v>
      </c>
      <c r="BO924" s="218">
        <v>0</v>
      </c>
      <c r="BP924" s="218">
        <v>0</v>
      </c>
      <c r="BQ924" s="218">
        <v>0</v>
      </c>
      <c r="BR924" s="218">
        <v>0</v>
      </c>
      <c r="BS924" s="218">
        <v>0</v>
      </c>
      <c r="BT924" s="218">
        <v>0</v>
      </c>
      <c r="BU924" s="218">
        <v>0</v>
      </c>
      <c r="BV924" s="218">
        <v>0</v>
      </c>
      <c r="BW924" s="218">
        <v>0</v>
      </c>
      <c r="BX924" s="218">
        <v>0</v>
      </c>
      <c r="BY924" s="218">
        <v>0</v>
      </c>
      <c r="BZ924" s="218">
        <v>0</v>
      </c>
      <c r="CA924" s="218">
        <v>0</v>
      </c>
      <c r="CB924" s="218">
        <v>0</v>
      </c>
      <c r="CC924" s="218">
        <v>0</v>
      </c>
      <c r="CD924" s="218">
        <v>0</v>
      </c>
      <c r="CE924" s="218">
        <v>0</v>
      </c>
      <c r="CF924" s="218">
        <v>0</v>
      </c>
      <c r="CG924" s="219">
        <v>0</v>
      </c>
      <c r="CH924" s="220">
        <v>76387200.000000015</v>
      </c>
      <c r="CI924" s="220">
        <v>76387200.000000015</v>
      </c>
      <c r="CJ924" s="220">
        <v>83640480</v>
      </c>
      <c r="CK924" s="221" t="s">
        <v>530</v>
      </c>
      <c r="CL924" s="222">
        <v>21.8</v>
      </c>
      <c r="CM924" s="223">
        <v>21.8</v>
      </c>
      <c r="CN924" s="224">
        <v>23.87</v>
      </c>
      <c r="CO924" s="253"/>
      <c r="CP924" s="253"/>
      <c r="CQ924" s="253"/>
      <c r="CR924" s="225"/>
      <c r="CS924" s="254">
        <v>896.86666666666667</v>
      </c>
      <c r="CT924" s="255">
        <v>896.86666666666667</v>
      </c>
      <c r="CU924" s="256">
        <v>0.73333333333333339</v>
      </c>
      <c r="CV924" s="257">
        <v>0.73333333333333339</v>
      </c>
      <c r="CW924" s="245" t="s">
        <v>545</v>
      </c>
      <c r="CX924" s="258"/>
      <c r="CY924" s="253"/>
      <c r="CZ924" s="253"/>
      <c r="DA924" s="259"/>
      <c r="DB924" s="260"/>
      <c r="DC924" s="261">
        <v>0</v>
      </c>
      <c r="DD924" s="262">
        <v>0</v>
      </c>
      <c r="DE924" s="263">
        <v>885</v>
      </c>
      <c r="DF924" s="111">
        <v>295</v>
      </c>
    </row>
    <row r="925" spans="1:110" ht="35.25" customHeight="1" x14ac:dyDescent="0.25">
      <c r="A925" s="237" t="s">
        <v>541</v>
      </c>
      <c r="B925" s="238" t="s">
        <v>14</v>
      </c>
      <c r="C925" s="238" t="s">
        <v>22</v>
      </c>
      <c r="D925" s="60" t="s">
        <v>54</v>
      </c>
      <c r="E925" s="60" t="s">
        <v>55</v>
      </c>
      <c r="F925" s="60" t="s">
        <v>1862</v>
      </c>
      <c r="G925" s="61" t="s">
        <v>55</v>
      </c>
      <c r="H925" s="211" t="s">
        <v>533</v>
      </c>
      <c r="I925" s="60" t="s">
        <v>544</v>
      </c>
      <c r="J925" s="212">
        <v>20.316955969999999</v>
      </c>
      <c r="K925" s="212">
        <v>3.9742424159760001</v>
      </c>
      <c r="L925" s="213">
        <v>8</v>
      </c>
      <c r="M925" s="214"/>
      <c r="N925" s="214"/>
      <c r="O925" s="214"/>
      <c r="P925" s="214"/>
      <c r="Q925" s="214"/>
      <c r="R925" s="214"/>
      <c r="S925" s="214"/>
      <c r="T925" s="214"/>
      <c r="U925" s="214"/>
      <c r="V925" s="214"/>
      <c r="W925" s="214"/>
      <c r="X925" s="214"/>
      <c r="Y925" s="214"/>
      <c r="Z925" s="214"/>
      <c r="AA925" s="214"/>
      <c r="AB925" s="214"/>
      <c r="AC925" s="214"/>
      <c r="AD925" s="214"/>
      <c r="AE925" s="214"/>
      <c r="AF925" s="214"/>
      <c r="AG925" s="215"/>
      <c r="AH925" s="214"/>
      <c r="AI925" s="214">
        <f t="shared" si="45"/>
        <v>0</v>
      </c>
      <c r="AJ925" s="214">
        <f t="shared" si="45"/>
        <v>0</v>
      </c>
      <c r="AK925" s="214"/>
      <c r="AL925" s="214"/>
      <c r="AM925" s="214"/>
      <c r="AN925" s="214"/>
      <c r="AO925" s="214"/>
      <c r="AP925" s="214"/>
      <c r="AQ925" s="214"/>
      <c r="AR925" s="214"/>
      <c r="AS925" s="214"/>
      <c r="AT925" s="214"/>
      <c r="AU925" s="214"/>
      <c r="AV925" s="214"/>
      <c r="AW925" s="214"/>
      <c r="AX925" s="214"/>
      <c r="AY925" s="214"/>
      <c r="AZ925" s="214"/>
      <c r="BA925" s="214"/>
      <c r="BB925" s="214"/>
      <c r="BC925" s="214"/>
      <c r="BD925" s="214"/>
      <c r="BE925" s="214"/>
      <c r="BF925" s="214"/>
      <c r="BG925" s="216">
        <f t="shared" si="46"/>
        <v>0</v>
      </c>
      <c r="BH925" s="72">
        <f t="shared" si="46"/>
        <v>0</v>
      </c>
      <c r="BI925" s="217">
        <f t="shared" si="44"/>
        <v>0</v>
      </c>
      <c r="BJ925" s="218">
        <v>0</v>
      </c>
      <c r="BK925" s="218">
        <v>0</v>
      </c>
      <c r="BL925" s="218">
        <v>0</v>
      </c>
      <c r="BM925" s="218">
        <v>0</v>
      </c>
      <c r="BN925" s="218">
        <v>0</v>
      </c>
      <c r="BO925" s="218">
        <v>0</v>
      </c>
      <c r="BP925" s="218">
        <v>0</v>
      </c>
      <c r="BQ925" s="218">
        <v>0</v>
      </c>
      <c r="BR925" s="218">
        <v>0</v>
      </c>
      <c r="BS925" s="218">
        <v>0</v>
      </c>
      <c r="BT925" s="218">
        <v>0</v>
      </c>
      <c r="BU925" s="218">
        <v>0</v>
      </c>
      <c r="BV925" s="218">
        <v>0</v>
      </c>
      <c r="BW925" s="218">
        <v>0</v>
      </c>
      <c r="BX925" s="218">
        <v>0</v>
      </c>
      <c r="BY925" s="218">
        <v>0</v>
      </c>
      <c r="BZ925" s="218">
        <v>0</v>
      </c>
      <c r="CA925" s="218">
        <v>0</v>
      </c>
      <c r="CB925" s="218">
        <v>0</v>
      </c>
      <c r="CC925" s="218">
        <v>0</v>
      </c>
      <c r="CD925" s="218">
        <v>0</v>
      </c>
      <c r="CE925" s="218">
        <v>0</v>
      </c>
      <c r="CF925" s="218">
        <v>0</v>
      </c>
      <c r="CG925" s="219">
        <v>0</v>
      </c>
      <c r="CH925" s="220">
        <v>27716640.000000004</v>
      </c>
      <c r="CI925" s="220">
        <v>27716640.000000004</v>
      </c>
      <c r="CJ925" s="220">
        <v>31956479.999999996</v>
      </c>
      <c r="CK925" s="221" t="s">
        <v>530</v>
      </c>
      <c r="CL925" s="222">
        <v>7.91</v>
      </c>
      <c r="CM925" s="223">
        <v>7.91</v>
      </c>
      <c r="CN925" s="224">
        <v>9.1199999999999992</v>
      </c>
      <c r="CO925" s="253"/>
      <c r="CP925" s="253"/>
      <c r="CQ925" s="253"/>
      <c r="CR925" s="225"/>
      <c r="CS925" s="254">
        <v>453.24822695035465</v>
      </c>
      <c r="CT925" s="255">
        <v>453.24822695035465</v>
      </c>
      <c r="CU925" s="256">
        <v>0.80053191489361719</v>
      </c>
      <c r="CV925" s="257">
        <v>0.80053191489361719</v>
      </c>
      <c r="CW925" s="245" t="s">
        <v>916</v>
      </c>
      <c r="CX925" s="258"/>
      <c r="CY925" s="253"/>
      <c r="CZ925" s="253"/>
      <c r="DA925" s="259"/>
      <c r="DB925" s="260"/>
      <c r="DC925" s="261">
        <v>2160</v>
      </c>
      <c r="DD925" s="262">
        <v>8672</v>
      </c>
      <c r="DE925" s="263">
        <v>0</v>
      </c>
      <c r="DF925" s="111">
        <v>3610.6666666666665</v>
      </c>
    </row>
    <row r="926" spans="1:110" ht="35.25" customHeight="1" x14ac:dyDescent="0.25">
      <c r="A926" s="237" t="s">
        <v>541</v>
      </c>
      <c r="B926" s="238" t="s">
        <v>14</v>
      </c>
      <c r="C926" s="238" t="s">
        <v>22</v>
      </c>
      <c r="D926" s="60" t="s">
        <v>370</v>
      </c>
      <c r="E926" s="60" t="s">
        <v>23</v>
      </c>
      <c r="F926" s="60" t="s">
        <v>1863</v>
      </c>
      <c r="G926" s="61" t="s">
        <v>1851</v>
      </c>
      <c r="H926" s="211" t="s">
        <v>543</v>
      </c>
      <c r="I926" s="60" t="s">
        <v>544</v>
      </c>
      <c r="J926" s="212">
        <v>26.173019750000002</v>
      </c>
      <c r="K926" s="212">
        <v>8.265909073716001</v>
      </c>
      <c r="L926" s="213">
        <v>7</v>
      </c>
      <c r="M926" s="214"/>
      <c r="N926" s="214"/>
      <c r="O926" s="214"/>
      <c r="P926" s="214"/>
      <c r="Q926" s="214"/>
      <c r="R926" s="214"/>
      <c r="S926" s="214"/>
      <c r="T926" s="214"/>
      <c r="U926" s="214"/>
      <c r="V926" s="214"/>
      <c r="W926" s="214"/>
      <c r="X926" s="214"/>
      <c r="Y926" s="214"/>
      <c r="Z926" s="214"/>
      <c r="AA926" s="214"/>
      <c r="AB926" s="214"/>
      <c r="AC926" s="214"/>
      <c r="AD926" s="214"/>
      <c r="AE926" s="214"/>
      <c r="AF926" s="214"/>
      <c r="AG926" s="215"/>
      <c r="AH926" s="214"/>
      <c r="AI926" s="214">
        <f t="shared" si="45"/>
        <v>0</v>
      </c>
      <c r="AJ926" s="214">
        <f t="shared" si="45"/>
        <v>0</v>
      </c>
      <c r="AK926" s="214"/>
      <c r="AL926" s="214"/>
      <c r="AM926" s="214"/>
      <c r="AN926" s="214"/>
      <c r="AO926" s="214"/>
      <c r="AP926" s="214"/>
      <c r="AQ926" s="214"/>
      <c r="AR926" s="214"/>
      <c r="AS926" s="214"/>
      <c r="AT926" s="214"/>
      <c r="AU926" s="214"/>
      <c r="AV926" s="214"/>
      <c r="AW926" s="214"/>
      <c r="AX926" s="214"/>
      <c r="AY926" s="214"/>
      <c r="AZ926" s="214"/>
      <c r="BA926" s="214"/>
      <c r="BB926" s="214"/>
      <c r="BC926" s="214"/>
      <c r="BD926" s="214"/>
      <c r="BE926" s="214"/>
      <c r="BF926" s="214"/>
      <c r="BG926" s="216">
        <f t="shared" si="46"/>
        <v>0</v>
      </c>
      <c r="BH926" s="72">
        <f t="shared" si="46"/>
        <v>0</v>
      </c>
      <c r="BI926" s="217">
        <f t="shared" si="44"/>
        <v>0</v>
      </c>
      <c r="BJ926" s="218">
        <v>0</v>
      </c>
      <c r="BK926" s="218">
        <v>0</v>
      </c>
      <c r="BL926" s="218">
        <v>0</v>
      </c>
      <c r="BM926" s="218">
        <v>0</v>
      </c>
      <c r="BN926" s="218">
        <v>0</v>
      </c>
      <c r="BO926" s="218">
        <v>0</v>
      </c>
      <c r="BP926" s="218">
        <v>0</v>
      </c>
      <c r="BQ926" s="218">
        <v>0</v>
      </c>
      <c r="BR926" s="218">
        <v>0</v>
      </c>
      <c r="BS926" s="218">
        <v>0</v>
      </c>
      <c r="BT926" s="218">
        <v>0</v>
      </c>
      <c r="BU926" s="218">
        <v>0</v>
      </c>
      <c r="BV926" s="218">
        <v>0</v>
      </c>
      <c r="BW926" s="218">
        <v>0</v>
      </c>
      <c r="BX926" s="218">
        <v>0</v>
      </c>
      <c r="BY926" s="218">
        <v>0</v>
      </c>
      <c r="BZ926" s="218">
        <v>0</v>
      </c>
      <c r="CA926" s="218">
        <v>0</v>
      </c>
      <c r="CB926" s="218">
        <v>0</v>
      </c>
      <c r="CC926" s="218">
        <v>0</v>
      </c>
      <c r="CD926" s="218">
        <v>0</v>
      </c>
      <c r="CE926" s="218">
        <v>0</v>
      </c>
      <c r="CF926" s="218">
        <v>0</v>
      </c>
      <c r="CG926" s="219">
        <v>0</v>
      </c>
      <c r="CH926" s="220">
        <v>36441600</v>
      </c>
      <c r="CI926" s="220">
        <v>36441600</v>
      </c>
      <c r="CJ926" s="220">
        <v>39420000</v>
      </c>
      <c r="CK926" s="221" t="s">
        <v>530</v>
      </c>
      <c r="CL926" s="222">
        <v>10.4</v>
      </c>
      <c r="CM926" s="223">
        <v>10.4</v>
      </c>
      <c r="CN926" s="224">
        <v>11.25</v>
      </c>
      <c r="CO926" s="253"/>
      <c r="CP926" s="253"/>
      <c r="CQ926" s="253"/>
      <c r="CR926" s="225"/>
      <c r="CS926" s="254">
        <v>1075.049200492005</v>
      </c>
      <c r="CT926" s="255">
        <v>100.71586715867157</v>
      </c>
      <c r="CU926" s="256">
        <v>1.4883148831488313</v>
      </c>
      <c r="CV926" s="257">
        <v>0.82164821648216468</v>
      </c>
      <c r="CW926" s="245" t="s">
        <v>579</v>
      </c>
      <c r="CX926" s="258"/>
      <c r="CY926" s="253"/>
      <c r="CZ926" s="253"/>
      <c r="DA926" s="259"/>
      <c r="DB926" s="260"/>
      <c r="DC926" s="261">
        <v>0</v>
      </c>
      <c r="DD926" s="262">
        <v>4263</v>
      </c>
      <c r="DE926" s="263">
        <v>1386</v>
      </c>
      <c r="DF926" s="111">
        <v>1883</v>
      </c>
    </row>
    <row r="927" spans="1:110" ht="35.25" customHeight="1" x14ac:dyDescent="0.25">
      <c r="A927" s="237" t="s">
        <v>541</v>
      </c>
      <c r="B927" s="238" t="s">
        <v>14</v>
      </c>
      <c r="C927" s="238" t="s">
        <v>22</v>
      </c>
      <c r="D927" s="60" t="s">
        <v>174</v>
      </c>
      <c r="E927" s="60" t="s">
        <v>113</v>
      </c>
      <c r="F927" s="60" t="s">
        <v>1864</v>
      </c>
      <c r="G927" s="61" t="s">
        <v>1865</v>
      </c>
      <c r="H927" s="211" t="s">
        <v>543</v>
      </c>
      <c r="I927" s="60" t="s">
        <v>544</v>
      </c>
      <c r="J927" s="212">
        <v>45.8</v>
      </c>
      <c r="K927" s="212">
        <v>4.002651506826</v>
      </c>
      <c r="L927" s="213">
        <v>2</v>
      </c>
      <c r="M927" s="214"/>
      <c r="N927" s="214"/>
      <c r="O927" s="214"/>
      <c r="P927" s="214"/>
      <c r="Q927" s="214"/>
      <c r="R927" s="214"/>
      <c r="S927" s="214"/>
      <c r="T927" s="214"/>
      <c r="U927" s="214"/>
      <c r="V927" s="214"/>
      <c r="W927" s="214"/>
      <c r="X927" s="214"/>
      <c r="Y927" s="214"/>
      <c r="Z927" s="214"/>
      <c r="AA927" s="214"/>
      <c r="AB927" s="214"/>
      <c r="AC927" s="214"/>
      <c r="AD927" s="214"/>
      <c r="AE927" s="214"/>
      <c r="AF927" s="214"/>
      <c r="AG927" s="215"/>
      <c r="AH927" s="214"/>
      <c r="AI927" s="214">
        <f t="shared" si="45"/>
        <v>0</v>
      </c>
      <c r="AJ927" s="214">
        <f t="shared" si="45"/>
        <v>0</v>
      </c>
      <c r="AK927" s="214"/>
      <c r="AL927" s="214"/>
      <c r="AM927" s="214"/>
      <c r="AN927" s="214"/>
      <c r="AO927" s="214"/>
      <c r="AP927" s="214"/>
      <c r="AQ927" s="214"/>
      <c r="AR927" s="214"/>
      <c r="AS927" s="214"/>
      <c r="AT927" s="214"/>
      <c r="AU927" s="214"/>
      <c r="AV927" s="214"/>
      <c r="AW927" s="214"/>
      <c r="AX927" s="214"/>
      <c r="AY927" s="214"/>
      <c r="AZ927" s="214"/>
      <c r="BA927" s="214"/>
      <c r="BB927" s="214"/>
      <c r="BC927" s="214"/>
      <c r="BD927" s="214"/>
      <c r="BE927" s="214"/>
      <c r="BF927" s="214"/>
      <c r="BG927" s="216">
        <f t="shared" si="46"/>
        <v>0</v>
      </c>
      <c r="BH927" s="72">
        <f t="shared" si="46"/>
        <v>0</v>
      </c>
      <c r="BI927" s="217">
        <f t="shared" si="44"/>
        <v>0</v>
      </c>
      <c r="BJ927" s="218">
        <v>0</v>
      </c>
      <c r="BK927" s="218">
        <v>0</v>
      </c>
      <c r="BL927" s="218">
        <v>0</v>
      </c>
      <c r="BM927" s="218">
        <v>0</v>
      </c>
      <c r="BN927" s="218">
        <v>0</v>
      </c>
      <c r="BO927" s="218">
        <v>0</v>
      </c>
      <c r="BP927" s="218">
        <v>0</v>
      </c>
      <c r="BQ927" s="218">
        <v>0</v>
      </c>
      <c r="BR927" s="218">
        <v>0</v>
      </c>
      <c r="BS927" s="218">
        <v>0</v>
      </c>
      <c r="BT927" s="218">
        <v>0</v>
      </c>
      <c r="BU927" s="218">
        <v>0</v>
      </c>
      <c r="BV927" s="218">
        <v>0</v>
      </c>
      <c r="BW927" s="218">
        <v>0</v>
      </c>
      <c r="BX927" s="218">
        <v>0</v>
      </c>
      <c r="BY927" s="218">
        <v>0</v>
      </c>
      <c r="BZ927" s="218">
        <v>0</v>
      </c>
      <c r="CA927" s="218">
        <v>0</v>
      </c>
      <c r="CB927" s="218">
        <v>0</v>
      </c>
      <c r="CC927" s="218">
        <v>0</v>
      </c>
      <c r="CD927" s="218">
        <v>0</v>
      </c>
      <c r="CE927" s="218">
        <v>0</v>
      </c>
      <c r="CF927" s="218">
        <v>0</v>
      </c>
      <c r="CG927" s="219">
        <v>0</v>
      </c>
      <c r="CH927" s="220">
        <v>29784000.000000004</v>
      </c>
      <c r="CI927" s="220">
        <v>29784000.000000004</v>
      </c>
      <c r="CJ927" s="220">
        <v>31150560.000000004</v>
      </c>
      <c r="CK927" s="221" t="s">
        <v>530</v>
      </c>
      <c r="CL927" s="222">
        <v>8.5</v>
      </c>
      <c r="CM927" s="223">
        <v>8.5</v>
      </c>
      <c r="CN927" s="224">
        <v>8.89</v>
      </c>
      <c r="CO927" s="253"/>
      <c r="CP927" s="253"/>
      <c r="CQ927" s="253"/>
      <c r="CR927" s="225"/>
      <c r="CS927" s="254">
        <v>94.5</v>
      </c>
      <c r="CT927" s="255">
        <v>94.5</v>
      </c>
      <c r="CU927" s="256">
        <v>0.5</v>
      </c>
      <c r="CV927" s="257">
        <v>0.5</v>
      </c>
      <c r="CW927" s="245" t="s">
        <v>903</v>
      </c>
      <c r="CX927" s="258"/>
      <c r="CY927" s="253"/>
      <c r="CZ927" s="253"/>
      <c r="DA927" s="259"/>
      <c r="DB927" s="260"/>
      <c r="DC927" s="261">
        <v>0</v>
      </c>
      <c r="DD927" s="262">
        <v>567</v>
      </c>
      <c r="DE927" s="263">
        <v>0</v>
      </c>
      <c r="DF927" s="111">
        <v>189</v>
      </c>
    </row>
    <row r="928" spans="1:110" ht="35.25" customHeight="1" x14ac:dyDescent="0.25">
      <c r="A928" s="237" t="s">
        <v>541</v>
      </c>
      <c r="B928" s="238" t="s">
        <v>14</v>
      </c>
      <c r="C928" s="238" t="s">
        <v>22</v>
      </c>
      <c r="D928" s="60" t="s">
        <v>174</v>
      </c>
      <c r="E928" s="60" t="s">
        <v>113</v>
      </c>
      <c r="F928" s="60" t="s">
        <v>1866</v>
      </c>
      <c r="G928" s="61" t="s">
        <v>1867</v>
      </c>
      <c r="H928" s="211" t="s">
        <v>543</v>
      </c>
      <c r="I928" s="60" t="s">
        <v>544</v>
      </c>
      <c r="J928" s="212">
        <v>72.5</v>
      </c>
      <c r="K928" s="212">
        <v>21.240719652789</v>
      </c>
      <c r="L928" s="213">
        <v>1</v>
      </c>
      <c r="M928" s="214"/>
      <c r="N928" s="214"/>
      <c r="O928" s="214"/>
      <c r="P928" s="214"/>
      <c r="Q928" s="214"/>
      <c r="R928" s="214"/>
      <c r="S928" s="214"/>
      <c r="T928" s="214"/>
      <c r="U928" s="214"/>
      <c r="V928" s="214"/>
      <c r="W928" s="214"/>
      <c r="X928" s="214"/>
      <c r="Y928" s="214"/>
      <c r="Z928" s="214"/>
      <c r="AA928" s="214"/>
      <c r="AB928" s="214"/>
      <c r="AC928" s="214">
        <v>1</v>
      </c>
      <c r="AD928" s="214">
        <v>1</v>
      </c>
      <c r="AE928" s="214"/>
      <c r="AF928" s="214"/>
      <c r="AG928" s="215">
        <v>1</v>
      </c>
      <c r="AH928" s="214">
        <v>1</v>
      </c>
      <c r="AI928" s="214">
        <f t="shared" si="45"/>
        <v>2</v>
      </c>
      <c r="AJ928" s="214">
        <f t="shared" si="45"/>
        <v>2</v>
      </c>
      <c r="AK928" s="214"/>
      <c r="AL928" s="214"/>
      <c r="AM928" s="214"/>
      <c r="AN928" s="214"/>
      <c r="AO928" s="214"/>
      <c r="AP928" s="214"/>
      <c r="AQ928" s="214"/>
      <c r="AR928" s="214"/>
      <c r="AS928" s="214"/>
      <c r="AT928" s="214"/>
      <c r="AU928" s="214"/>
      <c r="AV928" s="214"/>
      <c r="AW928" s="214"/>
      <c r="AX928" s="214"/>
      <c r="AY928" s="214"/>
      <c r="AZ928" s="214"/>
      <c r="BA928" s="214">
        <v>375</v>
      </c>
      <c r="BB928" s="214">
        <v>375</v>
      </c>
      <c r="BC928" s="214"/>
      <c r="BD928" s="214"/>
      <c r="BE928" s="214">
        <v>600</v>
      </c>
      <c r="BF928" s="214">
        <v>600</v>
      </c>
      <c r="BG928" s="216">
        <f t="shared" si="46"/>
        <v>975</v>
      </c>
      <c r="BH928" s="72">
        <f t="shared" si="46"/>
        <v>975</v>
      </c>
      <c r="BI928" s="217">
        <f t="shared" si="44"/>
        <v>2.4765049530099063E-2</v>
      </c>
      <c r="BJ928" s="218">
        <v>0</v>
      </c>
      <c r="BK928" s="218">
        <v>0</v>
      </c>
      <c r="BL928" s="218">
        <v>0</v>
      </c>
      <c r="BM928" s="218">
        <v>0</v>
      </c>
      <c r="BN928" s="218">
        <v>0</v>
      </c>
      <c r="BO928" s="218">
        <v>0</v>
      </c>
      <c r="BP928" s="218">
        <v>0</v>
      </c>
      <c r="BQ928" s="218">
        <v>0</v>
      </c>
      <c r="BR928" s="218">
        <v>0</v>
      </c>
      <c r="BS928" s="218">
        <v>0</v>
      </c>
      <c r="BT928" s="218">
        <v>0</v>
      </c>
      <c r="BU928" s="218">
        <v>0</v>
      </c>
      <c r="BV928" s="218">
        <v>0</v>
      </c>
      <c r="BW928" s="218">
        <v>0</v>
      </c>
      <c r="BX928" s="218">
        <v>0</v>
      </c>
      <c r="BY928" s="218">
        <v>0</v>
      </c>
      <c r="BZ928" s="218">
        <v>440190</v>
      </c>
      <c r="CA928" s="218">
        <v>440190</v>
      </c>
      <c r="CB928" s="218">
        <v>0</v>
      </c>
      <c r="CC928" s="218">
        <v>0</v>
      </c>
      <c r="CD928" s="218">
        <v>1965744</v>
      </c>
      <c r="CE928" s="218">
        <v>1965744</v>
      </c>
      <c r="CF928" s="218">
        <v>2405934</v>
      </c>
      <c r="CG928" s="219">
        <v>2405934</v>
      </c>
      <c r="CH928" s="220">
        <v>0</v>
      </c>
      <c r="CI928" s="220">
        <v>0</v>
      </c>
      <c r="CJ928" s="220">
        <v>137952479.99999997</v>
      </c>
      <c r="CK928" s="221" t="s">
        <v>530</v>
      </c>
      <c r="CL928" s="222">
        <v>0</v>
      </c>
      <c r="CM928" s="223">
        <v>0</v>
      </c>
      <c r="CN928" s="224">
        <v>39.369999999999997</v>
      </c>
      <c r="CO928" s="253"/>
      <c r="CP928" s="253"/>
      <c r="CQ928" s="253"/>
      <c r="CR928" s="225"/>
      <c r="CS928" s="254">
        <v>56.666666666666664</v>
      </c>
      <c r="CT928" s="255">
        <v>56.666666666666664</v>
      </c>
      <c r="CU928" s="256">
        <v>0.33333333333333331</v>
      </c>
      <c r="CV928" s="257">
        <v>0.33333333333333331</v>
      </c>
      <c r="CW928" s="245" t="s">
        <v>1868</v>
      </c>
      <c r="CX928" s="258"/>
      <c r="CY928" s="253"/>
      <c r="CZ928" s="253"/>
      <c r="DA928" s="259"/>
      <c r="DB928" s="260"/>
      <c r="DC928" s="261">
        <v>0</v>
      </c>
      <c r="DD928" s="262">
        <v>0</v>
      </c>
      <c r="DE928" s="263">
        <v>0</v>
      </c>
      <c r="DF928" s="111">
        <v>0</v>
      </c>
    </row>
    <row r="929" spans="1:110" ht="35.25" customHeight="1" x14ac:dyDescent="0.25">
      <c r="A929" s="237" t="s">
        <v>541</v>
      </c>
      <c r="B929" s="238" t="s">
        <v>14</v>
      </c>
      <c r="C929" s="238" t="s">
        <v>22</v>
      </c>
      <c r="D929" s="60" t="s">
        <v>91</v>
      </c>
      <c r="E929" s="60" t="s">
        <v>84</v>
      </c>
      <c r="F929" s="60" t="s">
        <v>1869</v>
      </c>
      <c r="G929" s="61" t="s">
        <v>84</v>
      </c>
      <c r="H929" s="211" t="s">
        <v>543</v>
      </c>
      <c r="I929" s="60" t="s">
        <v>529</v>
      </c>
      <c r="J929" s="212">
        <v>11.660166036553681</v>
      </c>
      <c r="K929" s="212">
        <v>26.356439339118001</v>
      </c>
      <c r="L929" s="213">
        <v>1841.5</v>
      </c>
      <c r="M929" s="214"/>
      <c r="N929" s="214"/>
      <c r="O929" s="214"/>
      <c r="P929" s="214"/>
      <c r="Q929" s="214"/>
      <c r="R929" s="214"/>
      <c r="S929" s="214"/>
      <c r="T929" s="214"/>
      <c r="U929" s="214"/>
      <c r="V929" s="214"/>
      <c r="W929" s="214"/>
      <c r="X929" s="214"/>
      <c r="Y929" s="214"/>
      <c r="Z929" s="214"/>
      <c r="AA929" s="214"/>
      <c r="AB929" s="214"/>
      <c r="AC929" s="214">
        <v>74</v>
      </c>
      <c r="AD929" s="214">
        <v>74</v>
      </c>
      <c r="AE929" s="214"/>
      <c r="AF929" s="214"/>
      <c r="AG929" s="215"/>
      <c r="AH929" s="214"/>
      <c r="AI929" s="214">
        <f t="shared" si="45"/>
        <v>74</v>
      </c>
      <c r="AJ929" s="214">
        <f t="shared" si="45"/>
        <v>74</v>
      </c>
      <c r="AK929" s="214"/>
      <c r="AL929" s="214"/>
      <c r="AM929" s="214"/>
      <c r="AN929" s="214"/>
      <c r="AO929" s="214"/>
      <c r="AP929" s="214"/>
      <c r="AQ929" s="214"/>
      <c r="AR929" s="214"/>
      <c r="AS929" s="214"/>
      <c r="AT929" s="214"/>
      <c r="AU929" s="214"/>
      <c r="AV929" s="214"/>
      <c r="AW929" s="214"/>
      <c r="AX929" s="214"/>
      <c r="AY929" s="214"/>
      <c r="AZ929" s="214"/>
      <c r="BA929" s="214">
        <v>769.69</v>
      </c>
      <c r="BB929" s="214">
        <v>769.69</v>
      </c>
      <c r="BC929" s="214"/>
      <c r="BD929" s="214"/>
      <c r="BE929" s="214"/>
      <c r="BF929" s="214"/>
      <c r="BG929" s="216">
        <f t="shared" si="46"/>
        <v>769.69</v>
      </c>
      <c r="BH929" s="72">
        <f t="shared" si="46"/>
        <v>769.69</v>
      </c>
      <c r="BI929" s="217">
        <f t="shared" si="44"/>
        <v>8.8981502890173411E-2</v>
      </c>
      <c r="BJ929" s="218">
        <v>0</v>
      </c>
      <c r="BK929" s="218">
        <v>0</v>
      </c>
      <c r="BL929" s="218">
        <v>0</v>
      </c>
      <c r="BM929" s="218">
        <v>0</v>
      </c>
      <c r="BN929" s="218">
        <v>0</v>
      </c>
      <c r="BO929" s="218">
        <v>0</v>
      </c>
      <c r="BP929" s="218">
        <v>0</v>
      </c>
      <c r="BQ929" s="218">
        <v>0</v>
      </c>
      <c r="BR929" s="218">
        <v>0</v>
      </c>
      <c r="BS929" s="218">
        <v>0</v>
      </c>
      <c r="BT929" s="218">
        <v>0</v>
      </c>
      <c r="BU929" s="218">
        <v>0</v>
      </c>
      <c r="BV929" s="218">
        <v>0</v>
      </c>
      <c r="BW929" s="218">
        <v>0</v>
      </c>
      <c r="BX929" s="218">
        <v>0</v>
      </c>
      <c r="BY929" s="218">
        <v>0</v>
      </c>
      <c r="BZ929" s="218">
        <v>903492.90960000013</v>
      </c>
      <c r="CA929" s="218">
        <v>903492.90960000013</v>
      </c>
      <c r="CB929" s="218">
        <v>0</v>
      </c>
      <c r="CC929" s="218">
        <v>0</v>
      </c>
      <c r="CD929" s="218">
        <v>0</v>
      </c>
      <c r="CE929" s="218">
        <v>0</v>
      </c>
      <c r="CF929" s="218">
        <v>903492.90960000013</v>
      </c>
      <c r="CG929" s="219">
        <v>903492.90960000013</v>
      </c>
      <c r="CH929" s="220">
        <v>28837920.000000004</v>
      </c>
      <c r="CI929" s="220">
        <v>28837920.000000004</v>
      </c>
      <c r="CJ929" s="220">
        <v>30309600.000000004</v>
      </c>
      <c r="CK929" s="221" t="s">
        <v>530</v>
      </c>
      <c r="CL929" s="222">
        <v>8.23</v>
      </c>
      <c r="CM929" s="223">
        <v>8.23</v>
      </c>
      <c r="CN929" s="224">
        <v>8.65</v>
      </c>
      <c r="CO929" s="253"/>
      <c r="CP929" s="253"/>
      <c r="CQ929" s="253"/>
      <c r="CR929" s="225"/>
      <c r="CS929" s="254">
        <v>383.93589891343964</v>
      </c>
      <c r="CT929" s="255">
        <v>315.44952005562448</v>
      </c>
      <c r="CU929" s="256">
        <v>1.5399574172798685</v>
      </c>
      <c r="CV929" s="257">
        <v>1.5218562316522097</v>
      </c>
      <c r="CW929" s="245" t="s">
        <v>639</v>
      </c>
      <c r="CX929" s="258"/>
      <c r="CY929" s="253"/>
      <c r="CZ929" s="253"/>
      <c r="DA929" s="259"/>
      <c r="DB929" s="260"/>
      <c r="DC929" s="261">
        <v>6442</v>
      </c>
      <c r="DD929" s="262">
        <v>930242</v>
      </c>
      <c r="DE929" s="263">
        <v>501021</v>
      </c>
      <c r="DF929" s="111">
        <v>479235</v>
      </c>
    </row>
    <row r="930" spans="1:110" ht="35.25" customHeight="1" x14ac:dyDescent="0.25">
      <c r="A930" s="237" t="s">
        <v>541</v>
      </c>
      <c r="B930" s="238" t="s">
        <v>14</v>
      </c>
      <c r="C930" s="238" t="s">
        <v>22</v>
      </c>
      <c r="D930" s="60" t="s">
        <v>91</v>
      </c>
      <c r="E930" s="60" t="s">
        <v>84</v>
      </c>
      <c r="F930" s="60" t="s">
        <v>1870</v>
      </c>
      <c r="G930" s="61" t="s">
        <v>1871</v>
      </c>
      <c r="H930" s="211" t="s">
        <v>533</v>
      </c>
      <c r="I930" s="60" t="s">
        <v>529</v>
      </c>
      <c r="J930" s="212">
        <v>8.5965145681258512</v>
      </c>
      <c r="K930" s="212">
        <v>33.001893870750003</v>
      </c>
      <c r="L930" s="213">
        <v>1492.6</v>
      </c>
      <c r="M930" s="214"/>
      <c r="N930" s="214"/>
      <c r="O930" s="214"/>
      <c r="P930" s="214"/>
      <c r="Q930" s="214"/>
      <c r="R930" s="214"/>
      <c r="S930" s="214"/>
      <c r="T930" s="214"/>
      <c r="U930" s="214"/>
      <c r="V930" s="214"/>
      <c r="W930" s="214"/>
      <c r="X930" s="214"/>
      <c r="Y930" s="214"/>
      <c r="Z930" s="214"/>
      <c r="AA930" s="214"/>
      <c r="AB930" s="214"/>
      <c r="AC930" s="214">
        <v>79</v>
      </c>
      <c r="AD930" s="214">
        <v>79</v>
      </c>
      <c r="AE930" s="214"/>
      <c r="AF930" s="214"/>
      <c r="AG930" s="215"/>
      <c r="AH930" s="214"/>
      <c r="AI930" s="214">
        <f t="shared" si="45"/>
        <v>79</v>
      </c>
      <c r="AJ930" s="214">
        <f t="shared" si="45"/>
        <v>79</v>
      </c>
      <c r="AK930" s="214"/>
      <c r="AL930" s="214"/>
      <c r="AM930" s="214"/>
      <c r="AN930" s="214"/>
      <c r="AO930" s="214"/>
      <c r="AP930" s="214"/>
      <c r="AQ930" s="214"/>
      <c r="AR930" s="214"/>
      <c r="AS930" s="214"/>
      <c r="AT930" s="214"/>
      <c r="AU930" s="214"/>
      <c r="AV930" s="214"/>
      <c r="AW930" s="214"/>
      <c r="AX930" s="214"/>
      <c r="AY930" s="214"/>
      <c r="AZ930" s="214"/>
      <c r="BA930" s="214">
        <v>774.84</v>
      </c>
      <c r="BB930" s="214">
        <v>774.84</v>
      </c>
      <c r="BC930" s="214"/>
      <c r="BD930" s="214"/>
      <c r="BE930" s="214"/>
      <c r="BF930" s="214"/>
      <c r="BG930" s="216">
        <f t="shared" si="46"/>
        <v>774.84</v>
      </c>
      <c r="BH930" s="72">
        <f t="shared" si="46"/>
        <v>774.84</v>
      </c>
      <c r="BI930" s="217">
        <f t="shared" si="44"/>
        <v>0.13088513513513514</v>
      </c>
      <c r="BJ930" s="218">
        <v>0</v>
      </c>
      <c r="BK930" s="218">
        <v>0</v>
      </c>
      <c r="BL930" s="218">
        <v>0</v>
      </c>
      <c r="BM930" s="218">
        <v>0</v>
      </c>
      <c r="BN930" s="218">
        <v>0</v>
      </c>
      <c r="BO930" s="218">
        <v>0</v>
      </c>
      <c r="BP930" s="218">
        <v>0</v>
      </c>
      <c r="BQ930" s="218">
        <v>0</v>
      </c>
      <c r="BR930" s="218">
        <v>0</v>
      </c>
      <c r="BS930" s="218">
        <v>0</v>
      </c>
      <c r="BT930" s="218">
        <v>0</v>
      </c>
      <c r="BU930" s="218">
        <v>0</v>
      </c>
      <c r="BV930" s="218">
        <v>0</v>
      </c>
      <c r="BW930" s="218">
        <v>0</v>
      </c>
      <c r="BX930" s="218">
        <v>0</v>
      </c>
      <c r="BY930" s="218">
        <v>0</v>
      </c>
      <c r="BZ930" s="218">
        <v>909538.18560000008</v>
      </c>
      <c r="CA930" s="218">
        <v>909538.18560000008</v>
      </c>
      <c r="CB930" s="218">
        <v>0</v>
      </c>
      <c r="CC930" s="218">
        <v>0</v>
      </c>
      <c r="CD930" s="218">
        <v>0</v>
      </c>
      <c r="CE930" s="218">
        <v>0</v>
      </c>
      <c r="CF930" s="218">
        <v>909538.18560000008</v>
      </c>
      <c r="CG930" s="219">
        <v>909538.18560000008</v>
      </c>
      <c r="CH930" s="220">
        <v>18676320</v>
      </c>
      <c r="CI930" s="220">
        <v>18676320</v>
      </c>
      <c r="CJ930" s="220">
        <v>20743680</v>
      </c>
      <c r="CK930" s="221" t="s">
        <v>530</v>
      </c>
      <c r="CL930" s="222">
        <v>5.33</v>
      </c>
      <c r="CM930" s="223">
        <v>5.33</v>
      </c>
      <c r="CN930" s="224">
        <v>5.92</v>
      </c>
      <c r="CO930" s="253"/>
      <c r="CP930" s="253"/>
      <c r="CQ930" s="253"/>
      <c r="CR930" s="225"/>
      <c r="CS930" s="254">
        <v>632.93952155397085</v>
      </c>
      <c r="CT930" s="255">
        <v>281.13113564586894</v>
      </c>
      <c r="CU930" s="256">
        <v>1.0701247175810167</v>
      </c>
      <c r="CV930" s="257">
        <v>0.97454099807903438</v>
      </c>
      <c r="CW930" s="245" t="s">
        <v>609</v>
      </c>
      <c r="CX930" s="258"/>
      <c r="CY930" s="253"/>
      <c r="CZ930" s="253"/>
      <c r="DA930" s="259"/>
      <c r="DB930" s="260"/>
      <c r="DC930" s="261">
        <v>341407</v>
      </c>
      <c r="DD930" s="262">
        <v>0</v>
      </c>
      <c r="DE930" s="263">
        <v>0</v>
      </c>
      <c r="DF930" s="111">
        <v>113802.33333333333</v>
      </c>
    </row>
    <row r="931" spans="1:110" ht="35.25" customHeight="1" x14ac:dyDescent="0.25">
      <c r="A931" s="237" t="s">
        <v>541</v>
      </c>
      <c r="B931" s="238" t="s">
        <v>14</v>
      </c>
      <c r="C931" s="238" t="s">
        <v>22</v>
      </c>
      <c r="D931" s="60" t="s">
        <v>91</v>
      </c>
      <c r="E931" s="60" t="s">
        <v>84</v>
      </c>
      <c r="F931" s="60" t="s">
        <v>1872</v>
      </c>
      <c r="G931" s="61" t="s">
        <v>1873</v>
      </c>
      <c r="H931" s="211" t="s">
        <v>533</v>
      </c>
      <c r="I931" s="60" t="s">
        <v>529</v>
      </c>
      <c r="J931" s="212">
        <v>10.151203372999674</v>
      </c>
      <c r="K931" s="212">
        <v>16.384280268950999</v>
      </c>
      <c r="L931" s="213">
        <v>876.3</v>
      </c>
      <c r="M931" s="214"/>
      <c r="N931" s="214"/>
      <c r="O931" s="214"/>
      <c r="P931" s="214"/>
      <c r="Q931" s="214"/>
      <c r="R931" s="214"/>
      <c r="S931" s="214">
        <v>1</v>
      </c>
      <c r="T931" s="214">
        <v>1</v>
      </c>
      <c r="U931" s="214"/>
      <c r="V931" s="214"/>
      <c r="W931" s="214"/>
      <c r="X931" s="214"/>
      <c r="Y931" s="214"/>
      <c r="Z931" s="214"/>
      <c r="AA931" s="214"/>
      <c r="AB931" s="214"/>
      <c r="AC931" s="214">
        <v>36</v>
      </c>
      <c r="AD931" s="214">
        <v>36</v>
      </c>
      <c r="AE931" s="214"/>
      <c r="AF931" s="214"/>
      <c r="AG931" s="215"/>
      <c r="AH931" s="214"/>
      <c r="AI931" s="214">
        <f t="shared" si="45"/>
        <v>37</v>
      </c>
      <c r="AJ931" s="214">
        <f t="shared" si="45"/>
        <v>37</v>
      </c>
      <c r="AK931" s="214"/>
      <c r="AL931" s="214"/>
      <c r="AM931" s="214"/>
      <c r="AN931" s="214"/>
      <c r="AO931" s="214"/>
      <c r="AP931" s="214"/>
      <c r="AQ931" s="214">
        <v>5</v>
      </c>
      <c r="AR931" s="214">
        <v>5</v>
      </c>
      <c r="AS931" s="214"/>
      <c r="AT931" s="214"/>
      <c r="AU931" s="214"/>
      <c r="AV931" s="214"/>
      <c r="AW931" s="214"/>
      <c r="AX931" s="214"/>
      <c r="AY931" s="214"/>
      <c r="AZ931" s="214"/>
      <c r="BA931" s="214">
        <v>356.39499999999998</v>
      </c>
      <c r="BB931" s="214">
        <v>356.39499999999998</v>
      </c>
      <c r="BC931" s="214"/>
      <c r="BD931" s="214"/>
      <c r="BE931" s="214"/>
      <c r="BF931" s="214"/>
      <c r="BG931" s="216">
        <f t="shared" si="46"/>
        <v>361.39499999999998</v>
      </c>
      <c r="BH931" s="72">
        <f t="shared" si="46"/>
        <v>361.39499999999998</v>
      </c>
      <c r="BI931" s="217">
        <f t="shared" si="44"/>
        <v>5.1775787965616035E-2</v>
      </c>
      <c r="BJ931" s="218">
        <v>0</v>
      </c>
      <c r="BK931" s="218">
        <v>0</v>
      </c>
      <c r="BL931" s="218">
        <v>0</v>
      </c>
      <c r="BM931" s="218">
        <v>0</v>
      </c>
      <c r="BN931" s="218">
        <v>0</v>
      </c>
      <c r="BO931" s="218">
        <v>0</v>
      </c>
      <c r="BP931" s="218">
        <v>16381.2</v>
      </c>
      <c r="BQ931" s="218">
        <v>16381.2</v>
      </c>
      <c r="BR931" s="218">
        <v>0</v>
      </c>
      <c r="BS931" s="218">
        <v>0</v>
      </c>
      <c r="BT931" s="218">
        <v>0</v>
      </c>
      <c r="BU931" s="218">
        <v>0</v>
      </c>
      <c r="BV931" s="218">
        <v>0</v>
      </c>
      <c r="BW931" s="218">
        <v>0</v>
      </c>
      <c r="BX931" s="218">
        <v>0</v>
      </c>
      <c r="BY931" s="218">
        <v>0</v>
      </c>
      <c r="BZ931" s="218">
        <v>418350.70679999999</v>
      </c>
      <c r="CA931" s="218">
        <v>418350.70679999999</v>
      </c>
      <c r="CB931" s="218">
        <v>0</v>
      </c>
      <c r="CC931" s="218">
        <v>0</v>
      </c>
      <c r="CD931" s="218">
        <v>0</v>
      </c>
      <c r="CE931" s="218">
        <v>0</v>
      </c>
      <c r="CF931" s="218">
        <v>434731.9068</v>
      </c>
      <c r="CG931" s="219">
        <v>434731.9068</v>
      </c>
      <c r="CH931" s="220">
        <v>26595360</v>
      </c>
      <c r="CI931" s="220">
        <v>26595360</v>
      </c>
      <c r="CJ931" s="220">
        <v>24457920.000000004</v>
      </c>
      <c r="CK931" s="221" t="s">
        <v>530</v>
      </c>
      <c r="CL931" s="222">
        <v>7.59</v>
      </c>
      <c r="CM931" s="223">
        <v>7.59</v>
      </c>
      <c r="CN931" s="224">
        <v>6.98</v>
      </c>
      <c r="CO931" s="253"/>
      <c r="CP931" s="253"/>
      <c r="CQ931" s="253"/>
      <c r="CR931" s="225"/>
      <c r="CS931" s="254">
        <v>1264.7582755651586</v>
      </c>
      <c r="CT931" s="255">
        <v>241.58300214623321</v>
      </c>
      <c r="CU931" s="256">
        <v>1.4855865140392737</v>
      </c>
      <c r="CV931" s="257">
        <v>1.1253392482285269</v>
      </c>
      <c r="CW931" s="245" t="s">
        <v>609</v>
      </c>
      <c r="CX931" s="258"/>
      <c r="CY931" s="253"/>
      <c r="CZ931" s="253"/>
      <c r="DA931" s="259"/>
      <c r="DB931" s="260"/>
      <c r="DC931" s="261">
        <v>178553</v>
      </c>
      <c r="DD931" s="262">
        <v>0</v>
      </c>
      <c r="DE931" s="263">
        <v>76299</v>
      </c>
      <c r="DF931" s="111">
        <v>84950.666666666672</v>
      </c>
    </row>
    <row r="932" spans="1:110" ht="35.25" customHeight="1" x14ac:dyDescent="0.25">
      <c r="A932" s="237" t="s">
        <v>541</v>
      </c>
      <c r="B932" s="238" t="s">
        <v>14</v>
      </c>
      <c r="C932" s="238" t="s">
        <v>22</v>
      </c>
      <c r="D932" s="60" t="s">
        <v>370</v>
      </c>
      <c r="E932" s="60" t="s">
        <v>23</v>
      </c>
      <c r="F932" s="60" t="s">
        <v>1874</v>
      </c>
      <c r="G932" s="61" t="s">
        <v>23</v>
      </c>
      <c r="H932" s="211" t="s">
        <v>533</v>
      </c>
      <c r="I932" s="60" t="s">
        <v>529</v>
      </c>
      <c r="J932" s="212">
        <v>12.117427449751863</v>
      </c>
      <c r="K932" s="212">
        <v>33.857007505334998</v>
      </c>
      <c r="L932" s="213">
        <v>2752.3</v>
      </c>
      <c r="M932" s="214"/>
      <c r="N932" s="214"/>
      <c r="O932" s="214"/>
      <c r="P932" s="214"/>
      <c r="Q932" s="214"/>
      <c r="R932" s="214"/>
      <c r="S932" s="214"/>
      <c r="T932" s="214"/>
      <c r="U932" s="214"/>
      <c r="V932" s="214"/>
      <c r="W932" s="214"/>
      <c r="X932" s="214"/>
      <c r="Y932" s="214"/>
      <c r="Z932" s="214"/>
      <c r="AA932" s="214"/>
      <c r="AB932" s="214"/>
      <c r="AC932" s="214">
        <v>95</v>
      </c>
      <c r="AD932" s="214">
        <v>95</v>
      </c>
      <c r="AE932" s="214"/>
      <c r="AF932" s="214"/>
      <c r="AG932" s="215"/>
      <c r="AH932" s="214"/>
      <c r="AI932" s="214">
        <f t="shared" si="45"/>
        <v>95</v>
      </c>
      <c r="AJ932" s="214">
        <f t="shared" si="45"/>
        <v>95</v>
      </c>
      <c r="AK932" s="214"/>
      <c r="AL932" s="214"/>
      <c r="AM932" s="214"/>
      <c r="AN932" s="214"/>
      <c r="AO932" s="214"/>
      <c r="AP932" s="214"/>
      <c r="AQ932" s="214"/>
      <c r="AR932" s="214"/>
      <c r="AS932" s="214"/>
      <c r="AT932" s="214"/>
      <c r="AU932" s="214"/>
      <c r="AV932" s="214"/>
      <c r="AW932" s="214"/>
      <c r="AX932" s="214"/>
      <c r="AY932" s="214"/>
      <c r="AZ932" s="214"/>
      <c r="BA932" s="214">
        <v>1293.28</v>
      </c>
      <c r="BB932" s="214">
        <v>1293.28</v>
      </c>
      <c r="BC932" s="214"/>
      <c r="BD932" s="214"/>
      <c r="BE932" s="214"/>
      <c r="BF932" s="214"/>
      <c r="BG932" s="216">
        <f t="shared" si="46"/>
        <v>1293.28</v>
      </c>
      <c r="BH932" s="72">
        <f t="shared" si="46"/>
        <v>1293.28</v>
      </c>
      <c r="BI932" s="217">
        <f t="shared" si="44"/>
        <v>0.1649591836734694</v>
      </c>
      <c r="BJ932" s="218">
        <v>0</v>
      </c>
      <c r="BK932" s="218">
        <v>0</v>
      </c>
      <c r="BL932" s="218">
        <v>0</v>
      </c>
      <c r="BM932" s="218">
        <v>0</v>
      </c>
      <c r="BN932" s="218">
        <v>0</v>
      </c>
      <c r="BO932" s="218">
        <v>0</v>
      </c>
      <c r="BP932" s="218">
        <v>0</v>
      </c>
      <c r="BQ932" s="218">
        <v>0</v>
      </c>
      <c r="BR932" s="218">
        <v>0</v>
      </c>
      <c r="BS932" s="218">
        <v>0</v>
      </c>
      <c r="BT932" s="218">
        <v>0</v>
      </c>
      <c r="BU932" s="218">
        <v>0</v>
      </c>
      <c r="BV932" s="218">
        <v>0</v>
      </c>
      <c r="BW932" s="218">
        <v>0</v>
      </c>
      <c r="BX932" s="218">
        <v>0</v>
      </c>
      <c r="BY932" s="218">
        <v>0</v>
      </c>
      <c r="BZ932" s="218">
        <v>1518103.7952000001</v>
      </c>
      <c r="CA932" s="218">
        <v>1518103.7952000001</v>
      </c>
      <c r="CB932" s="218">
        <v>0</v>
      </c>
      <c r="CC932" s="218">
        <v>0</v>
      </c>
      <c r="CD932" s="218">
        <v>0</v>
      </c>
      <c r="CE932" s="218">
        <v>0</v>
      </c>
      <c r="CF932" s="218">
        <v>1518103.7952000001</v>
      </c>
      <c r="CG932" s="219">
        <v>1518103.7952000001</v>
      </c>
      <c r="CH932" s="220">
        <v>24668160.000000004</v>
      </c>
      <c r="CI932" s="220">
        <v>24668160.000000004</v>
      </c>
      <c r="CJ932" s="220">
        <v>27471360</v>
      </c>
      <c r="CK932" s="221" t="s">
        <v>530</v>
      </c>
      <c r="CL932" s="222">
        <v>7.04</v>
      </c>
      <c r="CM932" s="223">
        <v>7.04</v>
      </c>
      <c r="CN932" s="224">
        <v>7.84</v>
      </c>
      <c r="CO932" s="253"/>
      <c r="CP932" s="253"/>
      <c r="CQ932" s="253"/>
      <c r="CR932" s="225"/>
      <c r="CS932" s="254">
        <v>403.77537452655582</v>
      </c>
      <c r="CT932" s="255">
        <v>96.855185595951085</v>
      </c>
      <c r="CU932" s="256">
        <v>0.55731774820632962</v>
      </c>
      <c r="CV932" s="257">
        <v>0.45812918093007909</v>
      </c>
      <c r="CW932" s="245" t="s">
        <v>592</v>
      </c>
      <c r="CX932" s="258"/>
      <c r="CY932" s="253"/>
      <c r="CZ932" s="253"/>
      <c r="DA932" s="259"/>
      <c r="DB932" s="260"/>
      <c r="DC932" s="261">
        <v>0</v>
      </c>
      <c r="DD932" s="262">
        <v>70069</v>
      </c>
      <c r="DE932" s="263">
        <v>3456</v>
      </c>
      <c r="DF932" s="111">
        <v>24508.333333333332</v>
      </c>
    </row>
    <row r="933" spans="1:110" ht="35.25" customHeight="1" x14ac:dyDescent="0.25">
      <c r="A933" s="237" t="s">
        <v>541</v>
      </c>
      <c r="B933" s="238" t="s">
        <v>14</v>
      </c>
      <c r="C933" s="238" t="s">
        <v>22</v>
      </c>
      <c r="D933" s="60" t="s">
        <v>370</v>
      </c>
      <c r="E933" s="60" t="s">
        <v>23</v>
      </c>
      <c r="F933" s="60" t="s">
        <v>1875</v>
      </c>
      <c r="G933" s="61" t="s">
        <v>1851</v>
      </c>
      <c r="H933" s="211" t="s">
        <v>533</v>
      </c>
      <c r="I933" s="60" t="s">
        <v>529</v>
      </c>
      <c r="J933" s="212">
        <v>12.117427449751863</v>
      </c>
      <c r="K933" s="212">
        <v>36.391855984911004</v>
      </c>
      <c r="L933" s="213">
        <v>1930.8</v>
      </c>
      <c r="M933" s="214"/>
      <c r="N933" s="214"/>
      <c r="O933" s="214"/>
      <c r="P933" s="214"/>
      <c r="Q933" s="214"/>
      <c r="R933" s="214"/>
      <c r="S933" s="214"/>
      <c r="T933" s="214"/>
      <c r="U933" s="214"/>
      <c r="V933" s="214"/>
      <c r="W933" s="214"/>
      <c r="X933" s="214"/>
      <c r="Y933" s="214"/>
      <c r="Z933" s="214"/>
      <c r="AA933" s="214"/>
      <c r="AB933" s="214"/>
      <c r="AC933" s="214">
        <v>88</v>
      </c>
      <c r="AD933" s="214">
        <v>88</v>
      </c>
      <c r="AE933" s="214"/>
      <c r="AF933" s="214"/>
      <c r="AG933" s="215"/>
      <c r="AH933" s="214"/>
      <c r="AI933" s="214">
        <f t="shared" si="45"/>
        <v>88</v>
      </c>
      <c r="AJ933" s="214">
        <f t="shared" si="45"/>
        <v>88</v>
      </c>
      <c r="AK933" s="214"/>
      <c r="AL933" s="214"/>
      <c r="AM933" s="214"/>
      <c r="AN933" s="214"/>
      <c r="AO933" s="214"/>
      <c r="AP933" s="214"/>
      <c r="AQ933" s="214"/>
      <c r="AR933" s="214"/>
      <c r="AS933" s="214"/>
      <c r="AT933" s="214"/>
      <c r="AU933" s="214"/>
      <c r="AV933" s="214"/>
      <c r="AW933" s="214"/>
      <c r="AX933" s="214"/>
      <c r="AY933" s="214"/>
      <c r="AZ933" s="214"/>
      <c r="BA933" s="214">
        <v>9964.3799999999992</v>
      </c>
      <c r="BB933" s="214">
        <v>9964.3799999999992</v>
      </c>
      <c r="BC933" s="214"/>
      <c r="BD933" s="214"/>
      <c r="BE933" s="214"/>
      <c r="BF933" s="214"/>
      <c r="BG933" s="216">
        <f t="shared" si="46"/>
        <v>9964.3799999999992</v>
      </c>
      <c r="BH933" s="72">
        <f t="shared" si="46"/>
        <v>9964.3799999999992</v>
      </c>
      <c r="BI933" s="217">
        <f t="shared" si="44"/>
        <v>0.95719308357348687</v>
      </c>
      <c r="BJ933" s="218">
        <v>0</v>
      </c>
      <c r="BK933" s="218">
        <v>0</v>
      </c>
      <c r="BL933" s="218">
        <v>0</v>
      </c>
      <c r="BM933" s="218">
        <v>0</v>
      </c>
      <c r="BN933" s="218">
        <v>0</v>
      </c>
      <c r="BO933" s="218">
        <v>0</v>
      </c>
      <c r="BP933" s="218">
        <v>0</v>
      </c>
      <c r="BQ933" s="218">
        <v>0</v>
      </c>
      <c r="BR933" s="218">
        <v>0</v>
      </c>
      <c r="BS933" s="218">
        <v>0</v>
      </c>
      <c r="BT933" s="218">
        <v>0</v>
      </c>
      <c r="BU933" s="218">
        <v>0</v>
      </c>
      <c r="BV933" s="218">
        <v>0</v>
      </c>
      <c r="BW933" s="218">
        <v>0</v>
      </c>
      <c r="BX933" s="218">
        <v>0</v>
      </c>
      <c r="BY933" s="218">
        <v>0</v>
      </c>
      <c r="BZ933" s="218">
        <v>11696587.8192</v>
      </c>
      <c r="CA933" s="218">
        <v>11696587.8192</v>
      </c>
      <c r="CB933" s="218">
        <v>0</v>
      </c>
      <c r="CC933" s="218">
        <v>0</v>
      </c>
      <c r="CD933" s="218">
        <v>0</v>
      </c>
      <c r="CE933" s="218">
        <v>0</v>
      </c>
      <c r="CF933" s="218">
        <v>11696587.8192</v>
      </c>
      <c r="CG933" s="219">
        <v>11696587.8192</v>
      </c>
      <c r="CH933" s="220">
        <v>33895904.640444003</v>
      </c>
      <c r="CI933" s="220">
        <v>33895904.640444003</v>
      </c>
      <c r="CJ933" s="220">
        <v>41269750.562224798</v>
      </c>
      <c r="CK933" s="221" t="s">
        <v>530</v>
      </c>
      <c r="CL933" s="222">
        <v>8.5500000000000007</v>
      </c>
      <c r="CM933" s="223">
        <v>8.5500000000000007</v>
      </c>
      <c r="CN933" s="224">
        <v>10.41</v>
      </c>
      <c r="CO933" s="253"/>
      <c r="CP933" s="253"/>
      <c r="CQ933" s="253"/>
      <c r="CR933" s="225"/>
      <c r="CS933" s="254">
        <v>354.7773985512369</v>
      </c>
      <c r="CT933" s="255">
        <v>139.27276711172564</v>
      </c>
      <c r="CU933" s="256">
        <v>1.3736225480005144</v>
      </c>
      <c r="CV933" s="257">
        <v>1.2956131587515778</v>
      </c>
      <c r="CW933" s="245" t="s">
        <v>566</v>
      </c>
      <c r="CX933" s="258"/>
      <c r="CY933" s="253"/>
      <c r="CZ933" s="253"/>
      <c r="DA933" s="259"/>
      <c r="DB933" s="260"/>
      <c r="DC933" s="261">
        <v>22608</v>
      </c>
      <c r="DD933" s="262">
        <v>335482</v>
      </c>
      <c r="DE933" s="263">
        <v>149362</v>
      </c>
      <c r="DF933" s="111">
        <v>169150.66666666666</v>
      </c>
    </row>
    <row r="934" spans="1:110" ht="35.25" customHeight="1" x14ac:dyDescent="0.25">
      <c r="A934" s="237" t="s">
        <v>541</v>
      </c>
      <c r="B934" s="238" t="s">
        <v>14</v>
      </c>
      <c r="C934" s="238" t="s">
        <v>22</v>
      </c>
      <c r="D934" s="60" t="s">
        <v>185</v>
      </c>
      <c r="E934" s="60" t="s">
        <v>184</v>
      </c>
      <c r="F934" s="60" t="s">
        <v>1876</v>
      </c>
      <c r="G934" s="61" t="s">
        <v>184</v>
      </c>
      <c r="H934" s="211" t="s">
        <v>594</v>
      </c>
      <c r="I934" s="60" t="s">
        <v>547</v>
      </c>
      <c r="J934" s="212">
        <v>2.3057060350356893</v>
      </c>
      <c r="K934" s="212">
        <v>1.3861742395410002</v>
      </c>
      <c r="L934" s="213">
        <v>232.3</v>
      </c>
      <c r="M934" s="214"/>
      <c r="N934" s="214"/>
      <c r="O934" s="214"/>
      <c r="P934" s="214"/>
      <c r="Q934" s="214"/>
      <c r="R934" s="214"/>
      <c r="S934" s="214"/>
      <c r="T934" s="214"/>
      <c r="U934" s="214"/>
      <c r="V934" s="214"/>
      <c r="W934" s="214"/>
      <c r="X934" s="214"/>
      <c r="Y934" s="214"/>
      <c r="Z934" s="214"/>
      <c r="AA934" s="214"/>
      <c r="AB934" s="214"/>
      <c r="AC934" s="214"/>
      <c r="AD934" s="214"/>
      <c r="AE934" s="214"/>
      <c r="AF934" s="214"/>
      <c r="AG934" s="215"/>
      <c r="AH934" s="214"/>
      <c r="AI934" s="214">
        <f t="shared" si="45"/>
        <v>0</v>
      </c>
      <c r="AJ934" s="214">
        <f t="shared" si="45"/>
        <v>0</v>
      </c>
      <c r="AK934" s="214"/>
      <c r="AL934" s="214"/>
      <c r="AM934" s="214"/>
      <c r="AN934" s="214"/>
      <c r="AO934" s="214"/>
      <c r="AP934" s="214"/>
      <c r="AQ934" s="214"/>
      <c r="AR934" s="214"/>
      <c r="AS934" s="214"/>
      <c r="AT934" s="214"/>
      <c r="AU934" s="214"/>
      <c r="AV934" s="214"/>
      <c r="AW934" s="214"/>
      <c r="AX934" s="214"/>
      <c r="AY934" s="214"/>
      <c r="AZ934" s="214"/>
      <c r="BA934" s="214"/>
      <c r="BB934" s="214"/>
      <c r="BC934" s="214"/>
      <c r="BD934" s="214"/>
      <c r="BE934" s="214"/>
      <c r="BF934" s="214"/>
      <c r="BG934" s="216">
        <f t="shared" si="46"/>
        <v>0</v>
      </c>
      <c r="BH934" s="72">
        <f t="shared" si="46"/>
        <v>0</v>
      </c>
      <c r="BI934" s="217">
        <f t="shared" si="44"/>
        <v>0</v>
      </c>
      <c r="BJ934" s="218">
        <v>0</v>
      </c>
      <c r="BK934" s="218">
        <v>0</v>
      </c>
      <c r="BL934" s="218">
        <v>0</v>
      </c>
      <c r="BM934" s="218">
        <v>0</v>
      </c>
      <c r="BN934" s="218">
        <v>0</v>
      </c>
      <c r="BO934" s="218">
        <v>0</v>
      </c>
      <c r="BP934" s="218">
        <v>0</v>
      </c>
      <c r="BQ934" s="218">
        <v>0</v>
      </c>
      <c r="BR934" s="218">
        <v>0</v>
      </c>
      <c r="BS934" s="218">
        <v>0</v>
      </c>
      <c r="BT934" s="218">
        <v>0</v>
      </c>
      <c r="BU934" s="218">
        <v>0</v>
      </c>
      <c r="BV934" s="218">
        <v>0</v>
      </c>
      <c r="BW934" s="218">
        <v>0</v>
      </c>
      <c r="BX934" s="218">
        <v>0</v>
      </c>
      <c r="BY934" s="218">
        <v>0</v>
      </c>
      <c r="BZ934" s="218">
        <v>0</v>
      </c>
      <c r="CA934" s="218">
        <v>0</v>
      </c>
      <c r="CB934" s="218">
        <v>0</v>
      </c>
      <c r="CC934" s="218">
        <v>0</v>
      </c>
      <c r="CD934" s="218">
        <v>0</v>
      </c>
      <c r="CE934" s="218">
        <v>0</v>
      </c>
      <c r="CF934" s="218">
        <v>0</v>
      </c>
      <c r="CG934" s="219">
        <v>0</v>
      </c>
      <c r="CH934" s="220">
        <v>3013440</v>
      </c>
      <c r="CI934" s="220">
        <v>3013440</v>
      </c>
      <c r="CJ934" s="220">
        <v>0</v>
      </c>
      <c r="CK934" s="221" t="s">
        <v>530</v>
      </c>
      <c r="CL934" s="222">
        <v>0.86</v>
      </c>
      <c r="CM934" s="223">
        <v>0.86</v>
      </c>
      <c r="CN934" s="224">
        <v>0</v>
      </c>
      <c r="CO934" s="253"/>
      <c r="CP934" s="253"/>
      <c r="CQ934" s="253"/>
      <c r="CR934" s="225"/>
      <c r="CS934" s="254">
        <v>232.60026985452041</v>
      </c>
      <c r="CT934" s="255">
        <v>203.61622937184225</v>
      </c>
      <c r="CU934" s="256">
        <v>1.073755185399357</v>
      </c>
      <c r="CV934" s="257">
        <v>0.73276647383843774</v>
      </c>
      <c r="CW934" s="245" t="s">
        <v>556</v>
      </c>
      <c r="CX934" s="258"/>
      <c r="CY934" s="253"/>
      <c r="CZ934" s="253"/>
      <c r="DA934" s="259"/>
      <c r="DB934" s="260"/>
      <c r="DC934" s="261">
        <v>40921</v>
      </c>
      <c r="DD934" s="262">
        <v>0</v>
      </c>
      <c r="DE934" s="263">
        <v>0</v>
      </c>
      <c r="DF934" s="111">
        <v>13640.333333333334</v>
      </c>
    </row>
    <row r="935" spans="1:110" ht="35.25" customHeight="1" x14ac:dyDescent="0.25">
      <c r="A935" s="237" t="s">
        <v>541</v>
      </c>
      <c r="B935" s="238" t="s">
        <v>14</v>
      </c>
      <c r="C935" s="238" t="s">
        <v>22</v>
      </c>
      <c r="D935" s="60" t="s">
        <v>185</v>
      </c>
      <c r="E935" s="60" t="s">
        <v>184</v>
      </c>
      <c r="F935" s="60" t="s">
        <v>1877</v>
      </c>
      <c r="G935" s="61" t="s">
        <v>184</v>
      </c>
      <c r="H935" s="211" t="s">
        <v>594</v>
      </c>
      <c r="I935" s="60" t="s">
        <v>547</v>
      </c>
      <c r="J935" s="212">
        <v>2.0535194374536609</v>
      </c>
      <c r="K935" s="212">
        <v>1.2287878762320001</v>
      </c>
      <c r="L935" s="213">
        <v>331.5</v>
      </c>
      <c r="M935" s="214"/>
      <c r="N935" s="214"/>
      <c r="O935" s="214"/>
      <c r="P935" s="214"/>
      <c r="Q935" s="214"/>
      <c r="R935" s="214"/>
      <c r="S935" s="214"/>
      <c r="T935" s="214"/>
      <c r="U935" s="214"/>
      <c r="V935" s="214"/>
      <c r="W935" s="214"/>
      <c r="X935" s="214"/>
      <c r="Y935" s="214"/>
      <c r="Z935" s="214"/>
      <c r="AA935" s="214"/>
      <c r="AB935" s="214"/>
      <c r="AC935" s="214">
        <v>1</v>
      </c>
      <c r="AD935" s="214">
        <v>1</v>
      </c>
      <c r="AE935" s="214"/>
      <c r="AF935" s="214"/>
      <c r="AG935" s="215"/>
      <c r="AH935" s="214"/>
      <c r="AI935" s="214">
        <f t="shared" si="45"/>
        <v>1</v>
      </c>
      <c r="AJ935" s="214">
        <f t="shared" si="45"/>
        <v>1</v>
      </c>
      <c r="AK935" s="214"/>
      <c r="AL935" s="214"/>
      <c r="AM935" s="214"/>
      <c r="AN935" s="214"/>
      <c r="AO935" s="214"/>
      <c r="AP935" s="214"/>
      <c r="AQ935" s="214"/>
      <c r="AR935" s="214"/>
      <c r="AS935" s="214"/>
      <c r="AT935" s="214"/>
      <c r="AU935" s="214"/>
      <c r="AV935" s="214"/>
      <c r="AW935" s="214"/>
      <c r="AX935" s="214"/>
      <c r="AY935" s="214"/>
      <c r="AZ935" s="214"/>
      <c r="BA935" s="214">
        <v>3.8</v>
      </c>
      <c r="BB935" s="214">
        <v>3.8</v>
      </c>
      <c r="BC935" s="214"/>
      <c r="BD935" s="214"/>
      <c r="BE935" s="214"/>
      <c r="BF935" s="214"/>
      <c r="BG935" s="216">
        <f t="shared" si="46"/>
        <v>3.8</v>
      </c>
      <c r="BH935" s="72">
        <f t="shared" si="46"/>
        <v>3.8</v>
      </c>
      <c r="BI935" s="217">
        <f t="shared" si="44"/>
        <v>0</v>
      </c>
      <c r="BJ935" s="218">
        <v>0</v>
      </c>
      <c r="BK935" s="218">
        <v>0</v>
      </c>
      <c r="BL935" s="218">
        <v>0</v>
      </c>
      <c r="BM935" s="218">
        <v>0</v>
      </c>
      <c r="BN935" s="218">
        <v>0</v>
      </c>
      <c r="BO935" s="218">
        <v>0</v>
      </c>
      <c r="BP935" s="218">
        <v>0</v>
      </c>
      <c r="BQ935" s="218">
        <v>0</v>
      </c>
      <c r="BR935" s="218">
        <v>0</v>
      </c>
      <c r="BS935" s="218">
        <v>0</v>
      </c>
      <c r="BT935" s="218">
        <v>0</v>
      </c>
      <c r="BU935" s="218">
        <v>0</v>
      </c>
      <c r="BV935" s="218">
        <v>0</v>
      </c>
      <c r="BW935" s="218">
        <v>0</v>
      </c>
      <c r="BX935" s="218">
        <v>0</v>
      </c>
      <c r="BY935" s="218">
        <v>0</v>
      </c>
      <c r="BZ935" s="218">
        <v>4460.5920000000006</v>
      </c>
      <c r="CA935" s="218">
        <v>4460.5920000000006</v>
      </c>
      <c r="CB935" s="218">
        <v>0</v>
      </c>
      <c r="CC935" s="218">
        <v>0</v>
      </c>
      <c r="CD935" s="218">
        <v>0</v>
      </c>
      <c r="CE935" s="218">
        <v>0</v>
      </c>
      <c r="CF935" s="218">
        <v>4460.5920000000006</v>
      </c>
      <c r="CG935" s="219">
        <v>4460.5920000000006</v>
      </c>
      <c r="CH935" s="220">
        <v>4590240</v>
      </c>
      <c r="CI935" s="220">
        <v>4590240</v>
      </c>
      <c r="CJ935" s="220">
        <v>0</v>
      </c>
      <c r="CK935" s="221" t="s">
        <v>530</v>
      </c>
      <c r="CL935" s="222">
        <v>1.31</v>
      </c>
      <c r="CM935" s="223">
        <v>1.31</v>
      </c>
      <c r="CN935" s="224">
        <v>0</v>
      </c>
      <c r="CO935" s="253"/>
      <c r="CP935" s="253"/>
      <c r="CQ935" s="253"/>
      <c r="CR935" s="225"/>
      <c r="CS935" s="254">
        <v>148.37220971500903</v>
      </c>
      <c r="CT935" s="255">
        <v>121.23920478890062</v>
      </c>
      <c r="CU935" s="256">
        <v>0.67419625675203843</v>
      </c>
      <c r="CV935" s="257">
        <v>0.35498443409193953</v>
      </c>
      <c r="CW935" s="245" t="s">
        <v>832</v>
      </c>
      <c r="CX935" s="258"/>
      <c r="CY935" s="253"/>
      <c r="CZ935" s="253"/>
      <c r="DA935" s="259"/>
      <c r="DB935" s="260"/>
      <c r="DC935" s="261">
        <v>0</v>
      </c>
      <c r="DD935" s="262">
        <v>0</v>
      </c>
      <c r="DE935" s="263">
        <v>0</v>
      </c>
      <c r="DF935" s="111">
        <v>0</v>
      </c>
    </row>
    <row r="936" spans="1:110" ht="35.25" customHeight="1" x14ac:dyDescent="0.25">
      <c r="A936" s="237" t="s">
        <v>541</v>
      </c>
      <c r="B936" s="238" t="s">
        <v>14</v>
      </c>
      <c r="C936" s="238" t="s">
        <v>22</v>
      </c>
      <c r="D936" s="60" t="s">
        <v>185</v>
      </c>
      <c r="E936" s="60" t="s">
        <v>184</v>
      </c>
      <c r="F936" s="60" t="s">
        <v>1878</v>
      </c>
      <c r="G936" s="61" t="s">
        <v>184</v>
      </c>
      <c r="H936" s="211" t="s">
        <v>594</v>
      </c>
      <c r="I936" s="60" t="s">
        <v>547</v>
      </c>
      <c r="J936" s="212">
        <v>3.2568097744879116</v>
      </c>
      <c r="K936" s="212">
        <v>1.667613632895</v>
      </c>
      <c r="L936" s="213">
        <v>265.8</v>
      </c>
      <c r="M936" s="214"/>
      <c r="N936" s="214"/>
      <c r="O936" s="214"/>
      <c r="P936" s="214"/>
      <c r="Q936" s="214"/>
      <c r="R936" s="214"/>
      <c r="S936" s="214"/>
      <c r="T936" s="214"/>
      <c r="U936" s="214"/>
      <c r="V936" s="214"/>
      <c r="W936" s="214"/>
      <c r="X936" s="214"/>
      <c r="Y936" s="214"/>
      <c r="Z936" s="214"/>
      <c r="AA936" s="214"/>
      <c r="AB936" s="214"/>
      <c r="AC936" s="214"/>
      <c r="AD936" s="214"/>
      <c r="AE936" s="214"/>
      <c r="AF936" s="214"/>
      <c r="AG936" s="215"/>
      <c r="AH936" s="214"/>
      <c r="AI936" s="214">
        <f t="shared" si="45"/>
        <v>0</v>
      </c>
      <c r="AJ936" s="214">
        <f t="shared" si="45"/>
        <v>0</v>
      </c>
      <c r="AK936" s="214"/>
      <c r="AL936" s="214"/>
      <c r="AM936" s="214"/>
      <c r="AN936" s="214"/>
      <c r="AO936" s="214"/>
      <c r="AP936" s="214"/>
      <c r="AQ936" s="214"/>
      <c r="AR936" s="214"/>
      <c r="AS936" s="214"/>
      <c r="AT936" s="214"/>
      <c r="AU936" s="214"/>
      <c r="AV936" s="214"/>
      <c r="AW936" s="214"/>
      <c r="AX936" s="214"/>
      <c r="AY936" s="214"/>
      <c r="AZ936" s="214"/>
      <c r="BA936" s="214"/>
      <c r="BB936" s="214"/>
      <c r="BC936" s="214"/>
      <c r="BD936" s="214"/>
      <c r="BE936" s="214"/>
      <c r="BF936" s="214"/>
      <c r="BG936" s="216">
        <f t="shared" si="46"/>
        <v>0</v>
      </c>
      <c r="BH936" s="72">
        <f t="shared" si="46"/>
        <v>0</v>
      </c>
      <c r="BI936" s="217">
        <f t="shared" si="44"/>
        <v>0</v>
      </c>
      <c r="BJ936" s="218">
        <v>0</v>
      </c>
      <c r="BK936" s="218">
        <v>0</v>
      </c>
      <c r="BL936" s="218">
        <v>0</v>
      </c>
      <c r="BM936" s="218">
        <v>0</v>
      </c>
      <c r="BN936" s="218">
        <v>0</v>
      </c>
      <c r="BO936" s="218">
        <v>0</v>
      </c>
      <c r="BP936" s="218">
        <v>0</v>
      </c>
      <c r="BQ936" s="218">
        <v>0</v>
      </c>
      <c r="BR936" s="218">
        <v>0</v>
      </c>
      <c r="BS936" s="218">
        <v>0</v>
      </c>
      <c r="BT936" s="218">
        <v>0</v>
      </c>
      <c r="BU936" s="218">
        <v>0</v>
      </c>
      <c r="BV936" s="218">
        <v>0</v>
      </c>
      <c r="BW936" s="218">
        <v>0</v>
      </c>
      <c r="BX936" s="218">
        <v>0</v>
      </c>
      <c r="BY936" s="218">
        <v>0</v>
      </c>
      <c r="BZ936" s="218">
        <v>0</v>
      </c>
      <c r="CA936" s="218">
        <v>0</v>
      </c>
      <c r="CB936" s="218">
        <v>0</v>
      </c>
      <c r="CC936" s="218">
        <v>0</v>
      </c>
      <c r="CD936" s="218">
        <v>0</v>
      </c>
      <c r="CE936" s="218">
        <v>0</v>
      </c>
      <c r="CF936" s="218">
        <v>0</v>
      </c>
      <c r="CG936" s="219">
        <v>0</v>
      </c>
      <c r="CH936" s="220">
        <v>4660320.0000000009</v>
      </c>
      <c r="CI936" s="220">
        <v>4660320.0000000009</v>
      </c>
      <c r="CJ936" s="220">
        <v>6657600</v>
      </c>
      <c r="CK936" s="221" t="s">
        <v>530</v>
      </c>
      <c r="CL936" s="222">
        <v>1.33</v>
      </c>
      <c r="CM936" s="223">
        <v>1.33</v>
      </c>
      <c r="CN936" s="224">
        <v>1.9</v>
      </c>
      <c r="CO936" s="253"/>
      <c r="CP936" s="253"/>
      <c r="CQ936" s="253"/>
      <c r="CR936" s="225"/>
      <c r="CS936" s="254">
        <v>173.81959280389242</v>
      </c>
      <c r="CT936" s="255">
        <v>145.1435175350752</v>
      </c>
      <c r="CU936" s="256">
        <v>1.0000467838031943</v>
      </c>
      <c r="CV936" s="257">
        <v>0.66268119240534495</v>
      </c>
      <c r="CW936" s="245" t="s">
        <v>556</v>
      </c>
      <c r="CX936" s="258"/>
      <c r="CY936" s="253"/>
      <c r="CZ936" s="253"/>
      <c r="DA936" s="259"/>
      <c r="DB936" s="260"/>
      <c r="DC936" s="261">
        <v>0</v>
      </c>
      <c r="DD936" s="262">
        <v>0</v>
      </c>
      <c r="DE936" s="263">
        <v>3514</v>
      </c>
      <c r="DF936" s="111">
        <v>1171.3333333333333</v>
      </c>
    </row>
    <row r="937" spans="1:110" ht="35.25" customHeight="1" x14ac:dyDescent="0.25">
      <c r="A937" s="237" t="s">
        <v>541</v>
      </c>
      <c r="B937" s="238" t="s">
        <v>14</v>
      </c>
      <c r="C937" s="238" t="s">
        <v>22</v>
      </c>
      <c r="D937" s="60" t="s">
        <v>185</v>
      </c>
      <c r="E937" s="60" t="s">
        <v>184</v>
      </c>
      <c r="F937" s="60" t="s">
        <v>1879</v>
      </c>
      <c r="G937" s="61" t="s">
        <v>184</v>
      </c>
      <c r="H937" s="211" t="s">
        <v>533</v>
      </c>
      <c r="I937" s="60" t="s">
        <v>547</v>
      </c>
      <c r="J937" s="212">
        <v>2.9397751946705037</v>
      </c>
      <c r="K937" s="212">
        <v>2.7087121155780003</v>
      </c>
      <c r="L937" s="213">
        <v>842.7</v>
      </c>
      <c r="M937" s="214"/>
      <c r="N937" s="214"/>
      <c r="O937" s="214"/>
      <c r="P937" s="214"/>
      <c r="Q937" s="214"/>
      <c r="R937" s="214"/>
      <c r="S937" s="214"/>
      <c r="T937" s="214"/>
      <c r="U937" s="214"/>
      <c r="V937" s="214"/>
      <c r="W937" s="214"/>
      <c r="X937" s="214"/>
      <c r="Y937" s="214"/>
      <c r="Z937" s="214"/>
      <c r="AA937" s="214"/>
      <c r="AB937" s="214"/>
      <c r="AC937" s="214">
        <v>12</v>
      </c>
      <c r="AD937" s="214">
        <v>12</v>
      </c>
      <c r="AE937" s="214"/>
      <c r="AF937" s="214"/>
      <c r="AG937" s="215"/>
      <c r="AH937" s="214"/>
      <c r="AI937" s="214">
        <f t="shared" si="45"/>
        <v>12</v>
      </c>
      <c r="AJ937" s="214">
        <f t="shared" si="45"/>
        <v>12</v>
      </c>
      <c r="AK937" s="214"/>
      <c r="AL937" s="214"/>
      <c r="AM937" s="214"/>
      <c r="AN937" s="214"/>
      <c r="AO937" s="214"/>
      <c r="AP937" s="214"/>
      <c r="AQ937" s="214"/>
      <c r="AR937" s="214"/>
      <c r="AS937" s="214"/>
      <c r="AT937" s="214"/>
      <c r="AU937" s="214"/>
      <c r="AV937" s="214"/>
      <c r="AW937" s="214"/>
      <c r="AX937" s="214"/>
      <c r="AY937" s="214"/>
      <c r="AZ937" s="214"/>
      <c r="BA937" s="214">
        <v>126.58</v>
      </c>
      <c r="BB937" s="214">
        <v>126.58</v>
      </c>
      <c r="BC937" s="214"/>
      <c r="BD937" s="214"/>
      <c r="BE937" s="214"/>
      <c r="BF937" s="214"/>
      <c r="BG937" s="216">
        <f t="shared" si="46"/>
        <v>126.58</v>
      </c>
      <c r="BH937" s="72">
        <f t="shared" si="46"/>
        <v>126.58</v>
      </c>
      <c r="BI937" s="217">
        <f t="shared" si="44"/>
        <v>5.5517543859649125E-2</v>
      </c>
      <c r="BJ937" s="218">
        <v>0</v>
      </c>
      <c r="BK937" s="218">
        <v>0</v>
      </c>
      <c r="BL937" s="218">
        <v>0</v>
      </c>
      <c r="BM937" s="218">
        <v>0</v>
      </c>
      <c r="BN937" s="218">
        <v>0</v>
      </c>
      <c r="BO937" s="218">
        <v>0</v>
      </c>
      <c r="BP937" s="218">
        <v>0</v>
      </c>
      <c r="BQ937" s="218">
        <v>0</v>
      </c>
      <c r="BR937" s="218">
        <v>0</v>
      </c>
      <c r="BS937" s="218">
        <v>0</v>
      </c>
      <c r="BT937" s="218">
        <v>0</v>
      </c>
      <c r="BU937" s="218">
        <v>0</v>
      </c>
      <c r="BV937" s="218">
        <v>0</v>
      </c>
      <c r="BW937" s="218">
        <v>0</v>
      </c>
      <c r="BX937" s="218">
        <v>0</v>
      </c>
      <c r="BY937" s="218">
        <v>0</v>
      </c>
      <c r="BZ937" s="218">
        <v>148584.66720000003</v>
      </c>
      <c r="CA937" s="218">
        <v>148584.66720000003</v>
      </c>
      <c r="CB937" s="218">
        <v>0</v>
      </c>
      <c r="CC937" s="218">
        <v>0</v>
      </c>
      <c r="CD937" s="218">
        <v>0</v>
      </c>
      <c r="CE937" s="218">
        <v>0</v>
      </c>
      <c r="CF937" s="218">
        <v>148584.66720000003</v>
      </c>
      <c r="CG937" s="219">
        <v>148584.66720000003</v>
      </c>
      <c r="CH937" s="220">
        <v>6937920</v>
      </c>
      <c r="CI937" s="220">
        <v>6937920</v>
      </c>
      <c r="CJ937" s="220">
        <v>7989119.9999999991</v>
      </c>
      <c r="CK937" s="221" t="s">
        <v>530</v>
      </c>
      <c r="CL937" s="222">
        <v>1.98</v>
      </c>
      <c r="CM937" s="223">
        <v>1.98</v>
      </c>
      <c r="CN937" s="224">
        <v>2.2799999999999998</v>
      </c>
      <c r="CO937" s="253"/>
      <c r="CP937" s="253"/>
      <c r="CQ937" s="253"/>
      <c r="CR937" s="225"/>
      <c r="CS937" s="254">
        <v>90.644874329312401</v>
      </c>
      <c r="CT937" s="255">
        <v>60.646482685854153</v>
      </c>
      <c r="CU937" s="256">
        <v>0.71830190552619266</v>
      </c>
      <c r="CV937" s="257">
        <v>0.38033683630307991</v>
      </c>
      <c r="CW937" s="245" t="s">
        <v>1880</v>
      </c>
      <c r="CX937" s="258"/>
      <c r="CY937" s="253"/>
      <c r="CZ937" s="253"/>
      <c r="DA937" s="259"/>
      <c r="DB937" s="260"/>
      <c r="DC937" s="261">
        <v>0</v>
      </c>
      <c r="DD937" s="262">
        <v>0</v>
      </c>
      <c r="DE937" s="263">
        <v>0</v>
      </c>
      <c r="DF937" s="111">
        <v>0</v>
      </c>
    </row>
    <row r="938" spans="1:110" ht="35.25" customHeight="1" x14ac:dyDescent="0.25">
      <c r="A938" s="237" t="s">
        <v>541</v>
      </c>
      <c r="B938" s="238" t="s">
        <v>14</v>
      </c>
      <c r="C938" s="238" t="s">
        <v>22</v>
      </c>
      <c r="D938" s="60" t="s">
        <v>185</v>
      </c>
      <c r="E938" s="60" t="s">
        <v>184</v>
      </c>
      <c r="F938" s="60" t="s">
        <v>1881</v>
      </c>
      <c r="G938" s="61" t="s">
        <v>184</v>
      </c>
      <c r="H938" s="211" t="s">
        <v>594</v>
      </c>
      <c r="I938" s="60" t="s">
        <v>547</v>
      </c>
      <c r="J938" s="212">
        <v>2.2912953723167164</v>
      </c>
      <c r="K938" s="212">
        <v>0.21912878742300002</v>
      </c>
      <c r="L938" s="213">
        <v>58.3</v>
      </c>
      <c r="M938" s="214"/>
      <c r="N938" s="214"/>
      <c r="O938" s="214"/>
      <c r="P938" s="214"/>
      <c r="Q938" s="214"/>
      <c r="R938" s="214"/>
      <c r="S938" s="214"/>
      <c r="T938" s="214"/>
      <c r="U938" s="214"/>
      <c r="V938" s="214"/>
      <c r="W938" s="214"/>
      <c r="X938" s="214"/>
      <c r="Y938" s="214"/>
      <c r="Z938" s="214"/>
      <c r="AA938" s="214"/>
      <c r="AB938" s="214"/>
      <c r="AC938" s="214"/>
      <c r="AD938" s="214"/>
      <c r="AE938" s="214"/>
      <c r="AF938" s="214"/>
      <c r="AG938" s="215"/>
      <c r="AH938" s="214"/>
      <c r="AI938" s="214">
        <f t="shared" si="45"/>
        <v>0</v>
      </c>
      <c r="AJ938" s="214">
        <f t="shared" si="45"/>
        <v>0</v>
      </c>
      <c r="AK938" s="214"/>
      <c r="AL938" s="214"/>
      <c r="AM938" s="214"/>
      <c r="AN938" s="214"/>
      <c r="AO938" s="214"/>
      <c r="AP938" s="214"/>
      <c r="AQ938" s="214"/>
      <c r="AR938" s="214"/>
      <c r="AS938" s="214"/>
      <c r="AT938" s="214"/>
      <c r="AU938" s="214"/>
      <c r="AV938" s="214"/>
      <c r="AW938" s="214"/>
      <c r="AX938" s="214"/>
      <c r="AY938" s="214"/>
      <c r="AZ938" s="214"/>
      <c r="BA938" s="214"/>
      <c r="BB938" s="214"/>
      <c r="BC938" s="214"/>
      <c r="BD938" s="214"/>
      <c r="BE938" s="214"/>
      <c r="BF938" s="214"/>
      <c r="BG938" s="216">
        <f t="shared" si="46"/>
        <v>0</v>
      </c>
      <c r="BH938" s="72">
        <f t="shared" si="46"/>
        <v>0</v>
      </c>
      <c r="BI938" s="217">
        <f t="shared" si="44"/>
        <v>0</v>
      </c>
      <c r="BJ938" s="218">
        <v>0</v>
      </c>
      <c r="BK938" s="218">
        <v>0</v>
      </c>
      <c r="BL938" s="218">
        <v>0</v>
      </c>
      <c r="BM938" s="218">
        <v>0</v>
      </c>
      <c r="BN938" s="218">
        <v>0</v>
      </c>
      <c r="BO938" s="218">
        <v>0</v>
      </c>
      <c r="BP938" s="218">
        <v>0</v>
      </c>
      <c r="BQ938" s="218">
        <v>0</v>
      </c>
      <c r="BR938" s="218">
        <v>0</v>
      </c>
      <c r="BS938" s="218">
        <v>0</v>
      </c>
      <c r="BT938" s="218">
        <v>0</v>
      </c>
      <c r="BU938" s="218">
        <v>0</v>
      </c>
      <c r="BV938" s="218">
        <v>0</v>
      </c>
      <c r="BW938" s="218">
        <v>0</v>
      </c>
      <c r="BX938" s="218">
        <v>0</v>
      </c>
      <c r="BY938" s="218">
        <v>0</v>
      </c>
      <c r="BZ938" s="218">
        <v>0</v>
      </c>
      <c r="CA938" s="218">
        <v>0</v>
      </c>
      <c r="CB938" s="218">
        <v>0</v>
      </c>
      <c r="CC938" s="218">
        <v>0</v>
      </c>
      <c r="CD938" s="218">
        <v>0</v>
      </c>
      <c r="CE938" s="218">
        <v>0</v>
      </c>
      <c r="CF938" s="218">
        <v>0</v>
      </c>
      <c r="CG938" s="219">
        <v>0</v>
      </c>
      <c r="CH938" s="220">
        <v>1506720</v>
      </c>
      <c r="CI938" s="220">
        <v>1506720</v>
      </c>
      <c r="CJ938" s="220">
        <v>1997279.9999999998</v>
      </c>
      <c r="CK938" s="221" t="s">
        <v>530</v>
      </c>
      <c r="CL938" s="222">
        <v>0.43</v>
      </c>
      <c r="CM938" s="223">
        <v>0.43</v>
      </c>
      <c r="CN938" s="224">
        <v>0.56999999999999995</v>
      </c>
      <c r="CO938" s="253"/>
      <c r="CP938" s="253"/>
      <c r="CQ938" s="253"/>
      <c r="CR938" s="225"/>
      <c r="CS938" s="254">
        <v>76.5100671140939</v>
      </c>
      <c r="CT938" s="255">
        <v>47.98657718120802</v>
      </c>
      <c r="CU938" s="256">
        <v>0.67114093959731502</v>
      </c>
      <c r="CV938" s="257">
        <v>0.33557046979865751</v>
      </c>
      <c r="CW938" s="245" t="s">
        <v>556</v>
      </c>
      <c r="CX938" s="258"/>
      <c r="CY938" s="253"/>
      <c r="CZ938" s="253"/>
      <c r="DA938" s="259"/>
      <c r="DB938" s="260"/>
      <c r="DC938" s="261">
        <v>0</v>
      </c>
      <c r="DD938" s="262">
        <v>0</v>
      </c>
      <c r="DE938" s="263">
        <v>0</v>
      </c>
      <c r="DF938" s="111">
        <v>0</v>
      </c>
    </row>
    <row r="939" spans="1:110" ht="35.25" customHeight="1" x14ac:dyDescent="0.25">
      <c r="A939" s="237" t="s">
        <v>541</v>
      </c>
      <c r="B939" s="238" t="s">
        <v>14</v>
      </c>
      <c r="C939" s="238" t="s">
        <v>22</v>
      </c>
      <c r="D939" s="60" t="s">
        <v>185</v>
      </c>
      <c r="E939" s="60" t="s">
        <v>184</v>
      </c>
      <c r="F939" s="60" t="s">
        <v>1882</v>
      </c>
      <c r="G939" s="61" t="s">
        <v>184</v>
      </c>
      <c r="H939" s="211" t="s">
        <v>594</v>
      </c>
      <c r="I939" s="60" t="s">
        <v>547</v>
      </c>
      <c r="J939" s="212">
        <v>2.1976260646433912</v>
      </c>
      <c r="K939" s="212">
        <v>2.1210227228609999</v>
      </c>
      <c r="L939" s="213">
        <v>394.5</v>
      </c>
      <c r="M939" s="214"/>
      <c r="N939" s="214"/>
      <c r="O939" s="214"/>
      <c r="P939" s="214"/>
      <c r="Q939" s="214"/>
      <c r="R939" s="214"/>
      <c r="S939" s="214"/>
      <c r="T939" s="214"/>
      <c r="U939" s="214"/>
      <c r="V939" s="214"/>
      <c r="W939" s="214"/>
      <c r="X939" s="214"/>
      <c r="Y939" s="214"/>
      <c r="Z939" s="214"/>
      <c r="AA939" s="214"/>
      <c r="AB939" s="214"/>
      <c r="AC939" s="214"/>
      <c r="AD939" s="214"/>
      <c r="AE939" s="214"/>
      <c r="AF939" s="214"/>
      <c r="AG939" s="215"/>
      <c r="AH939" s="214"/>
      <c r="AI939" s="214">
        <f t="shared" si="45"/>
        <v>0</v>
      </c>
      <c r="AJ939" s="214">
        <f t="shared" si="45"/>
        <v>0</v>
      </c>
      <c r="AK939" s="214"/>
      <c r="AL939" s="214"/>
      <c r="AM939" s="214"/>
      <c r="AN939" s="214"/>
      <c r="AO939" s="214"/>
      <c r="AP939" s="214"/>
      <c r="AQ939" s="214"/>
      <c r="AR939" s="214"/>
      <c r="AS939" s="214"/>
      <c r="AT939" s="214"/>
      <c r="AU939" s="214"/>
      <c r="AV939" s="214"/>
      <c r="AW939" s="214"/>
      <c r="AX939" s="214"/>
      <c r="AY939" s="214"/>
      <c r="AZ939" s="214"/>
      <c r="BA939" s="214"/>
      <c r="BB939" s="214"/>
      <c r="BC939" s="214"/>
      <c r="BD939" s="214"/>
      <c r="BE939" s="214"/>
      <c r="BF939" s="214"/>
      <c r="BG939" s="216">
        <f t="shared" si="46"/>
        <v>0</v>
      </c>
      <c r="BH939" s="72">
        <f t="shared" si="46"/>
        <v>0</v>
      </c>
      <c r="BI939" s="217">
        <f t="shared" si="44"/>
        <v>0</v>
      </c>
      <c r="BJ939" s="218">
        <v>0</v>
      </c>
      <c r="BK939" s="218">
        <v>0</v>
      </c>
      <c r="BL939" s="218">
        <v>0</v>
      </c>
      <c r="BM939" s="218">
        <v>0</v>
      </c>
      <c r="BN939" s="218">
        <v>0</v>
      </c>
      <c r="BO939" s="218">
        <v>0</v>
      </c>
      <c r="BP939" s="218">
        <v>0</v>
      </c>
      <c r="BQ939" s="218">
        <v>0</v>
      </c>
      <c r="BR939" s="218">
        <v>0</v>
      </c>
      <c r="BS939" s="218">
        <v>0</v>
      </c>
      <c r="BT939" s="218">
        <v>0</v>
      </c>
      <c r="BU939" s="218">
        <v>0</v>
      </c>
      <c r="BV939" s="218">
        <v>0</v>
      </c>
      <c r="BW939" s="218">
        <v>0</v>
      </c>
      <c r="BX939" s="218">
        <v>0</v>
      </c>
      <c r="BY939" s="218">
        <v>0</v>
      </c>
      <c r="BZ939" s="218">
        <v>0</v>
      </c>
      <c r="CA939" s="218">
        <v>0</v>
      </c>
      <c r="CB939" s="218">
        <v>0</v>
      </c>
      <c r="CC939" s="218">
        <v>0</v>
      </c>
      <c r="CD939" s="218">
        <v>0</v>
      </c>
      <c r="CE939" s="218">
        <v>0</v>
      </c>
      <c r="CF939" s="218">
        <v>0</v>
      </c>
      <c r="CG939" s="219">
        <v>0</v>
      </c>
      <c r="CH939" s="220">
        <v>4730400.0000000009</v>
      </c>
      <c r="CI939" s="220">
        <v>4730400.0000000009</v>
      </c>
      <c r="CJ939" s="220">
        <v>4835519.9999999991</v>
      </c>
      <c r="CK939" s="221" t="s">
        <v>530</v>
      </c>
      <c r="CL939" s="222">
        <v>1.35</v>
      </c>
      <c r="CM939" s="223">
        <v>1.35</v>
      </c>
      <c r="CN939" s="224">
        <v>1.38</v>
      </c>
      <c r="CO939" s="253"/>
      <c r="CP939" s="253"/>
      <c r="CQ939" s="253"/>
      <c r="CR939" s="225"/>
      <c r="CS939" s="254">
        <v>74.492692226223184</v>
      </c>
      <c r="CT939" s="255">
        <v>46.117348019487359</v>
      </c>
      <c r="CU939" s="256">
        <v>0.66850243592459169</v>
      </c>
      <c r="CV939" s="257">
        <v>0.33467485702181715</v>
      </c>
      <c r="CW939" s="245" t="s">
        <v>556</v>
      </c>
      <c r="CX939" s="258"/>
      <c r="CY939" s="253"/>
      <c r="CZ939" s="253"/>
      <c r="DA939" s="259"/>
      <c r="DB939" s="260"/>
      <c r="DC939" s="261">
        <v>0</v>
      </c>
      <c r="DD939" s="262">
        <v>0</v>
      </c>
      <c r="DE939" s="263">
        <v>0</v>
      </c>
      <c r="DF939" s="111">
        <v>0</v>
      </c>
    </row>
    <row r="940" spans="1:110" ht="35.25" customHeight="1" x14ac:dyDescent="0.25">
      <c r="A940" s="237" t="s">
        <v>541</v>
      </c>
      <c r="B940" s="238" t="s">
        <v>14</v>
      </c>
      <c r="C940" s="238" t="s">
        <v>22</v>
      </c>
      <c r="D940" s="60" t="s">
        <v>185</v>
      </c>
      <c r="E940" s="60" t="s">
        <v>184</v>
      </c>
      <c r="F940" s="60" t="s">
        <v>1883</v>
      </c>
      <c r="G940" s="61" t="s">
        <v>184</v>
      </c>
      <c r="H940" s="211" t="s">
        <v>594</v>
      </c>
      <c r="I940" s="60" t="s">
        <v>547</v>
      </c>
      <c r="J940" s="212">
        <v>2.1111620883295532</v>
      </c>
      <c r="K940" s="212">
        <v>0.65359848348900007</v>
      </c>
      <c r="L940" s="213">
        <v>9</v>
      </c>
      <c r="M940" s="214"/>
      <c r="N940" s="214"/>
      <c r="O940" s="214"/>
      <c r="P940" s="214"/>
      <c r="Q940" s="214"/>
      <c r="R940" s="214"/>
      <c r="S940" s="214"/>
      <c r="T940" s="214"/>
      <c r="U940" s="214"/>
      <c r="V940" s="214"/>
      <c r="W940" s="214"/>
      <c r="X940" s="214"/>
      <c r="Y940" s="214"/>
      <c r="Z940" s="214"/>
      <c r="AA940" s="214"/>
      <c r="AB940" s="214"/>
      <c r="AC940" s="214"/>
      <c r="AD940" s="214"/>
      <c r="AE940" s="214"/>
      <c r="AF940" s="214"/>
      <c r="AG940" s="215"/>
      <c r="AH940" s="214"/>
      <c r="AI940" s="214">
        <f t="shared" si="45"/>
        <v>0</v>
      </c>
      <c r="AJ940" s="214">
        <f t="shared" si="45"/>
        <v>0</v>
      </c>
      <c r="AK940" s="214"/>
      <c r="AL940" s="214"/>
      <c r="AM940" s="214"/>
      <c r="AN940" s="214"/>
      <c r="AO940" s="214"/>
      <c r="AP940" s="214"/>
      <c r="AQ940" s="214"/>
      <c r="AR940" s="214"/>
      <c r="AS940" s="214"/>
      <c r="AT940" s="214"/>
      <c r="AU940" s="214"/>
      <c r="AV940" s="214"/>
      <c r="AW940" s="214"/>
      <c r="AX940" s="214"/>
      <c r="AY940" s="214"/>
      <c r="AZ940" s="214"/>
      <c r="BA940" s="214"/>
      <c r="BB940" s="214"/>
      <c r="BC940" s="214"/>
      <c r="BD940" s="214"/>
      <c r="BE940" s="214"/>
      <c r="BF940" s="214"/>
      <c r="BG940" s="216">
        <f t="shared" si="46"/>
        <v>0</v>
      </c>
      <c r="BH940" s="72">
        <f t="shared" si="46"/>
        <v>0</v>
      </c>
      <c r="BI940" s="217">
        <f t="shared" si="44"/>
        <v>0</v>
      </c>
      <c r="BJ940" s="218">
        <v>0</v>
      </c>
      <c r="BK940" s="218">
        <v>0</v>
      </c>
      <c r="BL940" s="218">
        <v>0</v>
      </c>
      <c r="BM940" s="218">
        <v>0</v>
      </c>
      <c r="BN940" s="218">
        <v>0</v>
      </c>
      <c r="BO940" s="218">
        <v>0</v>
      </c>
      <c r="BP940" s="218">
        <v>0</v>
      </c>
      <c r="BQ940" s="218">
        <v>0</v>
      </c>
      <c r="BR940" s="218">
        <v>0</v>
      </c>
      <c r="BS940" s="218">
        <v>0</v>
      </c>
      <c r="BT940" s="218">
        <v>0</v>
      </c>
      <c r="BU940" s="218">
        <v>0</v>
      </c>
      <c r="BV940" s="218">
        <v>0</v>
      </c>
      <c r="BW940" s="218">
        <v>0</v>
      </c>
      <c r="BX940" s="218">
        <v>0</v>
      </c>
      <c r="BY940" s="218">
        <v>0</v>
      </c>
      <c r="BZ940" s="218">
        <v>0</v>
      </c>
      <c r="CA940" s="218">
        <v>0</v>
      </c>
      <c r="CB940" s="218">
        <v>0</v>
      </c>
      <c r="CC940" s="218">
        <v>0</v>
      </c>
      <c r="CD940" s="218">
        <v>0</v>
      </c>
      <c r="CE940" s="218">
        <v>0</v>
      </c>
      <c r="CF940" s="218">
        <v>0</v>
      </c>
      <c r="CG940" s="219">
        <v>0</v>
      </c>
      <c r="CH940" s="220">
        <v>490560.00000000006</v>
      </c>
      <c r="CI940" s="220">
        <v>490560.00000000006</v>
      </c>
      <c r="CJ940" s="220">
        <v>385440.00000000006</v>
      </c>
      <c r="CK940" s="221" t="s">
        <v>530</v>
      </c>
      <c r="CL940" s="222">
        <v>0.14000000000000001</v>
      </c>
      <c r="CM940" s="223">
        <v>0.14000000000000001</v>
      </c>
      <c r="CN940" s="224">
        <v>0.11</v>
      </c>
      <c r="CO940" s="253"/>
      <c r="CP940" s="253"/>
      <c r="CQ940" s="253"/>
      <c r="CR940" s="225"/>
      <c r="CS940" s="254">
        <v>76</v>
      </c>
      <c r="CT940" s="255">
        <v>47.666666666666664</v>
      </c>
      <c r="CU940" s="256">
        <v>0.66666666666666663</v>
      </c>
      <c r="CV940" s="257">
        <v>0.33333333333333331</v>
      </c>
      <c r="CW940" s="245" t="s">
        <v>556</v>
      </c>
      <c r="CX940" s="258"/>
      <c r="CY940" s="253"/>
      <c r="CZ940" s="253"/>
      <c r="DA940" s="259"/>
      <c r="DB940" s="260"/>
      <c r="DC940" s="261">
        <v>0</v>
      </c>
      <c r="DD940" s="262">
        <v>0</v>
      </c>
      <c r="DE940" s="263">
        <v>0</v>
      </c>
      <c r="DF940" s="111">
        <v>0</v>
      </c>
    </row>
    <row r="941" spans="1:110" ht="35.25" customHeight="1" x14ac:dyDescent="0.25">
      <c r="A941" s="237" t="s">
        <v>541</v>
      </c>
      <c r="B941" s="238" t="s">
        <v>14</v>
      </c>
      <c r="C941" s="238" t="s">
        <v>22</v>
      </c>
      <c r="D941" s="60" t="s">
        <v>185</v>
      </c>
      <c r="E941" s="60" t="s">
        <v>184</v>
      </c>
      <c r="F941" s="60" t="s">
        <v>1884</v>
      </c>
      <c r="G941" s="61" t="s">
        <v>184</v>
      </c>
      <c r="H941" s="211" t="s">
        <v>533</v>
      </c>
      <c r="I941" s="60" t="s">
        <v>547</v>
      </c>
      <c r="J941" s="212">
        <v>2.9397751946705037</v>
      </c>
      <c r="K941" s="212">
        <v>3.9952651432050001</v>
      </c>
      <c r="L941" s="213">
        <v>492.1</v>
      </c>
      <c r="M941" s="214"/>
      <c r="N941" s="214"/>
      <c r="O941" s="214"/>
      <c r="P941" s="214"/>
      <c r="Q941" s="214"/>
      <c r="R941" s="214"/>
      <c r="S941" s="214"/>
      <c r="T941" s="214"/>
      <c r="U941" s="214"/>
      <c r="V941" s="214"/>
      <c r="W941" s="214"/>
      <c r="X941" s="214"/>
      <c r="Y941" s="214">
        <v>1</v>
      </c>
      <c r="Z941" s="214">
        <v>1</v>
      </c>
      <c r="AA941" s="214"/>
      <c r="AB941" s="214"/>
      <c r="AC941" s="214"/>
      <c r="AD941" s="214"/>
      <c r="AE941" s="214"/>
      <c r="AF941" s="214"/>
      <c r="AG941" s="215"/>
      <c r="AH941" s="214"/>
      <c r="AI941" s="214">
        <f t="shared" si="45"/>
        <v>1</v>
      </c>
      <c r="AJ941" s="214">
        <f t="shared" si="45"/>
        <v>1</v>
      </c>
      <c r="AK941" s="214"/>
      <c r="AL941" s="214"/>
      <c r="AM941" s="214"/>
      <c r="AN941" s="214"/>
      <c r="AO941" s="214"/>
      <c r="AP941" s="214"/>
      <c r="AQ941" s="214"/>
      <c r="AR941" s="214"/>
      <c r="AS941" s="214"/>
      <c r="AT941" s="214"/>
      <c r="AU941" s="214"/>
      <c r="AV941" s="214"/>
      <c r="AW941" s="214">
        <v>75</v>
      </c>
      <c r="AX941" s="214">
        <v>75</v>
      </c>
      <c r="AY941" s="214"/>
      <c r="AZ941" s="214"/>
      <c r="BA941" s="214"/>
      <c r="BB941" s="214"/>
      <c r="BC941" s="214"/>
      <c r="BD941" s="214"/>
      <c r="BE941" s="214"/>
      <c r="BF941" s="214"/>
      <c r="BG941" s="216">
        <f t="shared" si="46"/>
        <v>75</v>
      </c>
      <c r="BH941" s="72">
        <f t="shared" si="46"/>
        <v>75</v>
      </c>
      <c r="BI941" s="217">
        <f t="shared" si="44"/>
        <v>2.9411764705882353E-2</v>
      </c>
      <c r="BJ941" s="218">
        <v>0</v>
      </c>
      <c r="BK941" s="218">
        <v>0</v>
      </c>
      <c r="BL941" s="218">
        <v>0</v>
      </c>
      <c r="BM941" s="218">
        <v>0</v>
      </c>
      <c r="BN941" s="218">
        <v>0</v>
      </c>
      <c r="BO941" s="218">
        <v>0</v>
      </c>
      <c r="BP941" s="218">
        <v>0</v>
      </c>
      <c r="BQ941" s="218">
        <v>0</v>
      </c>
      <c r="BR941" s="218">
        <v>0</v>
      </c>
      <c r="BS941" s="218">
        <v>0</v>
      </c>
      <c r="BT941" s="218">
        <v>0</v>
      </c>
      <c r="BU941" s="218">
        <v>0</v>
      </c>
      <c r="BV941" s="218">
        <v>378432</v>
      </c>
      <c r="BW941" s="218">
        <v>378432</v>
      </c>
      <c r="BX941" s="218">
        <v>0</v>
      </c>
      <c r="BY941" s="218">
        <v>0</v>
      </c>
      <c r="BZ941" s="218">
        <v>0</v>
      </c>
      <c r="CA941" s="218">
        <v>0</v>
      </c>
      <c r="CB941" s="218">
        <v>0</v>
      </c>
      <c r="CC941" s="218">
        <v>0</v>
      </c>
      <c r="CD941" s="218">
        <v>0</v>
      </c>
      <c r="CE941" s="218">
        <v>0</v>
      </c>
      <c r="CF941" s="218">
        <v>378432</v>
      </c>
      <c r="CG941" s="219">
        <v>378432</v>
      </c>
      <c r="CH941" s="220">
        <v>8094240.0000000009</v>
      </c>
      <c r="CI941" s="220">
        <v>8094240.0000000009</v>
      </c>
      <c r="CJ941" s="220">
        <v>8935200</v>
      </c>
      <c r="CK941" s="221" t="s">
        <v>530</v>
      </c>
      <c r="CL941" s="222">
        <v>2.31</v>
      </c>
      <c r="CM941" s="223">
        <v>2.31</v>
      </c>
      <c r="CN941" s="224">
        <v>2.5499999999999998</v>
      </c>
      <c r="CO941" s="253"/>
      <c r="CP941" s="253"/>
      <c r="CQ941" s="253"/>
      <c r="CR941" s="225"/>
      <c r="CS941" s="254">
        <v>161.59768223200157</v>
      </c>
      <c r="CT941" s="255">
        <v>66.458253323632889</v>
      </c>
      <c r="CU941" s="256">
        <v>0.6048556841485796</v>
      </c>
      <c r="CV941" s="257">
        <v>0.25323676159258651</v>
      </c>
      <c r="CW941" s="245" t="s">
        <v>579</v>
      </c>
      <c r="CX941" s="258"/>
      <c r="CY941" s="253"/>
      <c r="CZ941" s="253"/>
      <c r="DA941" s="259"/>
      <c r="DB941" s="260"/>
      <c r="DC941" s="261">
        <v>0</v>
      </c>
      <c r="DD941" s="262">
        <v>1472</v>
      </c>
      <c r="DE941" s="263">
        <v>78</v>
      </c>
      <c r="DF941" s="111">
        <v>516.66666666666663</v>
      </c>
    </row>
    <row r="942" spans="1:110" ht="35.25" customHeight="1" x14ac:dyDescent="0.25">
      <c r="A942" s="237" t="s">
        <v>541</v>
      </c>
      <c r="B942" s="238" t="s">
        <v>14</v>
      </c>
      <c r="C942" s="238" t="s">
        <v>22</v>
      </c>
      <c r="D942" s="60" t="s">
        <v>240</v>
      </c>
      <c r="E942" s="60" t="s">
        <v>84</v>
      </c>
      <c r="F942" s="60" t="s">
        <v>1885</v>
      </c>
      <c r="G942" s="61" t="s">
        <v>1886</v>
      </c>
      <c r="H942" s="211" t="s">
        <v>533</v>
      </c>
      <c r="I942" s="60" t="s">
        <v>529</v>
      </c>
      <c r="J942" s="212">
        <v>8.8480083453848515</v>
      </c>
      <c r="K942" s="212">
        <v>21.938446924065001</v>
      </c>
      <c r="L942" s="213">
        <v>2252.4</v>
      </c>
      <c r="M942" s="214"/>
      <c r="N942" s="214"/>
      <c r="O942" s="214"/>
      <c r="P942" s="214"/>
      <c r="Q942" s="214"/>
      <c r="R942" s="214"/>
      <c r="S942" s="214"/>
      <c r="T942" s="214"/>
      <c r="U942" s="214"/>
      <c r="V942" s="214"/>
      <c r="W942" s="214"/>
      <c r="X942" s="214"/>
      <c r="Y942" s="214"/>
      <c r="Z942" s="214"/>
      <c r="AA942" s="214"/>
      <c r="AB942" s="214"/>
      <c r="AC942" s="214">
        <v>44</v>
      </c>
      <c r="AD942" s="214">
        <v>44</v>
      </c>
      <c r="AE942" s="214"/>
      <c r="AF942" s="214"/>
      <c r="AG942" s="215"/>
      <c r="AH942" s="214"/>
      <c r="AI942" s="214">
        <f t="shared" si="45"/>
        <v>44</v>
      </c>
      <c r="AJ942" s="214">
        <f t="shared" si="45"/>
        <v>44</v>
      </c>
      <c r="AK942" s="214"/>
      <c r="AL942" s="214"/>
      <c r="AM942" s="214"/>
      <c r="AN942" s="214"/>
      <c r="AO942" s="214"/>
      <c r="AP942" s="214"/>
      <c r="AQ942" s="214"/>
      <c r="AR942" s="214"/>
      <c r="AS942" s="214"/>
      <c r="AT942" s="214"/>
      <c r="AU942" s="214"/>
      <c r="AV942" s="214"/>
      <c r="AW942" s="214"/>
      <c r="AX942" s="214"/>
      <c r="AY942" s="214"/>
      <c r="AZ942" s="214"/>
      <c r="BA942" s="214">
        <v>285.99</v>
      </c>
      <c r="BB942" s="214">
        <v>285.99</v>
      </c>
      <c r="BC942" s="214"/>
      <c r="BD942" s="214"/>
      <c r="BE942" s="214"/>
      <c r="BF942" s="214"/>
      <c r="BG942" s="216">
        <f t="shared" si="46"/>
        <v>285.99</v>
      </c>
      <c r="BH942" s="72">
        <f t="shared" si="46"/>
        <v>285.99</v>
      </c>
      <c r="BI942" s="217">
        <f t="shared" si="44"/>
        <v>3.5047794117647059E-2</v>
      </c>
      <c r="BJ942" s="218">
        <v>0</v>
      </c>
      <c r="BK942" s="218">
        <v>0</v>
      </c>
      <c r="BL942" s="218">
        <v>0</v>
      </c>
      <c r="BM942" s="218">
        <v>0</v>
      </c>
      <c r="BN942" s="218">
        <v>0</v>
      </c>
      <c r="BO942" s="218">
        <v>0</v>
      </c>
      <c r="BP942" s="218">
        <v>0</v>
      </c>
      <c r="BQ942" s="218">
        <v>0</v>
      </c>
      <c r="BR942" s="218">
        <v>0</v>
      </c>
      <c r="BS942" s="218">
        <v>0</v>
      </c>
      <c r="BT942" s="218">
        <v>0</v>
      </c>
      <c r="BU942" s="218">
        <v>0</v>
      </c>
      <c r="BV942" s="218">
        <v>0</v>
      </c>
      <c r="BW942" s="218">
        <v>0</v>
      </c>
      <c r="BX942" s="218">
        <v>0</v>
      </c>
      <c r="BY942" s="218">
        <v>0</v>
      </c>
      <c r="BZ942" s="218">
        <v>335706.50160000002</v>
      </c>
      <c r="CA942" s="218">
        <v>335706.50160000002</v>
      </c>
      <c r="CB942" s="218">
        <v>0</v>
      </c>
      <c r="CC942" s="218">
        <v>0</v>
      </c>
      <c r="CD942" s="218">
        <v>0</v>
      </c>
      <c r="CE942" s="218">
        <v>0</v>
      </c>
      <c r="CF942" s="218">
        <v>335706.50160000002</v>
      </c>
      <c r="CG942" s="219">
        <v>335706.50160000002</v>
      </c>
      <c r="CH942" s="220">
        <v>25326508.8946716</v>
      </c>
      <c r="CI942" s="220">
        <v>25326508.8946716</v>
      </c>
      <c r="CJ942" s="220">
        <v>29821690.127059203</v>
      </c>
      <c r="CK942" s="221" t="s">
        <v>530</v>
      </c>
      <c r="CL942" s="222">
        <v>6.93</v>
      </c>
      <c r="CM942" s="223">
        <v>6.93</v>
      </c>
      <c r="CN942" s="224">
        <v>8.16</v>
      </c>
      <c r="CO942" s="253"/>
      <c r="CP942" s="253"/>
      <c r="CQ942" s="253"/>
      <c r="CR942" s="225"/>
      <c r="CS942" s="254">
        <v>145.99585162470353</v>
      </c>
      <c r="CT942" s="255">
        <v>144.49805296400578</v>
      </c>
      <c r="CU942" s="256">
        <v>0.5454605406845886</v>
      </c>
      <c r="CV942" s="257">
        <v>0.5451645622910114</v>
      </c>
      <c r="CW942" s="245" t="s">
        <v>592</v>
      </c>
      <c r="CX942" s="258"/>
      <c r="CY942" s="253"/>
      <c r="CZ942" s="253"/>
      <c r="DA942" s="259"/>
      <c r="DB942" s="260"/>
      <c r="DC942" s="261">
        <v>0</v>
      </c>
      <c r="DD942" s="262">
        <v>301453</v>
      </c>
      <c r="DE942" s="263">
        <v>0</v>
      </c>
      <c r="DF942" s="111">
        <v>100484.33333333333</v>
      </c>
    </row>
    <row r="943" spans="1:110" ht="35.25" customHeight="1" x14ac:dyDescent="0.25">
      <c r="A943" s="237" t="s">
        <v>541</v>
      </c>
      <c r="B943" s="238" t="s">
        <v>14</v>
      </c>
      <c r="C943" s="238" t="s">
        <v>22</v>
      </c>
      <c r="D943" s="60" t="s">
        <v>240</v>
      </c>
      <c r="E943" s="60" t="s">
        <v>84</v>
      </c>
      <c r="F943" s="60" t="s">
        <v>1887</v>
      </c>
      <c r="G943" s="61" t="s">
        <v>1809</v>
      </c>
      <c r="H943" s="211" t="s">
        <v>543</v>
      </c>
      <c r="I943" s="60" t="s">
        <v>529</v>
      </c>
      <c r="J943" s="212">
        <v>8.3450207908668492</v>
      </c>
      <c r="K943" s="212">
        <v>13.317424214724001</v>
      </c>
      <c r="L943" s="213">
        <v>2853.9</v>
      </c>
      <c r="M943" s="214"/>
      <c r="N943" s="214"/>
      <c r="O943" s="214"/>
      <c r="P943" s="214"/>
      <c r="Q943" s="214"/>
      <c r="R943" s="214"/>
      <c r="S943" s="214"/>
      <c r="T943" s="214"/>
      <c r="U943" s="214"/>
      <c r="V943" s="214"/>
      <c r="W943" s="214"/>
      <c r="X943" s="214"/>
      <c r="Y943" s="214"/>
      <c r="Z943" s="214"/>
      <c r="AA943" s="214"/>
      <c r="AB943" s="214"/>
      <c r="AC943" s="214">
        <v>61</v>
      </c>
      <c r="AD943" s="214">
        <v>61</v>
      </c>
      <c r="AE943" s="214"/>
      <c r="AF943" s="214"/>
      <c r="AG943" s="215"/>
      <c r="AH943" s="214"/>
      <c r="AI943" s="214">
        <f t="shared" si="45"/>
        <v>61</v>
      </c>
      <c r="AJ943" s="214">
        <f t="shared" si="45"/>
        <v>61</v>
      </c>
      <c r="AK943" s="214"/>
      <c r="AL943" s="214"/>
      <c r="AM943" s="214"/>
      <c r="AN943" s="214"/>
      <c r="AO943" s="214"/>
      <c r="AP943" s="214"/>
      <c r="AQ943" s="214"/>
      <c r="AR943" s="214"/>
      <c r="AS943" s="214"/>
      <c r="AT943" s="214"/>
      <c r="AU943" s="214"/>
      <c r="AV943" s="214"/>
      <c r="AW943" s="214"/>
      <c r="AX943" s="214"/>
      <c r="AY943" s="214"/>
      <c r="AZ943" s="214"/>
      <c r="BA943" s="214">
        <v>485.09</v>
      </c>
      <c r="BB943" s="214">
        <v>485.09</v>
      </c>
      <c r="BC943" s="214"/>
      <c r="BD943" s="214"/>
      <c r="BE943" s="214"/>
      <c r="BF943" s="214"/>
      <c r="BG943" s="216">
        <f t="shared" si="46"/>
        <v>485.09</v>
      </c>
      <c r="BH943" s="72">
        <f t="shared" si="46"/>
        <v>485.09</v>
      </c>
      <c r="BI943" s="217">
        <f t="shared" si="44"/>
        <v>7.6032915360501566E-2</v>
      </c>
      <c r="BJ943" s="218">
        <v>0</v>
      </c>
      <c r="BK943" s="218">
        <v>0</v>
      </c>
      <c r="BL943" s="218">
        <v>0</v>
      </c>
      <c r="BM943" s="218">
        <v>0</v>
      </c>
      <c r="BN943" s="218">
        <v>0</v>
      </c>
      <c r="BO943" s="218">
        <v>0</v>
      </c>
      <c r="BP943" s="218">
        <v>0</v>
      </c>
      <c r="BQ943" s="218">
        <v>0</v>
      </c>
      <c r="BR943" s="218">
        <v>0</v>
      </c>
      <c r="BS943" s="218">
        <v>0</v>
      </c>
      <c r="BT943" s="218">
        <v>0</v>
      </c>
      <c r="BU943" s="218">
        <v>0</v>
      </c>
      <c r="BV943" s="218">
        <v>0</v>
      </c>
      <c r="BW943" s="218">
        <v>0</v>
      </c>
      <c r="BX943" s="218">
        <v>0</v>
      </c>
      <c r="BY943" s="218">
        <v>0</v>
      </c>
      <c r="BZ943" s="218">
        <v>569418.04559999995</v>
      </c>
      <c r="CA943" s="218">
        <v>569418.04559999995</v>
      </c>
      <c r="CB943" s="218">
        <v>0</v>
      </c>
      <c r="CC943" s="218">
        <v>0</v>
      </c>
      <c r="CD943" s="218">
        <v>0</v>
      </c>
      <c r="CE943" s="218">
        <v>0</v>
      </c>
      <c r="CF943" s="218">
        <v>569418.04559999995</v>
      </c>
      <c r="CG943" s="219">
        <v>569418.04559999995</v>
      </c>
      <c r="CH943" s="220">
        <v>18467284.892447997</v>
      </c>
      <c r="CI943" s="220">
        <v>18467284.892447997</v>
      </c>
      <c r="CJ943" s="220">
        <v>19902242.840172</v>
      </c>
      <c r="CK943" s="221" t="s">
        <v>530</v>
      </c>
      <c r="CL943" s="222">
        <v>5.92</v>
      </c>
      <c r="CM943" s="223">
        <v>5.92</v>
      </c>
      <c r="CN943" s="224">
        <v>6.38</v>
      </c>
      <c r="CO943" s="253"/>
      <c r="CP943" s="253"/>
      <c r="CQ943" s="253"/>
      <c r="CR943" s="225"/>
      <c r="CS943" s="254">
        <v>474.33945929366547</v>
      </c>
      <c r="CT943" s="255">
        <v>38.651895419458107</v>
      </c>
      <c r="CU943" s="256">
        <v>0.93559255936639196</v>
      </c>
      <c r="CV943" s="257">
        <v>0.59127042896080917</v>
      </c>
      <c r="CW943" s="245" t="s">
        <v>616</v>
      </c>
      <c r="CX943" s="258"/>
      <c r="CY943" s="253"/>
      <c r="CZ943" s="253"/>
      <c r="DA943" s="259"/>
      <c r="DB943" s="260"/>
      <c r="DC943" s="261">
        <v>0</v>
      </c>
      <c r="DD943" s="262">
        <v>0</v>
      </c>
      <c r="DE943" s="263">
        <v>213447</v>
      </c>
      <c r="DF943" s="111">
        <v>71149</v>
      </c>
    </row>
    <row r="944" spans="1:110" ht="35.25" customHeight="1" x14ac:dyDescent="0.25">
      <c r="A944" s="237" t="s">
        <v>541</v>
      </c>
      <c r="B944" s="238" t="s">
        <v>14</v>
      </c>
      <c r="C944" s="238" t="s">
        <v>22</v>
      </c>
      <c r="D944" s="60" t="s">
        <v>240</v>
      </c>
      <c r="E944" s="60" t="s">
        <v>84</v>
      </c>
      <c r="F944" s="60" t="s">
        <v>1888</v>
      </c>
      <c r="G944" s="61" t="s">
        <v>1809</v>
      </c>
      <c r="H944" s="211" t="s">
        <v>543</v>
      </c>
      <c r="I944" s="60" t="s">
        <v>529</v>
      </c>
      <c r="J944" s="212">
        <v>10.174066443659585</v>
      </c>
      <c r="K944" s="212">
        <v>10.715340886803</v>
      </c>
      <c r="L944" s="213">
        <v>2501.5</v>
      </c>
      <c r="M944" s="214"/>
      <c r="N944" s="214"/>
      <c r="O944" s="214"/>
      <c r="P944" s="214"/>
      <c r="Q944" s="214"/>
      <c r="R944" s="214"/>
      <c r="S944" s="214"/>
      <c r="T944" s="214"/>
      <c r="U944" s="214"/>
      <c r="V944" s="214"/>
      <c r="W944" s="214"/>
      <c r="X944" s="214"/>
      <c r="Y944" s="214"/>
      <c r="Z944" s="214"/>
      <c r="AA944" s="214"/>
      <c r="AB944" s="214"/>
      <c r="AC944" s="214">
        <v>37</v>
      </c>
      <c r="AD944" s="214">
        <v>37</v>
      </c>
      <c r="AE944" s="214"/>
      <c r="AF944" s="214"/>
      <c r="AG944" s="215"/>
      <c r="AH944" s="214"/>
      <c r="AI944" s="214">
        <f t="shared" si="45"/>
        <v>37</v>
      </c>
      <c r="AJ944" s="214">
        <f t="shared" si="45"/>
        <v>37</v>
      </c>
      <c r="AK944" s="214"/>
      <c r="AL944" s="214"/>
      <c r="AM944" s="214"/>
      <c r="AN944" s="214"/>
      <c r="AO944" s="214"/>
      <c r="AP944" s="214"/>
      <c r="AQ944" s="214"/>
      <c r="AR944" s="214"/>
      <c r="AS944" s="214"/>
      <c r="AT944" s="214"/>
      <c r="AU944" s="214"/>
      <c r="AV944" s="214"/>
      <c r="AW944" s="214"/>
      <c r="AX944" s="214"/>
      <c r="AY944" s="214"/>
      <c r="AZ944" s="214"/>
      <c r="BA944" s="214">
        <v>805.57</v>
      </c>
      <c r="BB944" s="214">
        <v>805.57</v>
      </c>
      <c r="BC944" s="214"/>
      <c r="BD944" s="214"/>
      <c r="BE944" s="214"/>
      <c r="BF944" s="214"/>
      <c r="BG944" s="216">
        <f t="shared" si="46"/>
        <v>805.57</v>
      </c>
      <c r="BH944" s="72">
        <f t="shared" si="46"/>
        <v>805.57</v>
      </c>
      <c r="BI944" s="217">
        <f t="shared" si="44"/>
        <v>9.4772941176470588E-2</v>
      </c>
      <c r="BJ944" s="218">
        <v>0</v>
      </c>
      <c r="BK944" s="218">
        <v>0</v>
      </c>
      <c r="BL944" s="218">
        <v>0</v>
      </c>
      <c r="BM944" s="218">
        <v>0</v>
      </c>
      <c r="BN944" s="218">
        <v>0</v>
      </c>
      <c r="BO944" s="218">
        <v>0</v>
      </c>
      <c r="BP944" s="218">
        <v>0</v>
      </c>
      <c r="BQ944" s="218">
        <v>0</v>
      </c>
      <c r="BR944" s="218">
        <v>0</v>
      </c>
      <c r="BS944" s="218">
        <v>0</v>
      </c>
      <c r="BT944" s="218">
        <v>0</v>
      </c>
      <c r="BU944" s="218">
        <v>0</v>
      </c>
      <c r="BV944" s="218">
        <v>0</v>
      </c>
      <c r="BW944" s="218">
        <v>0</v>
      </c>
      <c r="BX944" s="218">
        <v>0</v>
      </c>
      <c r="BY944" s="218">
        <v>0</v>
      </c>
      <c r="BZ944" s="218">
        <v>945610.2888000001</v>
      </c>
      <c r="CA944" s="218">
        <v>945610.2888000001</v>
      </c>
      <c r="CB944" s="218">
        <v>0</v>
      </c>
      <c r="CC944" s="218">
        <v>0</v>
      </c>
      <c r="CD944" s="218">
        <v>0</v>
      </c>
      <c r="CE944" s="218">
        <v>0</v>
      </c>
      <c r="CF944" s="218">
        <v>945610.2888000001</v>
      </c>
      <c r="CG944" s="219">
        <v>945610.2888000001</v>
      </c>
      <c r="CH944" s="220">
        <v>31562125.857287999</v>
      </c>
      <c r="CI944" s="220">
        <v>31562125.857287999</v>
      </c>
      <c r="CJ944" s="220">
        <v>34394624.331660002</v>
      </c>
      <c r="CK944" s="221" t="s">
        <v>530</v>
      </c>
      <c r="CL944" s="222">
        <v>7.8</v>
      </c>
      <c r="CM944" s="223">
        <v>7.8</v>
      </c>
      <c r="CN944" s="224">
        <v>8.5</v>
      </c>
      <c r="CO944" s="253"/>
      <c r="CP944" s="253"/>
      <c r="CQ944" s="253"/>
      <c r="CR944" s="225"/>
      <c r="CS944" s="254">
        <v>207.34297030461289</v>
      </c>
      <c r="CT944" s="255">
        <v>99.11217275449421</v>
      </c>
      <c r="CU944" s="256">
        <v>0.92270154596462428</v>
      </c>
      <c r="CV944" s="257">
        <v>0.89766724093433548</v>
      </c>
      <c r="CW944" s="245" t="s">
        <v>636</v>
      </c>
      <c r="CX944" s="258"/>
      <c r="CY944" s="253"/>
      <c r="CZ944" s="253"/>
      <c r="DA944" s="259"/>
      <c r="DB944" s="260"/>
      <c r="DC944" s="261">
        <v>0</v>
      </c>
      <c r="DD944" s="262">
        <v>0</v>
      </c>
      <c r="DE944" s="263">
        <v>29260</v>
      </c>
      <c r="DF944" s="111">
        <v>9753.3333333333339</v>
      </c>
    </row>
    <row r="945" spans="1:110" ht="35.25" customHeight="1" x14ac:dyDescent="0.25">
      <c r="A945" s="237" t="s">
        <v>541</v>
      </c>
      <c r="B945" s="238" t="s">
        <v>14</v>
      </c>
      <c r="C945" s="238" t="s">
        <v>22</v>
      </c>
      <c r="D945" s="60" t="s">
        <v>240</v>
      </c>
      <c r="E945" s="60" t="s">
        <v>84</v>
      </c>
      <c r="F945" s="60" t="s">
        <v>1889</v>
      </c>
      <c r="G945" s="61" t="s">
        <v>1809</v>
      </c>
      <c r="H945" s="211" t="s">
        <v>533</v>
      </c>
      <c r="I945" s="60" t="s">
        <v>529</v>
      </c>
      <c r="J945" s="212">
        <v>11.660166036553681</v>
      </c>
      <c r="K945" s="212">
        <v>14.270643909711</v>
      </c>
      <c r="L945" s="213">
        <v>1288.0999999999999</v>
      </c>
      <c r="M945" s="214"/>
      <c r="N945" s="214"/>
      <c r="O945" s="214"/>
      <c r="P945" s="214"/>
      <c r="Q945" s="214"/>
      <c r="R945" s="214"/>
      <c r="S945" s="214"/>
      <c r="T945" s="214"/>
      <c r="U945" s="214">
        <v>1</v>
      </c>
      <c r="V945" s="214">
        <v>1</v>
      </c>
      <c r="W945" s="214"/>
      <c r="X945" s="214"/>
      <c r="Y945" s="214"/>
      <c r="Z945" s="214"/>
      <c r="AA945" s="214"/>
      <c r="AB945" s="214"/>
      <c r="AC945" s="214">
        <v>16</v>
      </c>
      <c r="AD945" s="214">
        <v>16</v>
      </c>
      <c r="AE945" s="214"/>
      <c r="AF945" s="214"/>
      <c r="AG945" s="215"/>
      <c r="AH945" s="214"/>
      <c r="AI945" s="214">
        <f t="shared" si="45"/>
        <v>17</v>
      </c>
      <c r="AJ945" s="214">
        <f t="shared" si="45"/>
        <v>17</v>
      </c>
      <c r="AK945" s="214"/>
      <c r="AL945" s="214"/>
      <c r="AM945" s="214"/>
      <c r="AN945" s="214"/>
      <c r="AO945" s="214"/>
      <c r="AP945" s="214"/>
      <c r="AQ945" s="214"/>
      <c r="AR945" s="214"/>
      <c r="AS945" s="214">
        <v>460</v>
      </c>
      <c r="AT945" s="214">
        <v>460</v>
      </c>
      <c r="AU945" s="214"/>
      <c r="AV945" s="214"/>
      <c r="AW945" s="214"/>
      <c r="AX945" s="214"/>
      <c r="AY945" s="214"/>
      <c r="AZ945" s="214"/>
      <c r="BA945" s="214">
        <v>1577.83</v>
      </c>
      <c r="BB945" s="214">
        <v>1577.83</v>
      </c>
      <c r="BC945" s="214"/>
      <c r="BD945" s="214"/>
      <c r="BE945" s="214"/>
      <c r="BF945" s="214"/>
      <c r="BG945" s="216">
        <f t="shared" si="46"/>
        <v>2037.83</v>
      </c>
      <c r="BH945" s="72">
        <f t="shared" si="46"/>
        <v>2037.83</v>
      </c>
      <c r="BI945" s="217">
        <f t="shared" si="44"/>
        <v>0.24059386068476976</v>
      </c>
      <c r="BJ945" s="218">
        <v>0</v>
      </c>
      <c r="BK945" s="218">
        <v>0</v>
      </c>
      <c r="BL945" s="218">
        <v>0</v>
      </c>
      <c r="BM945" s="218">
        <v>0</v>
      </c>
      <c r="BN945" s="218">
        <v>0</v>
      </c>
      <c r="BO945" s="218">
        <v>0</v>
      </c>
      <c r="BP945" s="218">
        <v>0</v>
      </c>
      <c r="BQ945" s="218">
        <v>0</v>
      </c>
      <c r="BR945" s="218">
        <v>2953696.8</v>
      </c>
      <c r="BS945" s="218">
        <v>2953696.8</v>
      </c>
      <c r="BT945" s="218">
        <v>0</v>
      </c>
      <c r="BU945" s="218">
        <v>0</v>
      </c>
      <c r="BV945" s="218">
        <v>0</v>
      </c>
      <c r="BW945" s="218">
        <v>0</v>
      </c>
      <c r="BX945" s="218">
        <v>0</v>
      </c>
      <c r="BY945" s="218">
        <v>0</v>
      </c>
      <c r="BZ945" s="218">
        <v>1852119.9672000001</v>
      </c>
      <c r="CA945" s="218">
        <v>1852119.9672000001</v>
      </c>
      <c r="CB945" s="218">
        <v>0</v>
      </c>
      <c r="CC945" s="218">
        <v>0</v>
      </c>
      <c r="CD945" s="218">
        <v>0</v>
      </c>
      <c r="CE945" s="218">
        <v>0</v>
      </c>
      <c r="CF945" s="218">
        <v>4805816.7671999997</v>
      </c>
      <c r="CG945" s="219">
        <v>4805816.7671999997</v>
      </c>
      <c r="CH945" s="220">
        <v>40239942.7287312</v>
      </c>
      <c r="CI945" s="220">
        <v>40239942.7287312</v>
      </c>
      <c r="CJ945" s="220">
        <v>37744442.404468812</v>
      </c>
      <c r="CK945" s="221" t="s">
        <v>530</v>
      </c>
      <c r="CL945" s="222">
        <v>9.0299999999999994</v>
      </c>
      <c r="CM945" s="223">
        <v>9.0299999999999994</v>
      </c>
      <c r="CN945" s="224">
        <v>8.4700000000000006</v>
      </c>
      <c r="CO945" s="253"/>
      <c r="CP945" s="253"/>
      <c r="CQ945" s="253"/>
      <c r="CR945" s="225"/>
      <c r="CS945" s="254">
        <v>782.51124187048708</v>
      </c>
      <c r="CT945" s="255">
        <v>14.178728598444401</v>
      </c>
      <c r="CU945" s="256">
        <v>0.38811290251585229</v>
      </c>
      <c r="CV945" s="257">
        <v>5.1715129629669045E-2</v>
      </c>
      <c r="CW945" s="245" t="s">
        <v>628</v>
      </c>
      <c r="CX945" s="258"/>
      <c r="CY945" s="253"/>
      <c r="CZ945" s="253"/>
      <c r="DA945" s="259"/>
      <c r="DB945" s="260"/>
      <c r="DC945" s="261">
        <v>0</v>
      </c>
      <c r="DD945" s="262">
        <v>0</v>
      </c>
      <c r="DE945" s="263">
        <v>0</v>
      </c>
      <c r="DF945" s="111">
        <v>0</v>
      </c>
    </row>
    <row r="946" spans="1:110" ht="35.25" customHeight="1" x14ac:dyDescent="0.25">
      <c r="A946" s="237" t="s">
        <v>541</v>
      </c>
      <c r="B946" s="238" t="s">
        <v>14</v>
      </c>
      <c r="C946" s="238" t="s">
        <v>22</v>
      </c>
      <c r="D946" s="60" t="s">
        <v>263</v>
      </c>
      <c r="E946" s="60" t="s">
        <v>60</v>
      </c>
      <c r="F946" s="60" t="s">
        <v>1890</v>
      </c>
      <c r="G946" s="61" t="s">
        <v>60</v>
      </c>
      <c r="H946" s="211" t="s">
        <v>594</v>
      </c>
      <c r="I946" s="60" t="s">
        <v>608</v>
      </c>
      <c r="J946" s="212">
        <v>0</v>
      </c>
      <c r="K946" s="212">
        <v>0.87859848302100008</v>
      </c>
      <c r="L946" s="213">
        <v>0</v>
      </c>
      <c r="M946" s="214"/>
      <c r="N946" s="214"/>
      <c r="O946" s="214"/>
      <c r="P946" s="214"/>
      <c r="Q946" s="214"/>
      <c r="R946" s="214"/>
      <c r="S946" s="214"/>
      <c r="T946" s="214"/>
      <c r="U946" s="214"/>
      <c r="V946" s="214"/>
      <c r="W946" s="214"/>
      <c r="X946" s="214"/>
      <c r="Y946" s="214"/>
      <c r="Z946" s="214"/>
      <c r="AA946" s="214"/>
      <c r="AB946" s="214"/>
      <c r="AC946" s="214"/>
      <c r="AD946" s="214"/>
      <c r="AE946" s="214"/>
      <c r="AF946" s="214"/>
      <c r="AG946" s="215"/>
      <c r="AH946" s="214"/>
      <c r="AI946" s="214">
        <f t="shared" si="45"/>
        <v>0</v>
      </c>
      <c r="AJ946" s="214">
        <f t="shared" si="45"/>
        <v>0</v>
      </c>
      <c r="AK946" s="214"/>
      <c r="AL946" s="214"/>
      <c r="AM946" s="214"/>
      <c r="AN946" s="214"/>
      <c r="AO946" s="214"/>
      <c r="AP946" s="214"/>
      <c r="AQ946" s="214"/>
      <c r="AR946" s="214"/>
      <c r="AS946" s="214"/>
      <c r="AT946" s="214"/>
      <c r="AU946" s="214"/>
      <c r="AV946" s="214"/>
      <c r="AW946" s="214"/>
      <c r="AX946" s="214"/>
      <c r="AY946" s="214"/>
      <c r="AZ946" s="214"/>
      <c r="BA946" s="214"/>
      <c r="BB946" s="214"/>
      <c r="BC946" s="214"/>
      <c r="BD946" s="214"/>
      <c r="BE946" s="214"/>
      <c r="BF946" s="214"/>
      <c r="BG946" s="216">
        <f t="shared" si="46"/>
        <v>0</v>
      </c>
      <c r="BH946" s="72">
        <f t="shared" si="46"/>
        <v>0</v>
      </c>
      <c r="BI946" s="217">
        <f t="shared" si="44"/>
        <v>0</v>
      </c>
      <c r="BJ946" s="218">
        <v>0</v>
      </c>
      <c r="BK946" s="218">
        <v>0</v>
      </c>
      <c r="BL946" s="218">
        <v>0</v>
      </c>
      <c r="BM946" s="218">
        <v>0</v>
      </c>
      <c r="BN946" s="218">
        <v>0</v>
      </c>
      <c r="BO946" s="218">
        <v>0</v>
      </c>
      <c r="BP946" s="218">
        <v>0</v>
      </c>
      <c r="BQ946" s="218">
        <v>0</v>
      </c>
      <c r="BR946" s="218">
        <v>0</v>
      </c>
      <c r="BS946" s="218">
        <v>0</v>
      </c>
      <c r="BT946" s="218">
        <v>0</v>
      </c>
      <c r="BU946" s="218">
        <v>0</v>
      </c>
      <c r="BV946" s="218">
        <v>0</v>
      </c>
      <c r="BW946" s="218">
        <v>0</v>
      </c>
      <c r="BX946" s="218">
        <v>0</v>
      </c>
      <c r="BY946" s="218">
        <v>0</v>
      </c>
      <c r="BZ946" s="218">
        <v>0</v>
      </c>
      <c r="CA946" s="218">
        <v>0</v>
      </c>
      <c r="CB946" s="218">
        <v>0</v>
      </c>
      <c r="CC946" s="218">
        <v>0</v>
      </c>
      <c r="CD946" s="218">
        <v>0</v>
      </c>
      <c r="CE946" s="218">
        <v>0</v>
      </c>
      <c r="CF946" s="218">
        <v>0</v>
      </c>
      <c r="CG946" s="219">
        <v>0</v>
      </c>
      <c r="CH946" s="220">
        <v>0</v>
      </c>
      <c r="CI946" s="220">
        <v>0</v>
      </c>
      <c r="CJ946" s="220">
        <v>0</v>
      </c>
      <c r="CK946" s="221" t="s">
        <v>530</v>
      </c>
      <c r="CL946" s="222">
        <v>0</v>
      </c>
      <c r="CM946" s="223">
        <v>0</v>
      </c>
      <c r="CN946" s="224">
        <v>0</v>
      </c>
      <c r="CO946" s="253"/>
      <c r="CP946" s="253"/>
      <c r="CQ946" s="253"/>
      <c r="CR946" s="225"/>
      <c r="CS946" s="254">
        <v>0</v>
      </c>
      <c r="CT946" s="255">
        <v>0</v>
      </c>
      <c r="CU946" s="256">
        <v>0</v>
      </c>
      <c r="CV946" s="257">
        <v>0</v>
      </c>
      <c r="CW946" s="245" t="s">
        <v>564</v>
      </c>
      <c r="CX946" s="258"/>
      <c r="CY946" s="253"/>
      <c r="CZ946" s="253"/>
      <c r="DA946" s="259"/>
      <c r="DB946" s="260"/>
      <c r="DC946" s="261">
        <v>0</v>
      </c>
      <c r="DD946" s="262">
        <v>0</v>
      </c>
      <c r="DE946" s="263">
        <v>0</v>
      </c>
      <c r="DF946" s="111">
        <v>0</v>
      </c>
    </row>
    <row r="947" spans="1:110" ht="35.25" customHeight="1" x14ac:dyDescent="0.25">
      <c r="A947" s="237" t="s">
        <v>541</v>
      </c>
      <c r="B947" s="238" t="s">
        <v>14</v>
      </c>
      <c r="C947" s="238" t="s">
        <v>22</v>
      </c>
      <c r="D947" s="60" t="s">
        <v>263</v>
      </c>
      <c r="E947" s="60" t="s">
        <v>60</v>
      </c>
      <c r="F947" s="60" t="s">
        <v>1891</v>
      </c>
      <c r="G947" s="61" t="s">
        <v>60</v>
      </c>
      <c r="H947" s="211" t="s">
        <v>594</v>
      </c>
      <c r="I947" s="60" t="s">
        <v>608</v>
      </c>
      <c r="J947" s="212">
        <v>5.5</v>
      </c>
      <c r="K947" s="212">
        <v>2.9498105999250002</v>
      </c>
      <c r="L947" s="213">
        <v>291.8</v>
      </c>
      <c r="M947" s="214"/>
      <c r="N947" s="214"/>
      <c r="O947" s="214"/>
      <c r="P947" s="214"/>
      <c r="Q947" s="214"/>
      <c r="R947" s="214"/>
      <c r="S947" s="214"/>
      <c r="T947" s="214"/>
      <c r="U947" s="214"/>
      <c r="V947" s="214"/>
      <c r="W947" s="214"/>
      <c r="X947" s="214"/>
      <c r="Y947" s="214"/>
      <c r="Z947" s="214"/>
      <c r="AA947" s="214"/>
      <c r="AB947" s="214"/>
      <c r="AC947" s="214">
        <v>1</v>
      </c>
      <c r="AD947" s="214">
        <v>1</v>
      </c>
      <c r="AE947" s="214"/>
      <c r="AF947" s="214"/>
      <c r="AG947" s="215"/>
      <c r="AH947" s="214"/>
      <c r="AI947" s="214">
        <f t="shared" si="45"/>
        <v>1</v>
      </c>
      <c r="AJ947" s="214">
        <f t="shared" si="45"/>
        <v>1</v>
      </c>
      <c r="AK947" s="214"/>
      <c r="AL947" s="214"/>
      <c r="AM947" s="214"/>
      <c r="AN947" s="214"/>
      <c r="AO947" s="214"/>
      <c r="AP947" s="214"/>
      <c r="AQ947" s="214"/>
      <c r="AR947" s="214"/>
      <c r="AS947" s="214"/>
      <c r="AT947" s="214"/>
      <c r="AU947" s="214"/>
      <c r="AV947" s="214"/>
      <c r="AW947" s="214"/>
      <c r="AX947" s="214"/>
      <c r="AY947" s="214"/>
      <c r="AZ947" s="214"/>
      <c r="BA947" s="214">
        <v>275</v>
      </c>
      <c r="BB947" s="214">
        <v>275</v>
      </c>
      <c r="BC947" s="214"/>
      <c r="BD947" s="214"/>
      <c r="BE947" s="214"/>
      <c r="BF947" s="214"/>
      <c r="BG947" s="216">
        <f t="shared" si="46"/>
        <v>275</v>
      </c>
      <c r="BH947" s="72">
        <f t="shared" si="46"/>
        <v>275</v>
      </c>
      <c r="BI947" s="217">
        <f t="shared" si="44"/>
        <v>5.9782608695652183E-2</v>
      </c>
      <c r="BJ947" s="218">
        <v>0</v>
      </c>
      <c r="BK947" s="218">
        <v>0</v>
      </c>
      <c r="BL947" s="218">
        <v>0</v>
      </c>
      <c r="BM947" s="218">
        <v>0</v>
      </c>
      <c r="BN947" s="218">
        <v>0</v>
      </c>
      <c r="BO947" s="218">
        <v>0</v>
      </c>
      <c r="BP947" s="218">
        <v>0</v>
      </c>
      <c r="BQ947" s="218">
        <v>0</v>
      </c>
      <c r="BR947" s="218">
        <v>0</v>
      </c>
      <c r="BS947" s="218">
        <v>0</v>
      </c>
      <c r="BT947" s="218">
        <v>0</v>
      </c>
      <c r="BU947" s="218">
        <v>0</v>
      </c>
      <c r="BV947" s="218">
        <v>0</v>
      </c>
      <c r="BW947" s="218">
        <v>0</v>
      </c>
      <c r="BX947" s="218">
        <v>0</v>
      </c>
      <c r="BY947" s="218">
        <v>0</v>
      </c>
      <c r="BZ947" s="218">
        <v>322806</v>
      </c>
      <c r="CA947" s="218">
        <v>322806</v>
      </c>
      <c r="CB947" s="218">
        <v>0</v>
      </c>
      <c r="CC947" s="218">
        <v>0</v>
      </c>
      <c r="CD947" s="218">
        <v>0</v>
      </c>
      <c r="CE947" s="218">
        <v>0</v>
      </c>
      <c r="CF947" s="218">
        <v>322806</v>
      </c>
      <c r="CG947" s="219">
        <v>322806</v>
      </c>
      <c r="CH947" s="220">
        <v>13315200</v>
      </c>
      <c r="CI947" s="220">
        <v>13315200</v>
      </c>
      <c r="CJ947" s="220">
        <v>16118400</v>
      </c>
      <c r="CK947" s="221" t="s">
        <v>530</v>
      </c>
      <c r="CL947" s="222">
        <v>3.8</v>
      </c>
      <c r="CM947" s="223">
        <v>3.8</v>
      </c>
      <c r="CN947" s="224">
        <v>4.5999999999999996</v>
      </c>
      <c r="CO947" s="253"/>
      <c r="CP947" s="253"/>
      <c r="CQ947" s="253"/>
      <c r="CR947" s="225"/>
      <c r="CS947" s="254">
        <v>288.78741536467311</v>
      </c>
      <c r="CT947" s="255">
        <v>288.78741536467311</v>
      </c>
      <c r="CU947" s="256">
        <v>1.0842078409200602</v>
      </c>
      <c r="CV947" s="257">
        <v>1.0842078409200602</v>
      </c>
      <c r="CW947" s="245" t="s">
        <v>556</v>
      </c>
      <c r="CX947" s="258"/>
      <c r="CY947" s="253"/>
      <c r="CZ947" s="253"/>
      <c r="DA947" s="259"/>
      <c r="DB947" s="260"/>
      <c r="DC947" s="261">
        <v>0</v>
      </c>
      <c r="DD947" s="262">
        <v>57738</v>
      </c>
      <c r="DE947" s="263">
        <v>166536</v>
      </c>
      <c r="DF947" s="111">
        <v>74758</v>
      </c>
    </row>
    <row r="948" spans="1:110" ht="35.25" customHeight="1" x14ac:dyDescent="0.25">
      <c r="A948" s="237" t="s">
        <v>541</v>
      </c>
      <c r="B948" s="238" t="s">
        <v>14</v>
      </c>
      <c r="C948" s="238" t="s">
        <v>22</v>
      </c>
      <c r="D948" s="60" t="s">
        <v>263</v>
      </c>
      <c r="E948" s="60" t="s">
        <v>60</v>
      </c>
      <c r="F948" s="60" t="s">
        <v>1892</v>
      </c>
      <c r="G948" s="61" t="s">
        <v>60</v>
      </c>
      <c r="H948" s="211" t="s">
        <v>543</v>
      </c>
      <c r="I948" s="60" t="s">
        <v>608</v>
      </c>
      <c r="J948" s="212">
        <v>6.3</v>
      </c>
      <c r="K948" s="212">
        <v>2.0452651472609999</v>
      </c>
      <c r="L948" s="213">
        <v>14</v>
      </c>
      <c r="M948" s="214"/>
      <c r="N948" s="214"/>
      <c r="O948" s="214"/>
      <c r="P948" s="214"/>
      <c r="Q948" s="214"/>
      <c r="R948" s="214"/>
      <c r="S948" s="214"/>
      <c r="T948" s="214"/>
      <c r="U948" s="214"/>
      <c r="V948" s="214"/>
      <c r="W948" s="214"/>
      <c r="X948" s="214"/>
      <c r="Y948" s="214"/>
      <c r="Z948" s="214"/>
      <c r="AA948" s="214"/>
      <c r="AB948" s="214"/>
      <c r="AC948" s="214"/>
      <c r="AD948" s="214"/>
      <c r="AE948" s="214"/>
      <c r="AF948" s="214"/>
      <c r="AG948" s="215"/>
      <c r="AH948" s="214"/>
      <c r="AI948" s="214">
        <f t="shared" si="45"/>
        <v>0</v>
      </c>
      <c r="AJ948" s="214">
        <f t="shared" si="45"/>
        <v>0</v>
      </c>
      <c r="AK948" s="214"/>
      <c r="AL948" s="214"/>
      <c r="AM948" s="214"/>
      <c r="AN948" s="214"/>
      <c r="AO948" s="214"/>
      <c r="AP948" s="214"/>
      <c r="AQ948" s="214"/>
      <c r="AR948" s="214"/>
      <c r="AS948" s="214"/>
      <c r="AT948" s="214"/>
      <c r="AU948" s="214"/>
      <c r="AV948" s="214"/>
      <c r="AW948" s="214"/>
      <c r="AX948" s="214"/>
      <c r="AY948" s="214"/>
      <c r="AZ948" s="214"/>
      <c r="BA948" s="214"/>
      <c r="BB948" s="214"/>
      <c r="BC948" s="214"/>
      <c r="BD948" s="214"/>
      <c r="BE948" s="214"/>
      <c r="BF948" s="214"/>
      <c r="BG948" s="216">
        <f t="shared" si="46"/>
        <v>0</v>
      </c>
      <c r="BH948" s="72">
        <f t="shared" si="46"/>
        <v>0</v>
      </c>
      <c r="BI948" s="217">
        <f t="shared" si="44"/>
        <v>0</v>
      </c>
      <c r="BJ948" s="218">
        <v>0</v>
      </c>
      <c r="BK948" s="218">
        <v>0</v>
      </c>
      <c r="BL948" s="218">
        <v>0</v>
      </c>
      <c r="BM948" s="218">
        <v>0</v>
      </c>
      <c r="BN948" s="218">
        <v>0</v>
      </c>
      <c r="BO948" s="218">
        <v>0</v>
      </c>
      <c r="BP948" s="218">
        <v>0</v>
      </c>
      <c r="BQ948" s="218">
        <v>0</v>
      </c>
      <c r="BR948" s="218">
        <v>0</v>
      </c>
      <c r="BS948" s="218">
        <v>0</v>
      </c>
      <c r="BT948" s="218">
        <v>0</v>
      </c>
      <c r="BU948" s="218">
        <v>0</v>
      </c>
      <c r="BV948" s="218">
        <v>0</v>
      </c>
      <c r="BW948" s="218">
        <v>0</v>
      </c>
      <c r="BX948" s="218">
        <v>0</v>
      </c>
      <c r="BY948" s="218">
        <v>0</v>
      </c>
      <c r="BZ948" s="218">
        <v>0</v>
      </c>
      <c r="CA948" s="218">
        <v>0</v>
      </c>
      <c r="CB948" s="218">
        <v>0</v>
      </c>
      <c r="CC948" s="218">
        <v>0</v>
      </c>
      <c r="CD948" s="218">
        <v>0</v>
      </c>
      <c r="CE948" s="218">
        <v>0</v>
      </c>
      <c r="CF948" s="218">
        <v>0</v>
      </c>
      <c r="CG948" s="219">
        <v>0</v>
      </c>
      <c r="CH948" s="220">
        <v>0</v>
      </c>
      <c r="CI948" s="220">
        <v>0</v>
      </c>
      <c r="CJ948" s="220">
        <v>0</v>
      </c>
      <c r="CK948" s="221" t="s">
        <v>530</v>
      </c>
      <c r="CL948" s="222">
        <v>0</v>
      </c>
      <c r="CM948" s="223">
        <v>0</v>
      </c>
      <c r="CN948" s="224">
        <v>0</v>
      </c>
      <c r="CO948" s="253"/>
      <c r="CP948" s="253"/>
      <c r="CQ948" s="253"/>
      <c r="CR948" s="225"/>
      <c r="CS948" s="254">
        <v>429.12263535551182</v>
      </c>
      <c r="CT948" s="255">
        <v>429.12263535551182</v>
      </c>
      <c r="CU948" s="256">
        <v>1.3835616438356153</v>
      </c>
      <c r="CV948" s="257">
        <v>1.3835616438356153</v>
      </c>
      <c r="CW948" s="245" t="s">
        <v>556</v>
      </c>
      <c r="CX948" s="258"/>
      <c r="CY948" s="253"/>
      <c r="CZ948" s="253"/>
      <c r="DA948" s="259"/>
      <c r="DB948" s="260"/>
      <c r="DC948" s="261">
        <v>0</v>
      </c>
      <c r="DD948" s="262">
        <v>3724</v>
      </c>
      <c r="DE948" s="263">
        <v>7854</v>
      </c>
      <c r="DF948" s="111">
        <v>3859.3333333333335</v>
      </c>
    </row>
    <row r="949" spans="1:110" ht="35.25" customHeight="1" x14ac:dyDescent="0.25">
      <c r="A949" s="237" t="s">
        <v>541</v>
      </c>
      <c r="B949" s="238" t="s">
        <v>14</v>
      </c>
      <c r="C949" s="238" t="s">
        <v>22</v>
      </c>
      <c r="D949" s="60" t="s">
        <v>263</v>
      </c>
      <c r="E949" s="60" t="s">
        <v>60</v>
      </c>
      <c r="F949" s="60" t="s">
        <v>1893</v>
      </c>
      <c r="G949" s="61" t="s">
        <v>1894</v>
      </c>
      <c r="H949" s="211" t="s">
        <v>543</v>
      </c>
      <c r="I949" s="60" t="s">
        <v>608</v>
      </c>
      <c r="J949" s="212" t="s">
        <v>834</v>
      </c>
      <c r="K949" s="212">
        <v>4.1124999914459996</v>
      </c>
      <c r="L949" s="213">
        <v>12</v>
      </c>
      <c r="M949" s="214"/>
      <c r="N949" s="214"/>
      <c r="O949" s="214"/>
      <c r="P949" s="214"/>
      <c r="Q949" s="214"/>
      <c r="R949" s="214"/>
      <c r="S949" s="214"/>
      <c r="T949" s="214"/>
      <c r="U949" s="214"/>
      <c r="V949" s="214"/>
      <c r="W949" s="214"/>
      <c r="X949" s="214"/>
      <c r="Y949" s="214"/>
      <c r="Z949" s="214"/>
      <c r="AA949" s="214"/>
      <c r="AB949" s="214"/>
      <c r="AC949" s="214"/>
      <c r="AD949" s="214"/>
      <c r="AE949" s="214"/>
      <c r="AF949" s="214"/>
      <c r="AG949" s="215"/>
      <c r="AH949" s="214"/>
      <c r="AI949" s="214">
        <f t="shared" si="45"/>
        <v>0</v>
      </c>
      <c r="AJ949" s="214">
        <f t="shared" si="45"/>
        <v>0</v>
      </c>
      <c r="AK949" s="214"/>
      <c r="AL949" s="214"/>
      <c r="AM949" s="214"/>
      <c r="AN949" s="214"/>
      <c r="AO949" s="214"/>
      <c r="AP949" s="214"/>
      <c r="AQ949" s="214"/>
      <c r="AR949" s="214"/>
      <c r="AS949" s="214"/>
      <c r="AT949" s="214"/>
      <c r="AU949" s="214"/>
      <c r="AV949" s="214"/>
      <c r="AW949" s="214"/>
      <c r="AX949" s="214"/>
      <c r="AY949" s="214"/>
      <c r="AZ949" s="214"/>
      <c r="BA949" s="214"/>
      <c r="BB949" s="214"/>
      <c r="BC949" s="214"/>
      <c r="BD949" s="214"/>
      <c r="BE949" s="214"/>
      <c r="BF949" s="214"/>
      <c r="BG949" s="216">
        <f t="shared" si="46"/>
        <v>0</v>
      </c>
      <c r="BH949" s="72">
        <f t="shared" si="46"/>
        <v>0</v>
      </c>
      <c r="BI949" s="217">
        <f t="shared" si="44"/>
        <v>0</v>
      </c>
      <c r="BJ949" s="218">
        <v>0</v>
      </c>
      <c r="BK949" s="218">
        <v>0</v>
      </c>
      <c r="BL949" s="218">
        <v>0</v>
      </c>
      <c r="BM949" s="218">
        <v>0</v>
      </c>
      <c r="BN949" s="218">
        <v>0</v>
      </c>
      <c r="BO949" s="218">
        <v>0</v>
      </c>
      <c r="BP949" s="218">
        <v>0</v>
      </c>
      <c r="BQ949" s="218">
        <v>0</v>
      </c>
      <c r="BR949" s="218">
        <v>0</v>
      </c>
      <c r="BS949" s="218">
        <v>0</v>
      </c>
      <c r="BT949" s="218">
        <v>0</v>
      </c>
      <c r="BU949" s="218">
        <v>0</v>
      </c>
      <c r="BV949" s="218">
        <v>0</v>
      </c>
      <c r="BW949" s="218">
        <v>0</v>
      </c>
      <c r="BX949" s="218">
        <v>0</v>
      </c>
      <c r="BY949" s="218">
        <v>0</v>
      </c>
      <c r="BZ949" s="218">
        <v>0</v>
      </c>
      <c r="CA949" s="218">
        <v>0</v>
      </c>
      <c r="CB949" s="218">
        <v>0</v>
      </c>
      <c r="CC949" s="218">
        <v>0</v>
      </c>
      <c r="CD949" s="218">
        <v>0</v>
      </c>
      <c r="CE949" s="218">
        <v>0</v>
      </c>
      <c r="CF949" s="218">
        <v>0</v>
      </c>
      <c r="CG949" s="219">
        <v>0</v>
      </c>
      <c r="CH949" s="220">
        <v>38894400</v>
      </c>
      <c r="CI949" s="220">
        <v>38894400</v>
      </c>
      <c r="CJ949" s="220">
        <v>39455040</v>
      </c>
      <c r="CK949" s="221" t="s">
        <v>530</v>
      </c>
      <c r="CL949" s="222">
        <v>11.1</v>
      </c>
      <c r="CM949" s="223">
        <v>11.1</v>
      </c>
      <c r="CN949" s="224">
        <v>11.26</v>
      </c>
      <c r="CO949" s="253"/>
      <c r="CP949" s="253"/>
      <c r="CQ949" s="253"/>
      <c r="CR949" s="225"/>
      <c r="CS949" s="254">
        <v>149.17249417249411</v>
      </c>
      <c r="CT949" s="255">
        <v>149.17249417249411</v>
      </c>
      <c r="CU949" s="256">
        <v>0.66899766899766799</v>
      </c>
      <c r="CV949" s="257">
        <v>0.66899766899766799</v>
      </c>
      <c r="CW949" s="245" t="s">
        <v>556</v>
      </c>
      <c r="CX949" s="258"/>
      <c r="CY949" s="253"/>
      <c r="CZ949" s="253"/>
      <c r="DA949" s="259"/>
      <c r="DB949" s="260"/>
      <c r="DC949" s="261">
        <v>0</v>
      </c>
      <c r="DD949" s="262">
        <v>0</v>
      </c>
      <c r="DE949" s="263">
        <v>4476</v>
      </c>
      <c r="DF949" s="111">
        <v>1492</v>
      </c>
    </row>
    <row r="950" spans="1:110" ht="35.25" customHeight="1" x14ac:dyDescent="0.25">
      <c r="A950" s="237" t="s">
        <v>541</v>
      </c>
      <c r="B950" s="238" t="s">
        <v>14</v>
      </c>
      <c r="C950" s="238" t="s">
        <v>22</v>
      </c>
      <c r="D950" s="60" t="s">
        <v>263</v>
      </c>
      <c r="E950" s="60" t="s">
        <v>60</v>
      </c>
      <c r="F950" s="60" t="s">
        <v>1895</v>
      </c>
      <c r="G950" s="61" t="s">
        <v>60</v>
      </c>
      <c r="H950" s="211" t="s">
        <v>594</v>
      </c>
      <c r="I950" s="60" t="s">
        <v>608</v>
      </c>
      <c r="J950" s="212">
        <v>7.3</v>
      </c>
      <c r="K950" s="212">
        <v>1.675378784394</v>
      </c>
      <c r="L950" s="213">
        <v>129.9</v>
      </c>
      <c r="M950" s="214"/>
      <c r="N950" s="214"/>
      <c r="O950" s="214"/>
      <c r="P950" s="214"/>
      <c r="Q950" s="214"/>
      <c r="R950" s="214"/>
      <c r="S950" s="214"/>
      <c r="T950" s="214"/>
      <c r="U950" s="214"/>
      <c r="V950" s="214"/>
      <c r="W950" s="214"/>
      <c r="X950" s="214"/>
      <c r="Y950" s="214"/>
      <c r="Z950" s="214"/>
      <c r="AA950" s="214"/>
      <c r="AB950" s="214"/>
      <c r="AC950" s="214"/>
      <c r="AD950" s="214"/>
      <c r="AE950" s="214"/>
      <c r="AF950" s="214"/>
      <c r="AG950" s="215"/>
      <c r="AH950" s="214"/>
      <c r="AI950" s="214">
        <f t="shared" si="45"/>
        <v>0</v>
      </c>
      <c r="AJ950" s="214">
        <f t="shared" si="45"/>
        <v>0</v>
      </c>
      <c r="AK950" s="214"/>
      <c r="AL950" s="214"/>
      <c r="AM950" s="214"/>
      <c r="AN950" s="214"/>
      <c r="AO950" s="214"/>
      <c r="AP950" s="214"/>
      <c r="AQ950" s="214"/>
      <c r="AR950" s="214"/>
      <c r="AS950" s="214"/>
      <c r="AT950" s="214"/>
      <c r="AU950" s="214"/>
      <c r="AV950" s="214"/>
      <c r="AW950" s="214"/>
      <c r="AX950" s="214"/>
      <c r="AY950" s="214"/>
      <c r="AZ950" s="214"/>
      <c r="BA950" s="214"/>
      <c r="BB950" s="214"/>
      <c r="BC950" s="214"/>
      <c r="BD950" s="214"/>
      <c r="BE950" s="214"/>
      <c r="BF950" s="214"/>
      <c r="BG950" s="216">
        <f t="shared" si="46"/>
        <v>0</v>
      </c>
      <c r="BH950" s="72">
        <f t="shared" si="46"/>
        <v>0</v>
      </c>
      <c r="BI950" s="217">
        <f t="shared" si="44"/>
        <v>0</v>
      </c>
      <c r="BJ950" s="218">
        <v>0</v>
      </c>
      <c r="BK950" s="218">
        <v>0</v>
      </c>
      <c r="BL950" s="218">
        <v>0</v>
      </c>
      <c r="BM950" s="218">
        <v>0</v>
      </c>
      <c r="BN950" s="218">
        <v>0</v>
      </c>
      <c r="BO950" s="218">
        <v>0</v>
      </c>
      <c r="BP950" s="218">
        <v>0</v>
      </c>
      <c r="BQ950" s="218">
        <v>0</v>
      </c>
      <c r="BR950" s="218">
        <v>0</v>
      </c>
      <c r="BS950" s="218">
        <v>0</v>
      </c>
      <c r="BT950" s="218">
        <v>0</v>
      </c>
      <c r="BU950" s="218">
        <v>0</v>
      </c>
      <c r="BV950" s="218">
        <v>0</v>
      </c>
      <c r="BW950" s="218">
        <v>0</v>
      </c>
      <c r="BX950" s="218">
        <v>0</v>
      </c>
      <c r="BY950" s="218">
        <v>0</v>
      </c>
      <c r="BZ950" s="218">
        <v>0</v>
      </c>
      <c r="CA950" s="218">
        <v>0</v>
      </c>
      <c r="CB950" s="218">
        <v>0</v>
      </c>
      <c r="CC950" s="218">
        <v>0</v>
      </c>
      <c r="CD950" s="218">
        <v>0</v>
      </c>
      <c r="CE950" s="218">
        <v>0</v>
      </c>
      <c r="CF950" s="218">
        <v>0</v>
      </c>
      <c r="CG950" s="219">
        <v>0</v>
      </c>
      <c r="CH950" s="220">
        <v>6657600</v>
      </c>
      <c r="CI950" s="220">
        <v>6657600</v>
      </c>
      <c r="CJ950" s="220">
        <v>0</v>
      </c>
      <c r="CK950" s="221" t="s">
        <v>530</v>
      </c>
      <c r="CL950" s="222">
        <v>1.9</v>
      </c>
      <c r="CM950" s="223">
        <v>1.9</v>
      </c>
      <c r="CN950" s="224">
        <v>0</v>
      </c>
      <c r="CO950" s="253"/>
      <c r="CP950" s="253"/>
      <c r="CQ950" s="253"/>
      <c r="CR950" s="225"/>
      <c r="CS950" s="254">
        <v>89.347596681081527</v>
      </c>
      <c r="CT950" s="255">
        <v>89.347596681081527</v>
      </c>
      <c r="CU950" s="256">
        <v>0.66903101657389807</v>
      </c>
      <c r="CV950" s="257">
        <v>0.66903101657389807</v>
      </c>
      <c r="CW950" s="245" t="s">
        <v>710</v>
      </c>
      <c r="CX950" s="258"/>
      <c r="CY950" s="253"/>
      <c r="CZ950" s="253"/>
      <c r="DA950" s="259"/>
      <c r="DB950" s="260"/>
      <c r="DC950" s="261">
        <v>0</v>
      </c>
      <c r="DD950" s="262">
        <v>0</v>
      </c>
      <c r="DE950" s="263">
        <v>0</v>
      </c>
      <c r="DF950" s="111">
        <v>0</v>
      </c>
    </row>
    <row r="951" spans="1:110" ht="35.25" customHeight="1" x14ac:dyDescent="0.25">
      <c r="A951" s="237" t="s">
        <v>541</v>
      </c>
      <c r="B951" s="238" t="s">
        <v>14</v>
      </c>
      <c r="C951" s="238" t="s">
        <v>22</v>
      </c>
      <c r="D951" s="60" t="s">
        <v>263</v>
      </c>
      <c r="E951" s="60" t="s">
        <v>60</v>
      </c>
      <c r="F951" s="60" t="s">
        <v>1896</v>
      </c>
      <c r="G951" s="61" t="s">
        <v>60</v>
      </c>
      <c r="H951" s="211" t="s">
        <v>543</v>
      </c>
      <c r="I951" s="60" t="s">
        <v>608</v>
      </c>
      <c r="J951" s="212">
        <v>5</v>
      </c>
      <c r="K951" s="212">
        <v>2.9708333271540002</v>
      </c>
      <c r="L951" s="213">
        <v>367.5</v>
      </c>
      <c r="M951" s="214"/>
      <c r="N951" s="214"/>
      <c r="O951" s="214"/>
      <c r="P951" s="214"/>
      <c r="Q951" s="214"/>
      <c r="R951" s="214"/>
      <c r="S951" s="214"/>
      <c r="T951" s="214"/>
      <c r="U951" s="214"/>
      <c r="V951" s="214"/>
      <c r="W951" s="214"/>
      <c r="X951" s="214"/>
      <c r="Y951" s="214"/>
      <c r="Z951" s="214"/>
      <c r="AA951" s="214"/>
      <c r="AB951" s="214"/>
      <c r="AC951" s="214">
        <v>2</v>
      </c>
      <c r="AD951" s="214">
        <v>2</v>
      </c>
      <c r="AE951" s="214"/>
      <c r="AF951" s="214"/>
      <c r="AG951" s="215"/>
      <c r="AH951" s="214"/>
      <c r="AI951" s="214">
        <f t="shared" si="45"/>
        <v>2</v>
      </c>
      <c r="AJ951" s="214">
        <f t="shared" si="45"/>
        <v>2</v>
      </c>
      <c r="AK951" s="214"/>
      <c r="AL951" s="214"/>
      <c r="AM951" s="214"/>
      <c r="AN951" s="214"/>
      <c r="AO951" s="214"/>
      <c r="AP951" s="214"/>
      <c r="AQ951" s="214"/>
      <c r="AR951" s="214"/>
      <c r="AS951" s="214"/>
      <c r="AT951" s="214"/>
      <c r="AU951" s="214"/>
      <c r="AV951" s="214"/>
      <c r="AW951" s="214"/>
      <c r="AX951" s="214"/>
      <c r="AY951" s="214"/>
      <c r="AZ951" s="214"/>
      <c r="BA951" s="214">
        <v>208</v>
      </c>
      <c r="BB951" s="214">
        <v>208</v>
      </c>
      <c r="BC951" s="214"/>
      <c r="BD951" s="214"/>
      <c r="BE951" s="214"/>
      <c r="BF951" s="214"/>
      <c r="BG951" s="216">
        <f t="shared" si="46"/>
        <v>208</v>
      </c>
      <c r="BH951" s="72">
        <f t="shared" si="46"/>
        <v>208</v>
      </c>
      <c r="BI951" s="217">
        <f t="shared" si="44"/>
        <v>5.473684210526316E-2</v>
      </c>
      <c r="BJ951" s="218">
        <v>0</v>
      </c>
      <c r="BK951" s="218">
        <v>0</v>
      </c>
      <c r="BL951" s="218">
        <v>0</v>
      </c>
      <c r="BM951" s="218">
        <v>0</v>
      </c>
      <c r="BN951" s="218">
        <v>0</v>
      </c>
      <c r="BO951" s="218">
        <v>0</v>
      </c>
      <c r="BP951" s="218">
        <v>0</v>
      </c>
      <c r="BQ951" s="218">
        <v>0</v>
      </c>
      <c r="BR951" s="218">
        <v>0</v>
      </c>
      <c r="BS951" s="218">
        <v>0</v>
      </c>
      <c r="BT951" s="218">
        <v>0</v>
      </c>
      <c r="BU951" s="218">
        <v>0</v>
      </c>
      <c r="BV951" s="218">
        <v>0</v>
      </c>
      <c r="BW951" s="218">
        <v>0</v>
      </c>
      <c r="BX951" s="218">
        <v>0</v>
      </c>
      <c r="BY951" s="218">
        <v>0</v>
      </c>
      <c r="BZ951" s="218">
        <v>244158.72</v>
      </c>
      <c r="CA951" s="218">
        <v>244158.72</v>
      </c>
      <c r="CB951" s="218">
        <v>0</v>
      </c>
      <c r="CC951" s="218">
        <v>0</v>
      </c>
      <c r="CD951" s="218">
        <v>0</v>
      </c>
      <c r="CE951" s="218">
        <v>0</v>
      </c>
      <c r="CF951" s="218">
        <v>244158.72</v>
      </c>
      <c r="CG951" s="219">
        <v>244158.72</v>
      </c>
      <c r="CH951" s="220">
        <v>9145440</v>
      </c>
      <c r="CI951" s="220">
        <v>9145440</v>
      </c>
      <c r="CJ951" s="220">
        <v>13315200</v>
      </c>
      <c r="CK951" s="221" t="s">
        <v>530</v>
      </c>
      <c r="CL951" s="222">
        <v>2.61</v>
      </c>
      <c r="CM951" s="223">
        <v>2.61</v>
      </c>
      <c r="CN951" s="224">
        <v>3.8</v>
      </c>
      <c r="CO951" s="253"/>
      <c r="CP951" s="253"/>
      <c r="CQ951" s="253"/>
      <c r="CR951" s="225"/>
      <c r="CS951" s="254">
        <v>159.05913698390012</v>
      </c>
      <c r="CT951" s="255">
        <v>157.66121637898519</v>
      </c>
      <c r="CU951" s="256">
        <v>0.75370728215856497</v>
      </c>
      <c r="CV951" s="257">
        <v>0.73763922922850833</v>
      </c>
      <c r="CW951" s="245" t="s">
        <v>556</v>
      </c>
      <c r="CX951" s="258"/>
      <c r="CY951" s="253"/>
      <c r="CZ951" s="253"/>
      <c r="DA951" s="259"/>
      <c r="DB951" s="260"/>
      <c r="DC951" s="261">
        <v>0</v>
      </c>
      <c r="DD951" s="262">
        <v>92270</v>
      </c>
      <c r="DE951" s="263">
        <v>0</v>
      </c>
      <c r="DF951" s="111">
        <v>30756.666666666668</v>
      </c>
    </row>
    <row r="952" spans="1:110" ht="35.25" customHeight="1" x14ac:dyDescent="0.25">
      <c r="A952" s="237" t="s">
        <v>541</v>
      </c>
      <c r="B952" s="238" t="s">
        <v>14</v>
      </c>
      <c r="C952" s="238" t="s">
        <v>22</v>
      </c>
      <c r="D952" s="60" t="s">
        <v>263</v>
      </c>
      <c r="E952" s="60" t="s">
        <v>60</v>
      </c>
      <c r="F952" s="60" t="s">
        <v>1897</v>
      </c>
      <c r="G952" s="61" t="s">
        <v>60</v>
      </c>
      <c r="H952" s="211" t="s">
        <v>594</v>
      </c>
      <c r="I952" s="60" t="s">
        <v>608</v>
      </c>
      <c r="J952" s="212" t="s">
        <v>834</v>
      </c>
      <c r="K952" s="212">
        <v>2.6748106004970005</v>
      </c>
      <c r="L952" s="213">
        <v>2</v>
      </c>
      <c r="M952" s="214"/>
      <c r="N952" s="214"/>
      <c r="O952" s="214"/>
      <c r="P952" s="214"/>
      <c r="Q952" s="214"/>
      <c r="R952" s="214"/>
      <c r="S952" s="214"/>
      <c r="T952" s="214"/>
      <c r="U952" s="214"/>
      <c r="V952" s="214"/>
      <c r="W952" s="214"/>
      <c r="X952" s="214"/>
      <c r="Y952" s="214"/>
      <c r="Z952" s="214"/>
      <c r="AA952" s="214"/>
      <c r="AB952" s="214"/>
      <c r="AC952" s="214"/>
      <c r="AD952" s="214"/>
      <c r="AE952" s="214"/>
      <c r="AF952" s="214"/>
      <c r="AG952" s="215"/>
      <c r="AH952" s="214"/>
      <c r="AI952" s="214">
        <f t="shared" si="45"/>
        <v>0</v>
      </c>
      <c r="AJ952" s="214">
        <f t="shared" si="45"/>
        <v>0</v>
      </c>
      <c r="AK952" s="214"/>
      <c r="AL952" s="214"/>
      <c r="AM952" s="214"/>
      <c r="AN952" s="214"/>
      <c r="AO952" s="214"/>
      <c r="AP952" s="214"/>
      <c r="AQ952" s="214"/>
      <c r="AR952" s="214"/>
      <c r="AS952" s="214"/>
      <c r="AT952" s="214"/>
      <c r="AU952" s="214"/>
      <c r="AV952" s="214"/>
      <c r="AW952" s="214"/>
      <c r="AX952" s="214"/>
      <c r="AY952" s="214"/>
      <c r="AZ952" s="214"/>
      <c r="BA952" s="214"/>
      <c r="BB952" s="214"/>
      <c r="BC952" s="214"/>
      <c r="BD952" s="214"/>
      <c r="BE952" s="214"/>
      <c r="BF952" s="214"/>
      <c r="BG952" s="216">
        <f t="shared" si="46"/>
        <v>0</v>
      </c>
      <c r="BH952" s="72">
        <f t="shared" si="46"/>
        <v>0</v>
      </c>
      <c r="BI952" s="217">
        <f t="shared" si="44"/>
        <v>0</v>
      </c>
      <c r="BJ952" s="218">
        <v>0</v>
      </c>
      <c r="BK952" s="218">
        <v>0</v>
      </c>
      <c r="BL952" s="218">
        <v>0</v>
      </c>
      <c r="BM952" s="218">
        <v>0</v>
      </c>
      <c r="BN952" s="218">
        <v>0</v>
      </c>
      <c r="BO952" s="218">
        <v>0</v>
      </c>
      <c r="BP952" s="218">
        <v>0</v>
      </c>
      <c r="BQ952" s="218">
        <v>0</v>
      </c>
      <c r="BR952" s="218">
        <v>0</v>
      </c>
      <c r="BS952" s="218">
        <v>0</v>
      </c>
      <c r="BT952" s="218">
        <v>0</v>
      </c>
      <c r="BU952" s="218">
        <v>0</v>
      </c>
      <c r="BV952" s="218">
        <v>0</v>
      </c>
      <c r="BW952" s="218">
        <v>0</v>
      </c>
      <c r="BX952" s="218">
        <v>0</v>
      </c>
      <c r="BY952" s="218">
        <v>0</v>
      </c>
      <c r="BZ952" s="218">
        <v>0</v>
      </c>
      <c r="CA952" s="218">
        <v>0</v>
      </c>
      <c r="CB952" s="218">
        <v>0</v>
      </c>
      <c r="CC952" s="218">
        <v>0</v>
      </c>
      <c r="CD952" s="218">
        <v>0</v>
      </c>
      <c r="CE952" s="218">
        <v>0</v>
      </c>
      <c r="CF952" s="218">
        <v>0</v>
      </c>
      <c r="CG952" s="219">
        <v>0</v>
      </c>
      <c r="CH952" s="220">
        <v>0</v>
      </c>
      <c r="CI952" s="220">
        <v>0</v>
      </c>
      <c r="CJ952" s="220">
        <v>0</v>
      </c>
      <c r="CK952" s="221" t="s">
        <v>530</v>
      </c>
      <c r="CL952" s="222">
        <v>0</v>
      </c>
      <c r="CM952" s="223">
        <v>0</v>
      </c>
      <c r="CN952" s="224">
        <v>0</v>
      </c>
      <c r="CO952" s="253"/>
      <c r="CP952" s="253"/>
      <c r="CQ952" s="253"/>
      <c r="CR952" s="225"/>
      <c r="CS952" s="254">
        <v>54.666666666666664</v>
      </c>
      <c r="CT952" s="255">
        <v>54.666666666666664</v>
      </c>
      <c r="CU952" s="256">
        <v>0.5</v>
      </c>
      <c r="CV952" s="257">
        <v>0.5</v>
      </c>
      <c r="CW952" s="245" t="s">
        <v>556</v>
      </c>
      <c r="CX952" s="258"/>
      <c r="CY952" s="253"/>
      <c r="CZ952" s="253"/>
      <c r="DA952" s="259"/>
      <c r="DB952" s="260"/>
      <c r="DC952" s="261">
        <v>0</v>
      </c>
      <c r="DD952" s="262">
        <v>0</v>
      </c>
      <c r="DE952" s="263">
        <v>226</v>
      </c>
      <c r="DF952" s="111">
        <v>75.333333333333329</v>
      </c>
    </row>
    <row r="953" spans="1:110" ht="35.25" customHeight="1" x14ac:dyDescent="0.25">
      <c r="A953" s="237" t="s">
        <v>541</v>
      </c>
      <c r="B953" s="238" t="s">
        <v>14</v>
      </c>
      <c r="C953" s="238" t="s">
        <v>22</v>
      </c>
      <c r="D953" s="60" t="s">
        <v>278</v>
      </c>
      <c r="E953" s="60" t="s">
        <v>60</v>
      </c>
      <c r="F953" s="60" t="s">
        <v>1898</v>
      </c>
      <c r="G953" s="61" t="s">
        <v>60</v>
      </c>
      <c r="H953" s="211" t="s">
        <v>533</v>
      </c>
      <c r="I953" s="60" t="s">
        <v>608</v>
      </c>
      <c r="J953" s="212">
        <v>11.8</v>
      </c>
      <c r="K953" s="212">
        <v>1.8554924203830001</v>
      </c>
      <c r="L953" s="213">
        <v>57.2</v>
      </c>
      <c r="M953" s="214"/>
      <c r="N953" s="214"/>
      <c r="O953" s="214"/>
      <c r="P953" s="214"/>
      <c r="Q953" s="214"/>
      <c r="R953" s="214"/>
      <c r="S953" s="214"/>
      <c r="T953" s="214"/>
      <c r="U953" s="214"/>
      <c r="V953" s="214"/>
      <c r="W953" s="214"/>
      <c r="X953" s="214"/>
      <c r="Y953" s="214"/>
      <c r="Z953" s="214"/>
      <c r="AA953" s="214"/>
      <c r="AB953" s="214"/>
      <c r="AC953" s="214"/>
      <c r="AD953" s="214"/>
      <c r="AE953" s="214"/>
      <c r="AF953" s="214"/>
      <c r="AG953" s="215"/>
      <c r="AH953" s="214"/>
      <c r="AI953" s="214">
        <f t="shared" si="45"/>
        <v>0</v>
      </c>
      <c r="AJ953" s="214">
        <f t="shared" si="45"/>
        <v>0</v>
      </c>
      <c r="AK953" s="214"/>
      <c r="AL953" s="214"/>
      <c r="AM953" s="214"/>
      <c r="AN953" s="214"/>
      <c r="AO953" s="214"/>
      <c r="AP953" s="214"/>
      <c r="AQ953" s="214"/>
      <c r="AR953" s="214"/>
      <c r="AS953" s="214"/>
      <c r="AT953" s="214"/>
      <c r="AU953" s="214"/>
      <c r="AV953" s="214"/>
      <c r="AW953" s="214"/>
      <c r="AX953" s="214"/>
      <c r="AY953" s="214"/>
      <c r="AZ953" s="214"/>
      <c r="BA953" s="214"/>
      <c r="BB953" s="214"/>
      <c r="BC953" s="214"/>
      <c r="BD953" s="214"/>
      <c r="BE953" s="214"/>
      <c r="BF953" s="214"/>
      <c r="BG953" s="216">
        <f t="shared" si="46"/>
        <v>0</v>
      </c>
      <c r="BH953" s="72">
        <f t="shared" si="46"/>
        <v>0</v>
      </c>
      <c r="BI953" s="217">
        <f t="shared" si="44"/>
        <v>0</v>
      </c>
      <c r="BJ953" s="218">
        <v>0</v>
      </c>
      <c r="BK953" s="218">
        <v>0</v>
      </c>
      <c r="BL953" s="218">
        <v>0</v>
      </c>
      <c r="BM953" s="218">
        <v>0</v>
      </c>
      <c r="BN953" s="218">
        <v>0</v>
      </c>
      <c r="BO953" s="218">
        <v>0</v>
      </c>
      <c r="BP953" s="218">
        <v>0</v>
      </c>
      <c r="BQ953" s="218">
        <v>0</v>
      </c>
      <c r="BR953" s="218">
        <v>0</v>
      </c>
      <c r="BS953" s="218">
        <v>0</v>
      </c>
      <c r="BT953" s="218">
        <v>0</v>
      </c>
      <c r="BU953" s="218">
        <v>0</v>
      </c>
      <c r="BV953" s="218">
        <v>0</v>
      </c>
      <c r="BW953" s="218">
        <v>0</v>
      </c>
      <c r="BX953" s="218">
        <v>0</v>
      </c>
      <c r="BY953" s="218">
        <v>0</v>
      </c>
      <c r="BZ953" s="218">
        <v>0</v>
      </c>
      <c r="CA953" s="218">
        <v>0</v>
      </c>
      <c r="CB953" s="218">
        <v>0</v>
      </c>
      <c r="CC953" s="218">
        <v>0</v>
      </c>
      <c r="CD953" s="218">
        <v>0</v>
      </c>
      <c r="CE953" s="218">
        <v>0</v>
      </c>
      <c r="CF953" s="218">
        <v>0</v>
      </c>
      <c r="CG953" s="219">
        <v>0</v>
      </c>
      <c r="CH953" s="220">
        <v>25228800.000000004</v>
      </c>
      <c r="CI953" s="220">
        <v>25228800.000000004</v>
      </c>
      <c r="CJ953" s="220">
        <v>27611520</v>
      </c>
      <c r="CK953" s="221" t="s">
        <v>530</v>
      </c>
      <c r="CL953" s="222">
        <v>7.2</v>
      </c>
      <c r="CM953" s="223">
        <v>7.2</v>
      </c>
      <c r="CN953" s="224">
        <v>7.88</v>
      </c>
      <c r="CO953" s="253"/>
      <c r="CP953" s="253"/>
      <c r="CQ953" s="253"/>
      <c r="CR953" s="225"/>
      <c r="CS953" s="254">
        <v>23.157287157287158</v>
      </c>
      <c r="CT953" s="255">
        <v>23.157287157287158</v>
      </c>
      <c r="CU953" s="256">
        <v>0.34054834054834054</v>
      </c>
      <c r="CV953" s="257">
        <v>0.34054834054834054</v>
      </c>
      <c r="CW953" s="245" t="s">
        <v>1160</v>
      </c>
      <c r="CX953" s="258"/>
      <c r="CY953" s="253"/>
      <c r="CZ953" s="253"/>
      <c r="DA953" s="259"/>
      <c r="DB953" s="260"/>
      <c r="DC953" s="261">
        <v>0</v>
      </c>
      <c r="DD953" s="262">
        <v>4012</v>
      </c>
      <c r="DE953" s="263">
        <v>0</v>
      </c>
      <c r="DF953" s="111">
        <v>1337.3333333333333</v>
      </c>
    </row>
    <row r="954" spans="1:110" ht="35.25" customHeight="1" x14ac:dyDescent="0.25">
      <c r="A954" s="237" t="s">
        <v>541</v>
      </c>
      <c r="B954" s="238" t="s">
        <v>14</v>
      </c>
      <c r="C954" s="238" t="s">
        <v>22</v>
      </c>
      <c r="D954" s="60" t="s">
        <v>278</v>
      </c>
      <c r="E954" s="60" t="s">
        <v>60</v>
      </c>
      <c r="F954" s="60" t="s">
        <v>1899</v>
      </c>
      <c r="G954" s="61" t="s">
        <v>60</v>
      </c>
      <c r="H954" s="211" t="s">
        <v>533</v>
      </c>
      <c r="I954" s="60" t="s">
        <v>608</v>
      </c>
      <c r="J954" s="212">
        <v>11.8</v>
      </c>
      <c r="K954" s="212">
        <v>2.4471590858190004</v>
      </c>
      <c r="L954" s="213">
        <v>5.0999999999999996</v>
      </c>
      <c r="M954" s="214"/>
      <c r="N954" s="214"/>
      <c r="O954" s="214"/>
      <c r="P954" s="214"/>
      <c r="Q954" s="214"/>
      <c r="R954" s="214"/>
      <c r="S954" s="214"/>
      <c r="T954" s="214"/>
      <c r="U954" s="214"/>
      <c r="V954" s="214"/>
      <c r="W954" s="214"/>
      <c r="X954" s="214"/>
      <c r="Y954" s="214"/>
      <c r="Z954" s="214"/>
      <c r="AA954" s="214"/>
      <c r="AB954" s="214"/>
      <c r="AC954" s="214"/>
      <c r="AD954" s="214"/>
      <c r="AE954" s="214"/>
      <c r="AF954" s="214"/>
      <c r="AG954" s="215"/>
      <c r="AH954" s="214"/>
      <c r="AI954" s="214">
        <f t="shared" si="45"/>
        <v>0</v>
      </c>
      <c r="AJ954" s="214">
        <f t="shared" si="45"/>
        <v>0</v>
      </c>
      <c r="AK954" s="214"/>
      <c r="AL954" s="214"/>
      <c r="AM954" s="214"/>
      <c r="AN954" s="214"/>
      <c r="AO954" s="214"/>
      <c r="AP954" s="214"/>
      <c r="AQ954" s="214"/>
      <c r="AR954" s="214"/>
      <c r="AS954" s="214"/>
      <c r="AT954" s="214"/>
      <c r="AU954" s="214"/>
      <c r="AV954" s="214"/>
      <c r="AW954" s="214"/>
      <c r="AX954" s="214"/>
      <c r="AY954" s="214"/>
      <c r="AZ954" s="214"/>
      <c r="BA954" s="214"/>
      <c r="BB954" s="214"/>
      <c r="BC954" s="214"/>
      <c r="BD954" s="214"/>
      <c r="BE954" s="214"/>
      <c r="BF954" s="214"/>
      <c r="BG954" s="216">
        <f t="shared" si="46"/>
        <v>0</v>
      </c>
      <c r="BH954" s="72">
        <f t="shared" si="46"/>
        <v>0</v>
      </c>
      <c r="BI954" s="217">
        <f t="shared" si="44"/>
        <v>0</v>
      </c>
      <c r="BJ954" s="218">
        <v>0</v>
      </c>
      <c r="BK954" s="218">
        <v>0</v>
      </c>
      <c r="BL954" s="218">
        <v>0</v>
      </c>
      <c r="BM954" s="218">
        <v>0</v>
      </c>
      <c r="BN954" s="218">
        <v>0</v>
      </c>
      <c r="BO954" s="218">
        <v>0</v>
      </c>
      <c r="BP954" s="218">
        <v>0</v>
      </c>
      <c r="BQ954" s="218">
        <v>0</v>
      </c>
      <c r="BR954" s="218">
        <v>0</v>
      </c>
      <c r="BS954" s="218">
        <v>0</v>
      </c>
      <c r="BT954" s="218">
        <v>0</v>
      </c>
      <c r="BU954" s="218">
        <v>0</v>
      </c>
      <c r="BV954" s="218">
        <v>0</v>
      </c>
      <c r="BW954" s="218">
        <v>0</v>
      </c>
      <c r="BX954" s="218">
        <v>0</v>
      </c>
      <c r="BY954" s="218">
        <v>0</v>
      </c>
      <c r="BZ954" s="218">
        <v>0</v>
      </c>
      <c r="CA954" s="218">
        <v>0</v>
      </c>
      <c r="CB954" s="218">
        <v>0</v>
      </c>
      <c r="CC954" s="218">
        <v>0</v>
      </c>
      <c r="CD954" s="218">
        <v>0</v>
      </c>
      <c r="CE954" s="218">
        <v>0</v>
      </c>
      <c r="CF954" s="218">
        <v>0</v>
      </c>
      <c r="CG954" s="219">
        <v>0</v>
      </c>
      <c r="CH954" s="220">
        <v>27681600.000000004</v>
      </c>
      <c r="CI954" s="220">
        <v>27681600.000000004</v>
      </c>
      <c r="CJ954" s="220">
        <v>26034720</v>
      </c>
      <c r="CK954" s="221" t="s">
        <v>530</v>
      </c>
      <c r="CL954" s="222">
        <v>7.9</v>
      </c>
      <c r="CM954" s="223">
        <v>7.9</v>
      </c>
      <c r="CN954" s="224">
        <v>7.43</v>
      </c>
      <c r="CO954" s="253"/>
      <c r="CP954" s="253"/>
      <c r="CQ954" s="253"/>
      <c r="CR954" s="225"/>
      <c r="CS954" s="254">
        <v>42.933333333333337</v>
      </c>
      <c r="CT954" s="255">
        <v>42.933333333333337</v>
      </c>
      <c r="CU954" s="256">
        <v>0.33333333333333331</v>
      </c>
      <c r="CV954" s="257">
        <v>0.33333333333333331</v>
      </c>
      <c r="CW954" s="245" t="s">
        <v>1160</v>
      </c>
      <c r="CX954" s="258"/>
      <c r="CY954" s="253"/>
      <c r="CZ954" s="253"/>
      <c r="DA954" s="259"/>
      <c r="DB954" s="260"/>
      <c r="DC954" s="261">
        <v>0</v>
      </c>
      <c r="DD954" s="262">
        <v>644</v>
      </c>
      <c r="DE954" s="263">
        <v>0</v>
      </c>
      <c r="DF954" s="111">
        <v>214.66666666666666</v>
      </c>
    </row>
    <row r="955" spans="1:110" ht="35.25" customHeight="1" x14ac:dyDescent="0.25">
      <c r="A955" s="237" t="s">
        <v>541</v>
      </c>
      <c r="B955" s="238" t="s">
        <v>14</v>
      </c>
      <c r="C955" s="238" t="s">
        <v>22</v>
      </c>
      <c r="D955" s="60" t="s">
        <v>364</v>
      </c>
      <c r="E955" s="60" t="s">
        <v>113</v>
      </c>
      <c r="F955" s="60" t="s">
        <v>1900</v>
      </c>
      <c r="G955" s="61" t="s">
        <v>113</v>
      </c>
      <c r="H955" s="211" t="s">
        <v>594</v>
      </c>
      <c r="I955" s="60" t="s">
        <v>547</v>
      </c>
      <c r="J955" s="212">
        <v>2.1760100705649315</v>
      </c>
      <c r="K955" s="212">
        <v>1.309469694246</v>
      </c>
      <c r="L955" s="213">
        <v>68.599999999999994</v>
      </c>
      <c r="M955" s="214"/>
      <c r="N955" s="214"/>
      <c r="O955" s="214"/>
      <c r="P955" s="214"/>
      <c r="Q955" s="214"/>
      <c r="R955" s="214"/>
      <c r="S955" s="214"/>
      <c r="T955" s="214"/>
      <c r="U955" s="214"/>
      <c r="V955" s="214"/>
      <c r="W955" s="214"/>
      <c r="X955" s="214"/>
      <c r="Y955" s="214"/>
      <c r="Z955" s="214"/>
      <c r="AA955" s="214"/>
      <c r="AB955" s="214"/>
      <c r="AC955" s="214">
        <v>3</v>
      </c>
      <c r="AD955" s="214">
        <v>3</v>
      </c>
      <c r="AE955" s="214"/>
      <c r="AF955" s="214"/>
      <c r="AG955" s="215"/>
      <c r="AH955" s="214"/>
      <c r="AI955" s="214">
        <f t="shared" si="45"/>
        <v>3</v>
      </c>
      <c r="AJ955" s="214">
        <f t="shared" si="45"/>
        <v>3</v>
      </c>
      <c r="AK955" s="214"/>
      <c r="AL955" s="214"/>
      <c r="AM955" s="214"/>
      <c r="AN955" s="214"/>
      <c r="AO955" s="214"/>
      <c r="AP955" s="214"/>
      <c r="AQ955" s="214"/>
      <c r="AR955" s="214"/>
      <c r="AS955" s="214"/>
      <c r="AT955" s="214"/>
      <c r="AU955" s="214"/>
      <c r="AV955" s="214"/>
      <c r="AW955" s="214"/>
      <c r="AX955" s="214"/>
      <c r="AY955" s="214"/>
      <c r="AZ955" s="214"/>
      <c r="BA955" s="214">
        <v>117.4</v>
      </c>
      <c r="BB955" s="214">
        <v>117.4</v>
      </c>
      <c r="BC955" s="214"/>
      <c r="BD955" s="214"/>
      <c r="BE955" s="214"/>
      <c r="BF955" s="214"/>
      <c r="BG955" s="216">
        <f t="shared" si="46"/>
        <v>117.4</v>
      </c>
      <c r="BH955" s="72">
        <f t="shared" si="46"/>
        <v>117.4</v>
      </c>
      <c r="BI955" s="217">
        <f t="shared" si="44"/>
        <v>9.7833333333333342E-2</v>
      </c>
      <c r="BJ955" s="218">
        <v>0</v>
      </c>
      <c r="BK955" s="218">
        <v>0</v>
      </c>
      <c r="BL955" s="218">
        <v>0</v>
      </c>
      <c r="BM955" s="218">
        <v>0</v>
      </c>
      <c r="BN955" s="218">
        <v>0</v>
      </c>
      <c r="BO955" s="218">
        <v>0</v>
      </c>
      <c r="BP955" s="218">
        <v>0</v>
      </c>
      <c r="BQ955" s="218">
        <v>0</v>
      </c>
      <c r="BR955" s="218">
        <v>0</v>
      </c>
      <c r="BS955" s="218">
        <v>0</v>
      </c>
      <c r="BT955" s="218">
        <v>0</v>
      </c>
      <c r="BU955" s="218">
        <v>0</v>
      </c>
      <c r="BV955" s="218">
        <v>0</v>
      </c>
      <c r="BW955" s="218">
        <v>0</v>
      </c>
      <c r="BX955" s="218">
        <v>0</v>
      </c>
      <c r="BY955" s="218">
        <v>0</v>
      </c>
      <c r="BZ955" s="218">
        <v>137808.81600000002</v>
      </c>
      <c r="CA955" s="218">
        <v>137808.81600000002</v>
      </c>
      <c r="CB955" s="218">
        <v>0</v>
      </c>
      <c r="CC955" s="218">
        <v>0</v>
      </c>
      <c r="CD955" s="218">
        <v>0</v>
      </c>
      <c r="CE955" s="218">
        <v>0</v>
      </c>
      <c r="CF955" s="218">
        <v>137808.81600000002</v>
      </c>
      <c r="CG955" s="219">
        <v>137808.81600000002</v>
      </c>
      <c r="CH955" s="220">
        <v>3328800</v>
      </c>
      <c r="CI955" s="220">
        <v>3328800</v>
      </c>
      <c r="CJ955" s="220">
        <v>4204800</v>
      </c>
      <c r="CK955" s="221" t="s">
        <v>530</v>
      </c>
      <c r="CL955" s="222">
        <v>0.95</v>
      </c>
      <c r="CM955" s="223">
        <v>0.95</v>
      </c>
      <c r="CN955" s="224">
        <v>1.2</v>
      </c>
      <c r="CO955" s="253"/>
      <c r="CP955" s="253"/>
      <c r="CQ955" s="253"/>
      <c r="CR955" s="225"/>
      <c r="CS955" s="254">
        <v>312.19278288621348</v>
      </c>
      <c r="CT955" s="255">
        <v>312.19278288621348</v>
      </c>
      <c r="CU955" s="256">
        <v>1.8398268398268389</v>
      </c>
      <c r="CV955" s="257">
        <v>1.8398268398268389</v>
      </c>
      <c r="CW955" s="245" t="s">
        <v>556</v>
      </c>
      <c r="CX955" s="258"/>
      <c r="CY955" s="253"/>
      <c r="CZ955" s="253"/>
      <c r="DA955" s="259"/>
      <c r="DB955" s="260"/>
      <c r="DC955" s="261">
        <v>0</v>
      </c>
      <c r="DD955" s="262">
        <v>3365</v>
      </c>
      <c r="DE955" s="263">
        <v>41743</v>
      </c>
      <c r="DF955" s="111">
        <v>15036</v>
      </c>
    </row>
    <row r="956" spans="1:110" ht="35.25" customHeight="1" x14ac:dyDescent="0.25">
      <c r="A956" s="237" t="s">
        <v>541</v>
      </c>
      <c r="B956" s="238" t="s">
        <v>14</v>
      </c>
      <c r="C956" s="238" t="s">
        <v>22</v>
      </c>
      <c r="D956" s="60" t="s">
        <v>364</v>
      </c>
      <c r="E956" s="60" t="s">
        <v>113</v>
      </c>
      <c r="F956" s="60" t="s">
        <v>1901</v>
      </c>
      <c r="G956" s="61" t="s">
        <v>113</v>
      </c>
      <c r="H956" s="211" t="s">
        <v>594</v>
      </c>
      <c r="I956" s="60" t="s">
        <v>547</v>
      </c>
      <c r="J956" s="212">
        <v>2.1615994078459591</v>
      </c>
      <c r="K956" s="212">
        <v>1.2022727247720002</v>
      </c>
      <c r="L956" s="213">
        <v>56.6</v>
      </c>
      <c r="M956" s="214"/>
      <c r="N956" s="214"/>
      <c r="O956" s="214"/>
      <c r="P956" s="214"/>
      <c r="Q956" s="214"/>
      <c r="R956" s="214"/>
      <c r="S956" s="214"/>
      <c r="T956" s="214"/>
      <c r="U956" s="214"/>
      <c r="V956" s="214"/>
      <c r="W956" s="214"/>
      <c r="X956" s="214"/>
      <c r="Y956" s="214"/>
      <c r="Z956" s="214"/>
      <c r="AA956" s="214"/>
      <c r="AB956" s="214"/>
      <c r="AC956" s="214"/>
      <c r="AD956" s="214"/>
      <c r="AE956" s="214"/>
      <c r="AF956" s="214"/>
      <c r="AG956" s="215"/>
      <c r="AH956" s="214"/>
      <c r="AI956" s="214">
        <f t="shared" si="45"/>
        <v>0</v>
      </c>
      <c r="AJ956" s="214">
        <f t="shared" si="45"/>
        <v>0</v>
      </c>
      <c r="AK956" s="214"/>
      <c r="AL956" s="214"/>
      <c r="AM956" s="214"/>
      <c r="AN956" s="214"/>
      <c r="AO956" s="214"/>
      <c r="AP956" s="214"/>
      <c r="AQ956" s="214"/>
      <c r="AR956" s="214"/>
      <c r="AS956" s="214"/>
      <c r="AT956" s="214"/>
      <c r="AU956" s="214"/>
      <c r="AV956" s="214"/>
      <c r="AW956" s="214"/>
      <c r="AX956" s="214"/>
      <c r="AY956" s="214"/>
      <c r="AZ956" s="214"/>
      <c r="BA956" s="214"/>
      <c r="BB956" s="214"/>
      <c r="BC956" s="214"/>
      <c r="BD956" s="214"/>
      <c r="BE956" s="214"/>
      <c r="BF956" s="214"/>
      <c r="BG956" s="216">
        <f t="shared" si="46"/>
        <v>0</v>
      </c>
      <c r="BH956" s="72">
        <f t="shared" si="46"/>
        <v>0</v>
      </c>
      <c r="BI956" s="217">
        <f t="shared" si="44"/>
        <v>0</v>
      </c>
      <c r="BJ956" s="218">
        <v>0</v>
      </c>
      <c r="BK956" s="218">
        <v>0</v>
      </c>
      <c r="BL956" s="218">
        <v>0</v>
      </c>
      <c r="BM956" s="218">
        <v>0</v>
      </c>
      <c r="BN956" s="218">
        <v>0</v>
      </c>
      <c r="BO956" s="218">
        <v>0</v>
      </c>
      <c r="BP956" s="218">
        <v>0</v>
      </c>
      <c r="BQ956" s="218">
        <v>0</v>
      </c>
      <c r="BR956" s="218">
        <v>0</v>
      </c>
      <c r="BS956" s="218">
        <v>0</v>
      </c>
      <c r="BT956" s="218">
        <v>0</v>
      </c>
      <c r="BU956" s="218">
        <v>0</v>
      </c>
      <c r="BV956" s="218">
        <v>0</v>
      </c>
      <c r="BW956" s="218">
        <v>0</v>
      </c>
      <c r="BX956" s="218">
        <v>0</v>
      </c>
      <c r="BY956" s="218">
        <v>0</v>
      </c>
      <c r="BZ956" s="218">
        <v>0</v>
      </c>
      <c r="CA956" s="218">
        <v>0</v>
      </c>
      <c r="CB956" s="218">
        <v>0</v>
      </c>
      <c r="CC956" s="218">
        <v>0</v>
      </c>
      <c r="CD956" s="218">
        <v>0</v>
      </c>
      <c r="CE956" s="218">
        <v>0</v>
      </c>
      <c r="CF956" s="218">
        <v>0</v>
      </c>
      <c r="CG956" s="219">
        <v>0</v>
      </c>
      <c r="CH956" s="220">
        <v>4555200</v>
      </c>
      <c r="CI956" s="220">
        <v>4555200</v>
      </c>
      <c r="CJ956" s="220">
        <v>2838240.0000000005</v>
      </c>
      <c r="CK956" s="221" t="s">
        <v>530</v>
      </c>
      <c r="CL956" s="222">
        <v>1.3</v>
      </c>
      <c r="CM956" s="223">
        <v>1.3</v>
      </c>
      <c r="CN956" s="224">
        <v>0.81</v>
      </c>
      <c r="CO956" s="253"/>
      <c r="CP956" s="253"/>
      <c r="CQ956" s="253"/>
      <c r="CR956" s="225"/>
      <c r="CS956" s="254">
        <v>116.26547185405832</v>
      </c>
      <c r="CT956" s="255">
        <v>116.26547185405832</v>
      </c>
      <c r="CU956" s="256">
        <v>1.1591636006474706</v>
      </c>
      <c r="CV956" s="257">
        <v>1.1591636006474706</v>
      </c>
      <c r="CW956" s="245" t="s">
        <v>938</v>
      </c>
      <c r="CX956" s="258"/>
      <c r="CY956" s="253"/>
      <c r="CZ956" s="253"/>
      <c r="DA956" s="259"/>
      <c r="DB956" s="260"/>
      <c r="DC956" s="261">
        <v>0</v>
      </c>
      <c r="DD956" s="262">
        <v>13075</v>
      </c>
      <c r="DE956" s="263">
        <v>5410</v>
      </c>
      <c r="DF956" s="111">
        <v>6161.666666666667</v>
      </c>
    </row>
    <row r="957" spans="1:110" ht="35.25" customHeight="1" x14ac:dyDescent="0.25">
      <c r="A957" s="237" t="s">
        <v>541</v>
      </c>
      <c r="B957" s="238" t="s">
        <v>14</v>
      </c>
      <c r="C957" s="238" t="s">
        <v>22</v>
      </c>
      <c r="D957" s="60" t="s">
        <v>364</v>
      </c>
      <c r="E957" s="60" t="s">
        <v>113</v>
      </c>
      <c r="F957" s="60" t="s">
        <v>1902</v>
      </c>
      <c r="G957" s="61" t="s">
        <v>113</v>
      </c>
      <c r="H957" s="211" t="s">
        <v>543</v>
      </c>
      <c r="I957" s="60" t="s">
        <v>1903</v>
      </c>
      <c r="J957" s="212">
        <v>1.8229488339500919</v>
      </c>
      <c r="K957" s="212">
        <v>2.956060599912</v>
      </c>
      <c r="L957" s="213">
        <v>290.8</v>
      </c>
      <c r="M957" s="214"/>
      <c r="N957" s="214"/>
      <c r="O957" s="214"/>
      <c r="P957" s="214"/>
      <c r="Q957" s="214"/>
      <c r="R957" s="214"/>
      <c r="S957" s="214"/>
      <c r="T957" s="214"/>
      <c r="U957" s="214"/>
      <c r="V957" s="214"/>
      <c r="W957" s="214"/>
      <c r="X957" s="214"/>
      <c r="Y957" s="214"/>
      <c r="Z957" s="214"/>
      <c r="AA957" s="214"/>
      <c r="AB957" s="214"/>
      <c r="AC957" s="214">
        <v>5</v>
      </c>
      <c r="AD957" s="214">
        <v>5</v>
      </c>
      <c r="AE957" s="214"/>
      <c r="AF957" s="214"/>
      <c r="AG957" s="215"/>
      <c r="AH957" s="214"/>
      <c r="AI957" s="214">
        <f t="shared" si="45"/>
        <v>5</v>
      </c>
      <c r="AJ957" s="214">
        <f t="shared" si="45"/>
        <v>5</v>
      </c>
      <c r="AK957" s="214"/>
      <c r="AL957" s="214"/>
      <c r="AM957" s="214"/>
      <c r="AN957" s="214"/>
      <c r="AO957" s="214"/>
      <c r="AP957" s="214"/>
      <c r="AQ957" s="214"/>
      <c r="AR957" s="214"/>
      <c r="AS957" s="214"/>
      <c r="AT957" s="214"/>
      <c r="AU957" s="214"/>
      <c r="AV957" s="214"/>
      <c r="AW957" s="214"/>
      <c r="AX957" s="214"/>
      <c r="AY957" s="214"/>
      <c r="AZ957" s="214"/>
      <c r="BA957" s="214">
        <v>21.84</v>
      </c>
      <c r="BB957" s="214">
        <v>21.84</v>
      </c>
      <c r="BC957" s="214"/>
      <c r="BD957" s="214"/>
      <c r="BE957" s="214"/>
      <c r="BF957" s="214"/>
      <c r="BG957" s="216">
        <f t="shared" si="46"/>
        <v>21.84</v>
      </c>
      <c r="BH957" s="72">
        <f t="shared" si="46"/>
        <v>21.84</v>
      </c>
      <c r="BI957" s="217">
        <f t="shared" si="44"/>
        <v>2.0799999999999999E-2</v>
      </c>
      <c r="BJ957" s="218">
        <v>0</v>
      </c>
      <c r="BK957" s="218">
        <v>0</v>
      </c>
      <c r="BL957" s="218">
        <v>0</v>
      </c>
      <c r="BM957" s="218">
        <v>0</v>
      </c>
      <c r="BN957" s="218">
        <v>0</v>
      </c>
      <c r="BO957" s="218">
        <v>0</v>
      </c>
      <c r="BP957" s="218">
        <v>0</v>
      </c>
      <c r="BQ957" s="218">
        <v>0</v>
      </c>
      <c r="BR957" s="218">
        <v>0</v>
      </c>
      <c r="BS957" s="218">
        <v>0</v>
      </c>
      <c r="BT957" s="218">
        <v>0</v>
      </c>
      <c r="BU957" s="218">
        <v>0</v>
      </c>
      <c r="BV957" s="218">
        <v>0</v>
      </c>
      <c r="BW957" s="218">
        <v>0</v>
      </c>
      <c r="BX957" s="218">
        <v>0</v>
      </c>
      <c r="BY957" s="218">
        <v>0</v>
      </c>
      <c r="BZ957" s="218">
        <v>25636.6656</v>
      </c>
      <c r="CA957" s="218">
        <v>25636.6656</v>
      </c>
      <c r="CB957" s="218">
        <v>0</v>
      </c>
      <c r="CC957" s="218">
        <v>0</v>
      </c>
      <c r="CD957" s="218">
        <v>0</v>
      </c>
      <c r="CE957" s="218">
        <v>0</v>
      </c>
      <c r="CF957" s="218">
        <v>25636.6656</v>
      </c>
      <c r="CG957" s="219">
        <v>25636.6656</v>
      </c>
      <c r="CH957" s="220">
        <v>2698080.0000000005</v>
      </c>
      <c r="CI957" s="220">
        <v>2698080.0000000005</v>
      </c>
      <c r="CJ957" s="220">
        <v>3679200.0000000005</v>
      </c>
      <c r="CK957" s="221" t="s">
        <v>530</v>
      </c>
      <c r="CL957" s="222">
        <v>0.77</v>
      </c>
      <c r="CM957" s="223">
        <v>0.77</v>
      </c>
      <c r="CN957" s="224">
        <v>1.05</v>
      </c>
      <c r="CO957" s="253"/>
      <c r="CP957" s="253"/>
      <c r="CQ957" s="253"/>
      <c r="CR957" s="225"/>
      <c r="CS957" s="254">
        <v>758.5223424553692</v>
      </c>
      <c r="CT957" s="255">
        <v>217.17486539114967</v>
      </c>
      <c r="CU957" s="256">
        <v>1.4612969259758246</v>
      </c>
      <c r="CV957" s="257">
        <v>1.3695538067097697</v>
      </c>
      <c r="CW957" s="245" t="s">
        <v>944</v>
      </c>
      <c r="CX957" s="258"/>
      <c r="CY957" s="253"/>
      <c r="CZ957" s="253"/>
      <c r="DA957" s="259"/>
      <c r="DB957" s="260"/>
      <c r="DC957" s="261">
        <v>25256</v>
      </c>
      <c r="DD957" s="262">
        <v>98944</v>
      </c>
      <c r="DE957" s="263">
        <v>56454</v>
      </c>
      <c r="DF957" s="111">
        <v>60218</v>
      </c>
    </row>
    <row r="958" spans="1:110" ht="35.25" customHeight="1" x14ac:dyDescent="0.25">
      <c r="A958" s="237" t="s">
        <v>541</v>
      </c>
      <c r="B958" s="238" t="s">
        <v>14</v>
      </c>
      <c r="C958" s="238" t="s">
        <v>22</v>
      </c>
      <c r="D958" s="60" t="s">
        <v>364</v>
      </c>
      <c r="E958" s="60" t="s">
        <v>113</v>
      </c>
      <c r="F958" s="60" t="s">
        <v>1904</v>
      </c>
      <c r="G958" s="61" t="s">
        <v>113</v>
      </c>
      <c r="H958" s="211" t="s">
        <v>543</v>
      </c>
      <c r="I958" s="60" t="s">
        <v>547</v>
      </c>
      <c r="J958" s="212">
        <v>1.6067888931654961</v>
      </c>
      <c r="K958" s="212">
        <v>2.0729166623550004</v>
      </c>
      <c r="L958" s="213">
        <v>262.5</v>
      </c>
      <c r="M958" s="214"/>
      <c r="N958" s="214"/>
      <c r="O958" s="214"/>
      <c r="P958" s="214"/>
      <c r="Q958" s="214"/>
      <c r="R958" s="214"/>
      <c r="S958" s="214"/>
      <c r="T958" s="214"/>
      <c r="U958" s="214"/>
      <c r="V958" s="214"/>
      <c r="W958" s="214"/>
      <c r="X958" s="214"/>
      <c r="Y958" s="214"/>
      <c r="Z958" s="214"/>
      <c r="AA958" s="214"/>
      <c r="AB958" s="214"/>
      <c r="AC958" s="214">
        <v>1</v>
      </c>
      <c r="AD958" s="214">
        <v>1</v>
      </c>
      <c r="AE958" s="214"/>
      <c r="AF958" s="214"/>
      <c r="AG958" s="215"/>
      <c r="AH958" s="214"/>
      <c r="AI958" s="214">
        <f t="shared" si="45"/>
        <v>1</v>
      </c>
      <c r="AJ958" s="214">
        <f t="shared" si="45"/>
        <v>1</v>
      </c>
      <c r="AK958" s="214"/>
      <c r="AL958" s="214"/>
      <c r="AM958" s="214"/>
      <c r="AN958" s="214"/>
      <c r="AO958" s="214"/>
      <c r="AP958" s="214"/>
      <c r="AQ958" s="214"/>
      <c r="AR958" s="214"/>
      <c r="AS958" s="214"/>
      <c r="AT958" s="214"/>
      <c r="AU958" s="214"/>
      <c r="AV958" s="214"/>
      <c r="AW958" s="214"/>
      <c r="AX958" s="214"/>
      <c r="AY958" s="214"/>
      <c r="AZ958" s="214"/>
      <c r="BA958" s="214">
        <v>6.3</v>
      </c>
      <c r="BB958" s="214">
        <v>6.3</v>
      </c>
      <c r="BC958" s="214"/>
      <c r="BD958" s="214"/>
      <c r="BE958" s="214"/>
      <c r="BF958" s="214"/>
      <c r="BG958" s="216">
        <f t="shared" si="46"/>
        <v>6.3</v>
      </c>
      <c r="BH958" s="72">
        <f t="shared" si="46"/>
        <v>6.3</v>
      </c>
      <c r="BI958" s="217">
        <f t="shared" si="44"/>
        <v>3.3157894736842108E-3</v>
      </c>
      <c r="BJ958" s="218">
        <v>0</v>
      </c>
      <c r="BK958" s="218">
        <v>0</v>
      </c>
      <c r="BL958" s="218">
        <v>0</v>
      </c>
      <c r="BM958" s="218">
        <v>0</v>
      </c>
      <c r="BN958" s="218">
        <v>0</v>
      </c>
      <c r="BO958" s="218">
        <v>0</v>
      </c>
      <c r="BP958" s="218">
        <v>0</v>
      </c>
      <c r="BQ958" s="218">
        <v>0</v>
      </c>
      <c r="BR958" s="218">
        <v>0</v>
      </c>
      <c r="BS958" s="218">
        <v>0</v>
      </c>
      <c r="BT958" s="218">
        <v>0</v>
      </c>
      <c r="BU958" s="218">
        <v>0</v>
      </c>
      <c r="BV958" s="218">
        <v>0</v>
      </c>
      <c r="BW958" s="218">
        <v>0</v>
      </c>
      <c r="BX958" s="218">
        <v>0</v>
      </c>
      <c r="BY958" s="218">
        <v>0</v>
      </c>
      <c r="BZ958" s="218">
        <v>7395.192</v>
      </c>
      <c r="CA958" s="218">
        <v>7395.192</v>
      </c>
      <c r="CB958" s="218">
        <v>0</v>
      </c>
      <c r="CC958" s="218">
        <v>0</v>
      </c>
      <c r="CD958" s="218">
        <v>0</v>
      </c>
      <c r="CE958" s="218">
        <v>0</v>
      </c>
      <c r="CF958" s="218">
        <v>7395.192</v>
      </c>
      <c r="CG958" s="219">
        <v>7395.192</v>
      </c>
      <c r="CH958" s="220">
        <v>2347680.0000000005</v>
      </c>
      <c r="CI958" s="220">
        <v>2347680.0000000005</v>
      </c>
      <c r="CJ958" s="220">
        <v>6657600</v>
      </c>
      <c r="CK958" s="221" t="s">
        <v>530</v>
      </c>
      <c r="CL958" s="222">
        <v>0.67</v>
      </c>
      <c r="CM958" s="223">
        <v>0.67</v>
      </c>
      <c r="CN958" s="224">
        <v>1.9</v>
      </c>
      <c r="CO958" s="253"/>
      <c r="CP958" s="253"/>
      <c r="CQ958" s="253"/>
      <c r="CR958" s="225"/>
      <c r="CS958" s="254">
        <v>31.454493816702126</v>
      </c>
      <c r="CT958" s="255">
        <v>31.454493816702126</v>
      </c>
      <c r="CU958" s="256">
        <v>8.2403165874626733E-2</v>
      </c>
      <c r="CV958" s="257">
        <v>8.2403165874626733E-2</v>
      </c>
      <c r="CW958" s="245" t="s">
        <v>838</v>
      </c>
      <c r="CX958" s="258"/>
      <c r="CY958" s="253"/>
      <c r="CZ958" s="253"/>
      <c r="DA958" s="259"/>
      <c r="DB958" s="260"/>
      <c r="DC958" s="261">
        <v>0</v>
      </c>
      <c r="DD958" s="262">
        <v>24780</v>
      </c>
      <c r="DE958" s="263">
        <v>0</v>
      </c>
      <c r="DF958" s="111">
        <v>8260</v>
      </c>
    </row>
    <row r="959" spans="1:110" ht="35.25" customHeight="1" x14ac:dyDescent="0.25">
      <c r="A959" s="237" t="s">
        <v>541</v>
      </c>
      <c r="B959" s="238" t="s">
        <v>14</v>
      </c>
      <c r="C959" s="238" t="s">
        <v>22</v>
      </c>
      <c r="D959" s="60" t="s">
        <v>364</v>
      </c>
      <c r="E959" s="60" t="s">
        <v>113</v>
      </c>
      <c r="F959" s="60" t="s">
        <v>1905</v>
      </c>
      <c r="G959" s="61" t="s">
        <v>113</v>
      </c>
      <c r="H959" s="211" t="s">
        <v>533</v>
      </c>
      <c r="I959" s="60" t="s">
        <v>547</v>
      </c>
      <c r="J959" s="212">
        <v>1.8</v>
      </c>
      <c r="K959" s="212">
        <v>2.1867424196940002</v>
      </c>
      <c r="L959" s="213">
        <v>458.8</v>
      </c>
      <c r="M959" s="214"/>
      <c r="N959" s="214"/>
      <c r="O959" s="214"/>
      <c r="P959" s="214"/>
      <c r="Q959" s="214"/>
      <c r="R959" s="214"/>
      <c r="S959" s="214"/>
      <c r="T959" s="214"/>
      <c r="U959" s="214"/>
      <c r="V959" s="214"/>
      <c r="W959" s="214"/>
      <c r="X959" s="214"/>
      <c r="Y959" s="214">
        <v>2</v>
      </c>
      <c r="Z959" s="214">
        <v>2</v>
      </c>
      <c r="AA959" s="214"/>
      <c r="AB959" s="214"/>
      <c r="AC959" s="214">
        <v>1</v>
      </c>
      <c r="AD959" s="214">
        <v>1</v>
      </c>
      <c r="AE959" s="214"/>
      <c r="AF959" s="214"/>
      <c r="AG959" s="215"/>
      <c r="AH959" s="214"/>
      <c r="AI959" s="214">
        <f t="shared" si="45"/>
        <v>3</v>
      </c>
      <c r="AJ959" s="214">
        <f t="shared" si="45"/>
        <v>3</v>
      </c>
      <c r="AK959" s="214"/>
      <c r="AL959" s="214"/>
      <c r="AM959" s="214"/>
      <c r="AN959" s="214"/>
      <c r="AO959" s="214"/>
      <c r="AP959" s="214"/>
      <c r="AQ959" s="214"/>
      <c r="AR959" s="214"/>
      <c r="AS959" s="214"/>
      <c r="AT959" s="214"/>
      <c r="AU959" s="214"/>
      <c r="AV959" s="214"/>
      <c r="AW959" s="214">
        <v>135</v>
      </c>
      <c r="AX959" s="214">
        <v>135</v>
      </c>
      <c r="AY959" s="214"/>
      <c r="AZ959" s="214"/>
      <c r="BA959" s="214">
        <v>60</v>
      </c>
      <c r="BB959" s="214">
        <v>60</v>
      </c>
      <c r="BC959" s="214"/>
      <c r="BD959" s="214"/>
      <c r="BE959" s="214"/>
      <c r="BF959" s="214"/>
      <c r="BG959" s="216">
        <f t="shared" si="46"/>
        <v>195</v>
      </c>
      <c r="BH959" s="72">
        <f t="shared" si="46"/>
        <v>195</v>
      </c>
      <c r="BI959" s="217">
        <f t="shared" si="44"/>
        <v>0.16250000000000001</v>
      </c>
      <c r="BJ959" s="218">
        <v>0</v>
      </c>
      <c r="BK959" s="218">
        <v>0</v>
      </c>
      <c r="BL959" s="218">
        <v>0</v>
      </c>
      <c r="BM959" s="218">
        <v>0</v>
      </c>
      <c r="BN959" s="218">
        <v>0</v>
      </c>
      <c r="BO959" s="218">
        <v>0</v>
      </c>
      <c r="BP959" s="218">
        <v>0</v>
      </c>
      <c r="BQ959" s="218">
        <v>0</v>
      </c>
      <c r="BR959" s="218">
        <v>0</v>
      </c>
      <c r="BS959" s="218">
        <v>0</v>
      </c>
      <c r="BT959" s="218">
        <v>0</v>
      </c>
      <c r="BU959" s="218">
        <v>0</v>
      </c>
      <c r="BV959" s="218">
        <v>681177.59999999998</v>
      </c>
      <c r="BW959" s="218">
        <v>681177.59999999998</v>
      </c>
      <c r="BX959" s="218">
        <v>0</v>
      </c>
      <c r="BY959" s="218">
        <v>0</v>
      </c>
      <c r="BZ959" s="218">
        <v>70430.400000000009</v>
      </c>
      <c r="CA959" s="218">
        <v>70430.400000000009</v>
      </c>
      <c r="CB959" s="218">
        <v>0</v>
      </c>
      <c r="CC959" s="218">
        <v>0</v>
      </c>
      <c r="CD959" s="218">
        <v>0</v>
      </c>
      <c r="CE959" s="218">
        <v>0</v>
      </c>
      <c r="CF959" s="218">
        <v>751608</v>
      </c>
      <c r="CG959" s="219">
        <v>751608</v>
      </c>
      <c r="CH959" s="220">
        <v>4099679.9999999995</v>
      </c>
      <c r="CI959" s="220">
        <v>4099679.9999999995</v>
      </c>
      <c r="CJ959" s="220">
        <v>4204800</v>
      </c>
      <c r="CK959" s="221" t="s">
        <v>530</v>
      </c>
      <c r="CL959" s="222">
        <v>1.17</v>
      </c>
      <c r="CM959" s="223">
        <v>1.17</v>
      </c>
      <c r="CN959" s="224">
        <v>1.2</v>
      </c>
      <c r="CO959" s="253"/>
      <c r="CP959" s="253"/>
      <c r="CQ959" s="253"/>
      <c r="CR959" s="225"/>
      <c r="CS959" s="254">
        <v>40.086014759301008</v>
      </c>
      <c r="CT959" s="255">
        <v>40.086014759301008</v>
      </c>
      <c r="CU959" s="256">
        <v>0.33328001628403375</v>
      </c>
      <c r="CV959" s="257">
        <v>0.33328001628403375</v>
      </c>
      <c r="CW959" s="245" t="s">
        <v>556</v>
      </c>
      <c r="CX959" s="258"/>
      <c r="CY959" s="253"/>
      <c r="CZ959" s="253"/>
      <c r="DA959" s="259"/>
      <c r="DB959" s="260"/>
      <c r="DC959" s="261">
        <v>0</v>
      </c>
      <c r="DD959" s="262">
        <v>54110</v>
      </c>
      <c r="DE959" s="263">
        <v>0</v>
      </c>
      <c r="DF959" s="111">
        <v>18036.666666666668</v>
      </c>
    </row>
    <row r="960" spans="1:110" ht="35.25" customHeight="1" x14ac:dyDescent="0.25">
      <c r="A960" s="237" t="s">
        <v>541</v>
      </c>
      <c r="B960" s="238" t="s">
        <v>14</v>
      </c>
      <c r="C960" s="238" t="s">
        <v>22</v>
      </c>
      <c r="D960" s="60" t="s">
        <v>364</v>
      </c>
      <c r="E960" s="60" t="s">
        <v>113</v>
      </c>
      <c r="F960" s="60" t="s">
        <v>1906</v>
      </c>
      <c r="G960" s="61" t="s">
        <v>113</v>
      </c>
      <c r="H960" s="211" t="s">
        <v>533</v>
      </c>
      <c r="I960" s="60" t="s">
        <v>547</v>
      </c>
      <c r="J960" s="212">
        <v>2.4</v>
      </c>
      <c r="K960" s="212">
        <v>2.9303030242080004</v>
      </c>
      <c r="L960" s="213">
        <v>340.9</v>
      </c>
      <c r="M960" s="214"/>
      <c r="N960" s="214"/>
      <c r="O960" s="214"/>
      <c r="P960" s="214"/>
      <c r="Q960" s="214"/>
      <c r="R960" s="214"/>
      <c r="S960" s="214"/>
      <c r="T960" s="214"/>
      <c r="U960" s="214"/>
      <c r="V960" s="214"/>
      <c r="W960" s="214"/>
      <c r="X960" s="214"/>
      <c r="Y960" s="214"/>
      <c r="Z960" s="214"/>
      <c r="AA960" s="214"/>
      <c r="AB960" s="214"/>
      <c r="AC960" s="214">
        <v>3</v>
      </c>
      <c r="AD960" s="214">
        <v>3</v>
      </c>
      <c r="AE960" s="214"/>
      <c r="AF960" s="214"/>
      <c r="AG960" s="215"/>
      <c r="AH960" s="214"/>
      <c r="AI960" s="214">
        <f t="shared" si="45"/>
        <v>3</v>
      </c>
      <c r="AJ960" s="214">
        <f t="shared" si="45"/>
        <v>3</v>
      </c>
      <c r="AK960" s="214"/>
      <c r="AL960" s="214"/>
      <c r="AM960" s="214"/>
      <c r="AN960" s="214"/>
      <c r="AO960" s="214"/>
      <c r="AP960" s="214"/>
      <c r="AQ960" s="214"/>
      <c r="AR960" s="214"/>
      <c r="AS960" s="214"/>
      <c r="AT960" s="214"/>
      <c r="AU960" s="214"/>
      <c r="AV960" s="214"/>
      <c r="AW960" s="214"/>
      <c r="AX960" s="214"/>
      <c r="AY960" s="214"/>
      <c r="AZ960" s="214"/>
      <c r="BA960" s="214">
        <v>17.04</v>
      </c>
      <c r="BB960" s="214">
        <v>17.04</v>
      </c>
      <c r="BC960" s="214"/>
      <c r="BD960" s="214"/>
      <c r="BE960" s="214"/>
      <c r="BF960" s="214"/>
      <c r="BG960" s="216">
        <f t="shared" si="46"/>
        <v>17.04</v>
      </c>
      <c r="BH960" s="72">
        <f t="shared" si="46"/>
        <v>17.04</v>
      </c>
      <c r="BI960" s="217">
        <f t="shared" si="44"/>
        <v>2.8400000000000002E-2</v>
      </c>
      <c r="BJ960" s="218">
        <v>0</v>
      </c>
      <c r="BK960" s="218">
        <v>0</v>
      </c>
      <c r="BL960" s="218">
        <v>0</v>
      </c>
      <c r="BM960" s="218">
        <v>0</v>
      </c>
      <c r="BN960" s="218">
        <v>0</v>
      </c>
      <c r="BO960" s="218">
        <v>0</v>
      </c>
      <c r="BP960" s="218">
        <v>0</v>
      </c>
      <c r="BQ960" s="218">
        <v>0</v>
      </c>
      <c r="BR960" s="218">
        <v>0</v>
      </c>
      <c r="BS960" s="218">
        <v>0</v>
      </c>
      <c r="BT960" s="218">
        <v>0</v>
      </c>
      <c r="BU960" s="218">
        <v>0</v>
      </c>
      <c r="BV960" s="218">
        <v>0</v>
      </c>
      <c r="BW960" s="218">
        <v>0</v>
      </c>
      <c r="BX960" s="218">
        <v>0</v>
      </c>
      <c r="BY960" s="218">
        <v>0</v>
      </c>
      <c r="BZ960" s="218">
        <v>20002.2336</v>
      </c>
      <c r="CA960" s="218">
        <v>20002.2336</v>
      </c>
      <c r="CB960" s="218">
        <v>0</v>
      </c>
      <c r="CC960" s="218">
        <v>0</v>
      </c>
      <c r="CD960" s="218">
        <v>0</v>
      </c>
      <c r="CE960" s="218">
        <v>0</v>
      </c>
      <c r="CF960" s="218">
        <v>20002.2336</v>
      </c>
      <c r="CG960" s="219">
        <v>20002.2336</v>
      </c>
      <c r="CH960" s="220">
        <v>2838240.0000000005</v>
      </c>
      <c r="CI960" s="220">
        <v>2838240.0000000005</v>
      </c>
      <c r="CJ960" s="220">
        <v>2102400</v>
      </c>
      <c r="CK960" s="221" t="s">
        <v>530</v>
      </c>
      <c r="CL960" s="222">
        <v>0.81</v>
      </c>
      <c r="CM960" s="223">
        <v>0.81</v>
      </c>
      <c r="CN960" s="224">
        <v>0.6</v>
      </c>
      <c r="CO960" s="253"/>
      <c r="CP960" s="253"/>
      <c r="CQ960" s="253"/>
      <c r="CR960" s="225"/>
      <c r="CS960" s="254">
        <v>1169.0719893704202</v>
      </c>
      <c r="CT960" s="255">
        <v>151.79895099349633</v>
      </c>
      <c r="CU960" s="256">
        <v>0.66165487033795845</v>
      </c>
      <c r="CV960" s="257">
        <v>0.49054756161148588</v>
      </c>
      <c r="CW960" s="245" t="s">
        <v>1907</v>
      </c>
      <c r="CX960" s="258"/>
      <c r="CY960" s="253"/>
      <c r="CZ960" s="253"/>
      <c r="DA960" s="259"/>
      <c r="DB960" s="260"/>
      <c r="DC960" s="261">
        <v>0</v>
      </c>
      <c r="DD960" s="262">
        <v>117984</v>
      </c>
      <c r="DE960" s="263">
        <v>34208</v>
      </c>
      <c r="DF960" s="111">
        <v>50730.666666666664</v>
      </c>
    </row>
    <row r="961" spans="1:110" ht="35.25" customHeight="1" x14ac:dyDescent="0.25">
      <c r="A961" s="237" t="s">
        <v>541</v>
      </c>
      <c r="B961" s="238" t="s">
        <v>14</v>
      </c>
      <c r="C961" s="238" t="s">
        <v>22</v>
      </c>
      <c r="D961" s="60" t="s">
        <v>360</v>
      </c>
      <c r="E961" s="60" t="s">
        <v>113</v>
      </c>
      <c r="F961" s="60" t="s">
        <v>1908</v>
      </c>
      <c r="G961" s="61" t="s">
        <v>113</v>
      </c>
      <c r="H961" s="211" t="s">
        <v>594</v>
      </c>
      <c r="I961" s="60" t="s">
        <v>547</v>
      </c>
      <c r="J961" s="212">
        <v>2.1688047392054455</v>
      </c>
      <c r="K961" s="212">
        <v>0.79659090743399996</v>
      </c>
      <c r="L961" s="213">
        <v>80.3</v>
      </c>
      <c r="M961" s="214"/>
      <c r="N961" s="214"/>
      <c r="O961" s="214"/>
      <c r="P961" s="214"/>
      <c r="Q961" s="214"/>
      <c r="R961" s="214"/>
      <c r="S961" s="214"/>
      <c r="T961" s="214"/>
      <c r="U961" s="214"/>
      <c r="V961" s="214"/>
      <c r="W961" s="214"/>
      <c r="X961" s="214"/>
      <c r="Y961" s="214"/>
      <c r="Z961" s="214"/>
      <c r="AA961" s="214"/>
      <c r="AB961" s="214"/>
      <c r="AC961" s="214">
        <v>1</v>
      </c>
      <c r="AD961" s="214">
        <v>1</v>
      </c>
      <c r="AE961" s="214"/>
      <c r="AF961" s="214"/>
      <c r="AG961" s="215"/>
      <c r="AH961" s="214"/>
      <c r="AI961" s="214">
        <f t="shared" si="45"/>
        <v>1</v>
      </c>
      <c r="AJ961" s="214">
        <f t="shared" si="45"/>
        <v>1</v>
      </c>
      <c r="AK961" s="214"/>
      <c r="AL961" s="214"/>
      <c r="AM961" s="214"/>
      <c r="AN961" s="214"/>
      <c r="AO961" s="214"/>
      <c r="AP961" s="214"/>
      <c r="AQ961" s="214"/>
      <c r="AR961" s="214"/>
      <c r="AS961" s="214"/>
      <c r="AT961" s="214"/>
      <c r="AU961" s="214"/>
      <c r="AV961" s="214"/>
      <c r="AW961" s="214"/>
      <c r="AX961" s="214"/>
      <c r="AY961" s="214"/>
      <c r="AZ961" s="214"/>
      <c r="BA961" s="214">
        <v>46.8</v>
      </c>
      <c r="BB961" s="214">
        <v>46.8</v>
      </c>
      <c r="BC961" s="214"/>
      <c r="BD961" s="214"/>
      <c r="BE961" s="214"/>
      <c r="BF961" s="214"/>
      <c r="BG961" s="216">
        <f t="shared" si="46"/>
        <v>46.8</v>
      </c>
      <c r="BH961" s="72">
        <f t="shared" si="46"/>
        <v>46.8</v>
      </c>
      <c r="BI961" s="217">
        <f t="shared" si="44"/>
        <v>0.12999999999999998</v>
      </c>
      <c r="BJ961" s="218">
        <v>0</v>
      </c>
      <c r="BK961" s="218">
        <v>0</v>
      </c>
      <c r="BL961" s="218">
        <v>0</v>
      </c>
      <c r="BM961" s="218">
        <v>0</v>
      </c>
      <c r="BN961" s="218">
        <v>0</v>
      </c>
      <c r="BO961" s="218">
        <v>0</v>
      </c>
      <c r="BP961" s="218">
        <v>0</v>
      </c>
      <c r="BQ961" s="218">
        <v>0</v>
      </c>
      <c r="BR961" s="218">
        <v>0</v>
      </c>
      <c r="BS961" s="218">
        <v>0</v>
      </c>
      <c r="BT961" s="218">
        <v>0</v>
      </c>
      <c r="BU961" s="218">
        <v>0</v>
      </c>
      <c r="BV961" s="218">
        <v>0</v>
      </c>
      <c r="BW961" s="218">
        <v>0</v>
      </c>
      <c r="BX961" s="218">
        <v>0</v>
      </c>
      <c r="BY961" s="218">
        <v>0</v>
      </c>
      <c r="BZ961" s="218">
        <v>54935.712000000007</v>
      </c>
      <c r="CA961" s="218">
        <v>54935.712000000007</v>
      </c>
      <c r="CB961" s="218">
        <v>0</v>
      </c>
      <c r="CC961" s="218">
        <v>0</v>
      </c>
      <c r="CD961" s="218">
        <v>0</v>
      </c>
      <c r="CE961" s="218">
        <v>0</v>
      </c>
      <c r="CF961" s="218">
        <v>54935.712000000007</v>
      </c>
      <c r="CG961" s="219">
        <v>54935.712000000007</v>
      </c>
      <c r="CH961" s="220">
        <v>770880.00000000012</v>
      </c>
      <c r="CI961" s="220">
        <v>770880.00000000012</v>
      </c>
      <c r="CJ961" s="220">
        <v>1261439.9999999998</v>
      </c>
      <c r="CK961" s="221" t="s">
        <v>530</v>
      </c>
      <c r="CL961" s="222">
        <v>0.22</v>
      </c>
      <c r="CM961" s="223">
        <v>0.22</v>
      </c>
      <c r="CN961" s="224">
        <v>0.36</v>
      </c>
      <c r="CO961" s="253"/>
      <c r="CP961" s="253"/>
      <c r="CQ961" s="253"/>
      <c r="CR961" s="225"/>
      <c r="CS961" s="254">
        <v>90.858489770969186</v>
      </c>
      <c r="CT961" s="255">
        <v>90.858489770969186</v>
      </c>
      <c r="CU961" s="256">
        <v>0.71395666845205596</v>
      </c>
      <c r="CV961" s="257">
        <v>0.71395666845205596</v>
      </c>
      <c r="CW961" s="245" t="s">
        <v>938</v>
      </c>
      <c r="CX961" s="258"/>
      <c r="CY961" s="253"/>
      <c r="CZ961" s="253"/>
      <c r="DA961" s="259"/>
      <c r="DB961" s="260"/>
      <c r="DC961" s="261">
        <v>0</v>
      </c>
      <c r="DD961" s="262">
        <v>15185</v>
      </c>
      <c r="DE961" s="263">
        <v>8424</v>
      </c>
      <c r="DF961" s="111">
        <v>7869.666666666667</v>
      </c>
    </row>
    <row r="962" spans="1:110" ht="35.25" customHeight="1" x14ac:dyDescent="0.25">
      <c r="A962" s="237" t="s">
        <v>541</v>
      </c>
      <c r="B962" s="238" t="s">
        <v>14</v>
      </c>
      <c r="C962" s="238" t="s">
        <v>22</v>
      </c>
      <c r="D962" s="60" t="s">
        <v>360</v>
      </c>
      <c r="E962" s="60" t="s">
        <v>113</v>
      </c>
      <c r="F962" s="60" t="s">
        <v>1909</v>
      </c>
      <c r="G962" s="61" t="s">
        <v>113</v>
      </c>
      <c r="H962" s="211" t="s">
        <v>543</v>
      </c>
      <c r="I962" s="60" t="s">
        <v>547</v>
      </c>
      <c r="J962" s="212">
        <v>1.7004582008388212</v>
      </c>
      <c r="K962" s="212">
        <v>1.916856056619</v>
      </c>
      <c r="L962" s="213">
        <v>475.8</v>
      </c>
      <c r="M962" s="214"/>
      <c r="N962" s="214"/>
      <c r="O962" s="214"/>
      <c r="P962" s="214"/>
      <c r="Q962" s="214"/>
      <c r="R962" s="214"/>
      <c r="S962" s="214"/>
      <c r="T962" s="214"/>
      <c r="U962" s="214"/>
      <c r="V962" s="214"/>
      <c r="W962" s="214"/>
      <c r="X962" s="214"/>
      <c r="Y962" s="214"/>
      <c r="Z962" s="214"/>
      <c r="AA962" s="214"/>
      <c r="AB962" s="214"/>
      <c r="AC962" s="214">
        <v>6</v>
      </c>
      <c r="AD962" s="214">
        <v>6</v>
      </c>
      <c r="AE962" s="214"/>
      <c r="AF962" s="214"/>
      <c r="AG962" s="215"/>
      <c r="AH962" s="214"/>
      <c r="AI962" s="214">
        <f t="shared" si="45"/>
        <v>6</v>
      </c>
      <c r="AJ962" s="214">
        <f t="shared" si="45"/>
        <v>6</v>
      </c>
      <c r="AK962" s="214"/>
      <c r="AL962" s="214"/>
      <c r="AM962" s="214"/>
      <c r="AN962" s="214"/>
      <c r="AO962" s="214"/>
      <c r="AP962" s="214"/>
      <c r="AQ962" s="214"/>
      <c r="AR962" s="214"/>
      <c r="AS962" s="214"/>
      <c r="AT962" s="214"/>
      <c r="AU962" s="214"/>
      <c r="AV962" s="214"/>
      <c r="AW962" s="214"/>
      <c r="AX962" s="214"/>
      <c r="AY962" s="214"/>
      <c r="AZ962" s="214"/>
      <c r="BA962" s="214">
        <v>23.9</v>
      </c>
      <c r="BB962" s="214">
        <v>23.9</v>
      </c>
      <c r="BC962" s="214"/>
      <c r="BD962" s="214"/>
      <c r="BE962" s="214"/>
      <c r="BF962" s="214"/>
      <c r="BG962" s="216">
        <f t="shared" si="46"/>
        <v>23.9</v>
      </c>
      <c r="BH962" s="72">
        <f t="shared" si="46"/>
        <v>23.9</v>
      </c>
      <c r="BI962" s="217">
        <f t="shared" si="44"/>
        <v>5.3111111111111102E-2</v>
      </c>
      <c r="BJ962" s="218">
        <v>0</v>
      </c>
      <c r="BK962" s="218">
        <v>0</v>
      </c>
      <c r="BL962" s="218">
        <v>0</v>
      </c>
      <c r="BM962" s="218">
        <v>0</v>
      </c>
      <c r="BN962" s="218">
        <v>0</v>
      </c>
      <c r="BO962" s="218">
        <v>0</v>
      </c>
      <c r="BP962" s="218">
        <v>0</v>
      </c>
      <c r="BQ962" s="218">
        <v>0</v>
      </c>
      <c r="BR962" s="218">
        <v>0</v>
      </c>
      <c r="BS962" s="218">
        <v>0</v>
      </c>
      <c r="BT962" s="218">
        <v>0</v>
      </c>
      <c r="BU962" s="218">
        <v>0</v>
      </c>
      <c r="BV962" s="218">
        <v>0</v>
      </c>
      <c r="BW962" s="218">
        <v>0</v>
      </c>
      <c r="BX962" s="218">
        <v>0</v>
      </c>
      <c r="BY962" s="218">
        <v>0</v>
      </c>
      <c r="BZ962" s="218">
        <v>28054.776000000002</v>
      </c>
      <c r="CA962" s="218">
        <v>28054.776000000002</v>
      </c>
      <c r="CB962" s="218">
        <v>0</v>
      </c>
      <c r="CC962" s="218">
        <v>0</v>
      </c>
      <c r="CD962" s="218">
        <v>0</v>
      </c>
      <c r="CE962" s="218">
        <v>0</v>
      </c>
      <c r="CF962" s="218">
        <v>28054.776000000002</v>
      </c>
      <c r="CG962" s="219">
        <v>28054.776000000002</v>
      </c>
      <c r="CH962" s="220">
        <v>2277600</v>
      </c>
      <c r="CI962" s="220">
        <v>2277600</v>
      </c>
      <c r="CJ962" s="220">
        <v>1576800.0000000002</v>
      </c>
      <c r="CK962" s="221" t="s">
        <v>530</v>
      </c>
      <c r="CL962" s="222">
        <v>0.65</v>
      </c>
      <c r="CM962" s="223">
        <v>0.65</v>
      </c>
      <c r="CN962" s="224">
        <v>0.45</v>
      </c>
      <c r="CO962" s="253"/>
      <c r="CP962" s="253"/>
      <c r="CQ962" s="253"/>
      <c r="CR962" s="225"/>
      <c r="CS962" s="254">
        <v>15.243937232524976</v>
      </c>
      <c r="CT962" s="255">
        <v>15.243937232524976</v>
      </c>
      <c r="CU962" s="256">
        <v>0.29315263908701877</v>
      </c>
      <c r="CV962" s="257">
        <v>0.29315263908701877</v>
      </c>
      <c r="CW962" s="245" t="s">
        <v>903</v>
      </c>
      <c r="CX962" s="258"/>
      <c r="CY962" s="253"/>
      <c r="CZ962" s="253"/>
      <c r="DA962" s="259"/>
      <c r="DB962" s="260"/>
      <c r="DC962" s="261">
        <v>0</v>
      </c>
      <c r="DD962" s="262">
        <v>21372</v>
      </c>
      <c r="DE962" s="263">
        <v>0</v>
      </c>
      <c r="DF962" s="111">
        <v>7124</v>
      </c>
    </row>
    <row r="963" spans="1:110" ht="35.25" customHeight="1" x14ac:dyDescent="0.25">
      <c r="A963" s="237" t="s">
        <v>541</v>
      </c>
      <c r="B963" s="238" t="s">
        <v>14</v>
      </c>
      <c r="C963" s="238" t="s">
        <v>22</v>
      </c>
      <c r="D963" s="60" t="s">
        <v>360</v>
      </c>
      <c r="E963" s="60" t="s">
        <v>113</v>
      </c>
      <c r="F963" s="60" t="s">
        <v>1910</v>
      </c>
      <c r="G963" s="61" t="s">
        <v>113</v>
      </c>
      <c r="H963" s="211" t="s">
        <v>594</v>
      </c>
      <c r="I963" s="60" t="s">
        <v>547</v>
      </c>
      <c r="J963" s="212">
        <v>2</v>
      </c>
      <c r="K963" s="212">
        <v>1.1054924219430002</v>
      </c>
      <c r="L963" s="213">
        <v>229.8</v>
      </c>
      <c r="M963" s="214"/>
      <c r="N963" s="214"/>
      <c r="O963" s="214"/>
      <c r="P963" s="214"/>
      <c r="Q963" s="214"/>
      <c r="R963" s="214"/>
      <c r="S963" s="214"/>
      <c r="T963" s="214"/>
      <c r="U963" s="214"/>
      <c r="V963" s="214"/>
      <c r="W963" s="214"/>
      <c r="X963" s="214"/>
      <c r="Y963" s="214"/>
      <c r="Z963" s="214"/>
      <c r="AA963" s="214"/>
      <c r="AB963" s="214"/>
      <c r="AC963" s="214"/>
      <c r="AD963" s="214"/>
      <c r="AE963" s="214"/>
      <c r="AF963" s="214"/>
      <c r="AG963" s="215"/>
      <c r="AH963" s="214"/>
      <c r="AI963" s="214">
        <f t="shared" si="45"/>
        <v>0</v>
      </c>
      <c r="AJ963" s="214">
        <f t="shared" si="45"/>
        <v>0</v>
      </c>
      <c r="AK963" s="214"/>
      <c r="AL963" s="214"/>
      <c r="AM963" s="214"/>
      <c r="AN963" s="214"/>
      <c r="AO963" s="214"/>
      <c r="AP963" s="214"/>
      <c r="AQ963" s="214"/>
      <c r="AR963" s="214"/>
      <c r="AS963" s="214"/>
      <c r="AT963" s="214"/>
      <c r="AU963" s="214"/>
      <c r="AV963" s="214"/>
      <c r="AW963" s="214"/>
      <c r="AX963" s="214"/>
      <c r="AY963" s="214"/>
      <c r="AZ963" s="214"/>
      <c r="BA963" s="214"/>
      <c r="BB963" s="214"/>
      <c r="BC963" s="214"/>
      <c r="BD963" s="214"/>
      <c r="BE963" s="214"/>
      <c r="BF963" s="214"/>
      <c r="BG963" s="216">
        <f t="shared" si="46"/>
        <v>0</v>
      </c>
      <c r="BH963" s="72">
        <f t="shared" si="46"/>
        <v>0</v>
      </c>
      <c r="BI963" s="217">
        <f t="shared" si="44"/>
        <v>0</v>
      </c>
      <c r="BJ963" s="218">
        <v>0</v>
      </c>
      <c r="BK963" s="218">
        <v>0</v>
      </c>
      <c r="BL963" s="218">
        <v>0</v>
      </c>
      <c r="BM963" s="218">
        <v>0</v>
      </c>
      <c r="BN963" s="218">
        <v>0</v>
      </c>
      <c r="BO963" s="218">
        <v>0</v>
      </c>
      <c r="BP963" s="218">
        <v>0</v>
      </c>
      <c r="BQ963" s="218">
        <v>0</v>
      </c>
      <c r="BR963" s="218">
        <v>0</v>
      </c>
      <c r="BS963" s="218">
        <v>0</v>
      </c>
      <c r="BT963" s="218">
        <v>0</v>
      </c>
      <c r="BU963" s="218">
        <v>0</v>
      </c>
      <c r="BV963" s="218">
        <v>0</v>
      </c>
      <c r="BW963" s="218">
        <v>0</v>
      </c>
      <c r="BX963" s="218">
        <v>0</v>
      </c>
      <c r="BY963" s="218">
        <v>0</v>
      </c>
      <c r="BZ963" s="218">
        <v>0</v>
      </c>
      <c r="CA963" s="218">
        <v>0</v>
      </c>
      <c r="CB963" s="218">
        <v>0</v>
      </c>
      <c r="CC963" s="218">
        <v>0</v>
      </c>
      <c r="CD963" s="218">
        <v>0</v>
      </c>
      <c r="CE963" s="218">
        <v>0</v>
      </c>
      <c r="CF963" s="218">
        <v>0</v>
      </c>
      <c r="CG963" s="219">
        <v>0</v>
      </c>
      <c r="CH963" s="220">
        <v>1681920</v>
      </c>
      <c r="CI963" s="220">
        <v>1681920</v>
      </c>
      <c r="CJ963" s="220">
        <v>1051200</v>
      </c>
      <c r="CK963" s="221" t="s">
        <v>530</v>
      </c>
      <c r="CL963" s="222">
        <v>0.48</v>
      </c>
      <c r="CM963" s="223">
        <v>0.48</v>
      </c>
      <c r="CN963" s="224">
        <v>0.3</v>
      </c>
      <c r="CO963" s="253"/>
      <c r="CP963" s="253"/>
      <c r="CQ963" s="253"/>
      <c r="CR963" s="225"/>
      <c r="CS963" s="254">
        <v>23.562785558697769</v>
      </c>
      <c r="CT963" s="255">
        <v>23.562785558697769</v>
      </c>
      <c r="CU963" s="256">
        <v>9.8819587904442882E-2</v>
      </c>
      <c r="CV963" s="257">
        <v>9.8819587904442882E-2</v>
      </c>
      <c r="CW963" s="245" t="s">
        <v>556</v>
      </c>
      <c r="CX963" s="258"/>
      <c r="CY963" s="253"/>
      <c r="CZ963" s="253"/>
      <c r="DA963" s="259"/>
      <c r="DB963" s="260"/>
      <c r="DC963" s="261">
        <v>0</v>
      </c>
      <c r="DD963" s="262">
        <v>0</v>
      </c>
      <c r="DE963" s="263">
        <v>0</v>
      </c>
      <c r="DF963" s="111">
        <v>0</v>
      </c>
    </row>
    <row r="964" spans="1:110" ht="35.25" customHeight="1" x14ac:dyDescent="0.25">
      <c r="A964" s="237" t="s">
        <v>541</v>
      </c>
      <c r="B964" s="238" t="s">
        <v>14</v>
      </c>
      <c r="C964" s="238" t="s">
        <v>22</v>
      </c>
      <c r="D964" s="60" t="s">
        <v>360</v>
      </c>
      <c r="E964" s="60" t="s">
        <v>113</v>
      </c>
      <c r="F964" s="60" t="s">
        <v>1911</v>
      </c>
      <c r="G964" s="61" t="s">
        <v>113</v>
      </c>
      <c r="H964" s="211" t="s">
        <v>594</v>
      </c>
      <c r="I964" s="60" t="s">
        <v>547</v>
      </c>
      <c r="J964" s="212">
        <v>2.7</v>
      </c>
      <c r="K964" s="212">
        <v>1.1770833308849999</v>
      </c>
      <c r="L964" s="213">
        <v>135.1</v>
      </c>
      <c r="M964" s="214"/>
      <c r="N964" s="214"/>
      <c r="O964" s="214"/>
      <c r="P964" s="214"/>
      <c r="Q964" s="214"/>
      <c r="R964" s="214"/>
      <c r="S964" s="214"/>
      <c r="T964" s="214"/>
      <c r="U964" s="214"/>
      <c r="V964" s="214"/>
      <c r="W964" s="214"/>
      <c r="X964" s="214"/>
      <c r="Y964" s="214"/>
      <c r="Z964" s="214"/>
      <c r="AA964" s="214"/>
      <c r="AB964" s="214"/>
      <c r="AC964" s="214"/>
      <c r="AD964" s="214"/>
      <c r="AE964" s="214"/>
      <c r="AF964" s="214"/>
      <c r="AG964" s="215"/>
      <c r="AH964" s="214"/>
      <c r="AI964" s="214">
        <f t="shared" si="45"/>
        <v>0</v>
      </c>
      <c r="AJ964" s="214">
        <f t="shared" si="45"/>
        <v>0</v>
      </c>
      <c r="AK964" s="214"/>
      <c r="AL964" s="214"/>
      <c r="AM964" s="214"/>
      <c r="AN964" s="214"/>
      <c r="AO964" s="214"/>
      <c r="AP964" s="214"/>
      <c r="AQ964" s="214"/>
      <c r="AR964" s="214"/>
      <c r="AS964" s="214"/>
      <c r="AT964" s="214"/>
      <c r="AU964" s="214"/>
      <c r="AV964" s="214"/>
      <c r="AW964" s="214"/>
      <c r="AX964" s="214"/>
      <c r="AY964" s="214"/>
      <c r="AZ964" s="214"/>
      <c r="BA964" s="214"/>
      <c r="BB964" s="214"/>
      <c r="BC964" s="214"/>
      <c r="BD964" s="214"/>
      <c r="BE964" s="214"/>
      <c r="BF964" s="214"/>
      <c r="BG964" s="216">
        <f t="shared" si="46"/>
        <v>0</v>
      </c>
      <c r="BH964" s="72">
        <f t="shared" si="46"/>
        <v>0</v>
      </c>
      <c r="BI964" s="217">
        <f t="shared" si="44"/>
        <v>0</v>
      </c>
      <c r="BJ964" s="218">
        <v>0</v>
      </c>
      <c r="BK964" s="218">
        <v>0</v>
      </c>
      <c r="BL964" s="218">
        <v>0</v>
      </c>
      <c r="BM964" s="218">
        <v>0</v>
      </c>
      <c r="BN964" s="218">
        <v>0</v>
      </c>
      <c r="BO964" s="218">
        <v>0</v>
      </c>
      <c r="BP964" s="218">
        <v>0</v>
      </c>
      <c r="BQ964" s="218">
        <v>0</v>
      </c>
      <c r="BR964" s="218">
        <v>0</v>
      </c>
      <c r="BS964" s="218">
        <v>0</v>
      </c>
      <c r="BT964" s="218">
        <v>0</v>
      </c>
      <c r="BU964" s="218">
        <v>0</v>
      </c>
      <c r="BV964" s="218">
        <v>0</v>
      </c>
      <c r="BW964" s="218">
        <v>0</v>
      </c>
      <c r="BX964" s="218">
        <v>0</v>
      </c>
      <c r="BY964" s="218">
        <v>0</v>
      </c>
      <c r="BZ964" s="218">
        <v>0</v>
      </c>
      <c r="CA964" s="218">
        <v>0</v>
      </c>
      <c r="CB964" s="218">
        <v>0</v>
      </c>
      <c r="CC964" s="218">
        <v>0</v>
      </c>
      <c r="CD964" s="218">
        <v>0</v>
      </c>
      <c r="CE964" s="218">
        <v>0</v>
      </c>
      <c r="CF964" s="218">
        <v>0</v>
      </c>
      <c r="CG964" s="219">
        <v>0</v>
      </c>
      <c r="CH964" s="220">
        <v>1331520.0000000002</v>
      </c>
      <c r="CI964" s="220">
        <v>1331520.0000000002</v>
      </c>
      <c r="CJ964" s="220">
        <v>1401600.0000000005</v>
      </c>
      <c r="CK964" s="221" t="s">
        <v>530</v>
      </c>
      <c r="CL964" s="222">
        <v>0.38</v>
      </c>
      <c r="CM964" s="223">
        <v>0.38</v>
      </c>
      <c r="CN964" s="224">
        <v>0.4</v>
      </c>
      <c r="CO964" s="253"/>
      <c r="CP964" s="253"/>
      <c r="CQ964" s="253"/>
      <c r="CR964" s="225"/>
      <c r="CS964" s="254">
        <v>138.29713846528736</v>
      </c>
      <c r="CT964" s="255">
        <v>137.79047904696716</v>
      </c>
      <c r="CU964" s="256">
        <v>0.34944937668852832</v>
      </c>
      <c r="CV964" s="257">
        <v>0.34727487274723995</v>
      </c>
      <c r="CW964" s="245" t="s">
        <v>1912</v>
      </c>
      <c r="CX964" s="258"/>
      <c r="CY964" s="253"/>
      <c r="CZ964" s="253"/>
      <c r="DA964" s="259"/>
      <c r="DB964" s="260"/>
      <c r="DC964" s="261">
        <v>0</v>
      </c>
      <c r="DD964" s="262">
        <v>48024</v>
      </c>
      <c r="DE964" s="263">
        <v>0</v>
      </c>
      <c r="DF964" s="111">
        <v>16008</v>
      </c>
    </row>
    <row r="965" spans="1:110" ht="35.25" customHeight="1" x14ac:dyDescent="0.25">
      <c r="A965" s="237" t="s">
        <v>541</v>
      </c>
      <c r="B965" s="238" t="s">
        <v>14</v>
      </c>
      <c r="C965" s="238" t="s">
        <v>22</v>
      </c>
      <c r="D965" s="60" t="s">
        <v>360</v>
      </c>
      <c r="E965" s="60" t="s">
        <v>113</v>
      </c>
      <c r="F965" s="60" t="s">
        <v>1913</v>
      </c>
      <c r="G965" s="61" t="s">
        <v>113</v>
      </c>
      <c r="H965" s="211" t="s">
        <v>594</v>
      </c>
      <c r="I965" s="60" t="s">
        <v>547</v>
      </c>
      <c r="J965" s="212">
        <v>1.7220741949172806</v>
      </c>
      <c r="K965" s="212">
        <v>0.40303030219200003</v>
      </c>
      <c r="L965" s="213">
        <v>9</v>
      </c>
      <c r="M965" s="214"/>
      <c r="N965" s="214"/>
      <c r="O965" s="214"/>
      <c r="P965" s="214"/>
      <c r="Q965" s="214"/>
      <c r="R965" s="214"/>
      <c r="S965" s="214"/>
      <c r="T965" s="214"/>
      <c r="U965" s="214"/>
      <c r="V965" s="214"/>
      <c r="W965" s="214"/>
      <c r="X965" s="214"/>
      <c r="Y965" s="214"/>
      <c r="Z965" s="214"/>
      <c r="AA965" s="214"/>
      <c r="AB965" s="214"/>
      <c r="AC965" s="214"/>
      <c r="AD965" s="214"/>
      <c r="AE965" s="214"/>
      <c r="AF965" s="214"/>
      <c r="AG965" s="215"/>
      <c r="AH965" s="214"/>
      <c r="AI965" s="214">
        <f t="shared" si="45"/>
        <v>0</v>
      </c>
      <c r="AJ965" s="214">
        <f t="shared" si="45"/>
        <v>0</v>
      </c>
      <c r="AK965" s="214"/>
      <c r="AL965" s="214"/>
      <c r="AM965" s="214"/>
      <c r="AN965" s="214"/>
      <c r="AO965" s="214"/>
      <c r="AP965" s="214"/>
      <c r="AQ965" s="214"/>
      <c r="AR965" s="214"/>
      <c r="AS965" s="214"/>
      <c r="AT965" s="214"/>
      <c r="AU965" s="214"/>
      <c r="AV965" s="214"/>
      <c r="AW965" s="214"/>
      <c r="AX965" s="214"/>
      <c r="AY965" s="214"/>
      <c r="AZ965" s="214"/>
      <c r="BA965" s="214"/>
      <c r="BB965" s="214"/>
      <c r="BC965" s="214"/>
      <c r="BD965" s="214"/>
      <c r="BE965" s="214"/>
      <c r="BF965" s="214"/>
      <c r="BG965" s="216">
        <f t="shared" si="46"/>
        <v>0</v>
      </c>
      <c r="BH965" s="72">
        <f t="shared" si="46"/>
        <v>0</v>
      </c>
      <c r="BI965" s="217">
        <f t="shared" si="44"/>
        <v>0</v>
      </c>
      <c r="BJ965" s="218">
        <v>0</v>
      </c>
      <c r="BK965" s="218">
        <v>0</v>
      </c>
      <c r="BL965" s="218">
        <v>0</v>
      </c>
      <c r="BM965" s="218">
        <v>0</v>
      </c>
      <c r="BN965" s="218">
        <v>0</v>
      </c>
      <c r="BO965" s="218">
        <v>0</v>
      </c>
      <c r="BP965" s="218">
        <v>0</v>
      </c>
      <c r="BQ965" s="218">
        <v>0</v>
      </c>
      <c r="BR965" s="218">
        <v>0</v>
      </c>
      <c r="BS965" s="218">
        <v>0</v>
      </c>
      <c r="BT965" s="218">
        <v>0</v>
      </c>
      <c r="BU965" s="218">
        <v>0</v>
      </c>
      <c r="BV965" s="218">
        <v>0</v>
      </c>
      <c r="BW965" s="218">
        <v>0</v>
      </c>
      <c r="BX965" s="218">
        <v>0</v>
      </c>
      <c r="BY965" s="218">
        <v>0</v>
      </c>
      <c r="BZ965" s="218">
        <v>0</v>
      </c>
      <c r="CA965" s="218">
        <v>0</v>
      </c>
      <c r="CB965" s="218">
        <v>0</v>
      </c>
      <c r="CC965" s="218">
        <v>0</v>
      </c>
      <c r="CD965" s="218">
        <v>0</v>
      </c>
      <c r="CE965" s="218">
        <v>0</v>
      </c>
      <c r="CF965" s="218">
        <v>0</v>
      </c>
      <c r="CG965" s="219">
        <v>0</v>
      </c>
      <c r="CH965" s="220">
        <v>1331520.0000000002</v>
      </c>
      <c r="CI965" s="220">
        <v>1331520.0000000002</v>
      </c>
      <c r="CJ965" s="220">
        <v>560640</v>
      </c>
      <c r="CK965" s="221" t="s">
        <v>530</v>
      </c>
      <c r="CL965" s="222">
        <v>0.38</v>
      </c>
      <c r="CM965" s="223">
        <v>0.38</v>
      </c>
      <c r="CN965" s="224">
        <v>0.16</v>
      </c>
      <c r="CO965" s="253"/>
      <c r="CP965" s="253"/>
      <c r="CQ965" s="253"/>
      <c r="CR965" s="225"/>
      <c r="CS965" s="254">
        <v>0</v>
      </c>
      <c r="CT965" s="255">
        <v>0</v>
      </c>
      <c r="CU965" s="256">
        <v>0</v>
      </c>
      <c r="CV965" s="257">
        <v>0</v>
      </c>
      <c r="CW965" s="245" t="s">
        <v>564</v>
      </c>
      <c r="CX965" s="258"/>
      <c r="CY965" s="253"/>
      <c r="CZ965" s="253"/>
      <c r="DA965" s="259"/>
      <c r="DB965" s="260"/>
      <c r="DC965" s="261">
        <v>0</v>
      </c>
      <c r="DD965" s="262">
        <v>0</v>
      </c>
      <c r="DE965" s="263">
        <v>0</v>
      </c>
      <c r="DF965" s="111">
        <v>0</v>
      </c>
    </row>
    <row r="966" spans="1:110" ht="35.25" customHeight="1" x14ac:dyDescent="0.25">
      <c r="A966" s="237" t="s">
        <v>541</v>
      </c>
      <c r="B966" s="238" t="s">
        <v>14</v>
      </c>
      <c r="C966" s="238" t="s">
        <v>22</v>
      </c>
      <c r="D966" s="60" t="s">
        <v>360</v>
      </c>
      <c r="E966" s="60" t="s">
        <v>113</v>
      </c>
      <c r="F966" s="60" t="s">
        <v>1914</v>
      </c>
      <c r="G966" s="61" t="s">
        <v>113</v>
      </c>
      <c r="H966" s="211" t="s">
        <v>594</v>
      </c>
      <c r="I966" s="60" t="s">
        <v>547</v>
      </c>
      <c r="J966" s="212">
        <v>1.6</v>
      </c>
      <c r="K966" s="212">
        <v>0.37196969619600001</v>
      </c>
      <c r="L966" s="213">
        <v>206.3</v>
      </c>
      <c r="M966" s="214"/>
      <c r="N966" s="214"/>
      <c r="O966" s="214"/>
      <c r="P966" s="214"/>
      <c r="Q966" s="214"/>
      <c r="R966" s="214"/>
      <c r="S966" s="214"/>
      <c r="T966" s="214"/>
      <c r="U966" s="214"/>
      <c r="V966" s="214"/>
      <c r="W966" s="214"/>
      <c r="X966" s="214"/>
      <c r="Y966" s="214"/>
      <c r="Z966" s="214"/>
      <c r="AA966" s="214"/>
      <c r="AB966" s="214"/>
      <c r="AC966" s="214"/>
      <c r="AD966" s="214"/>
      <c r="AE966" s="214"/>
      <c r="AF966" s="214"/>
      <c r="AG966" s="215"/>
      <c r="AH966" s="214"/>
      <c r="AI966" s="214">
        <f t="shared" si="45"/>
        <v>0</v>
      </c>
      <c r="AJ966" s="214">
        <f t="shared" si="45"/>
        <v>0</v>
      </c>
      <c r="AK966" s="214"/>
      <c r="AL966" s="214"/>
      <c r="AM966" s="214"/>
      <c r="AN966" s="214"/>
      <c r="AO966" s="214"/>
      <c r="AP966" s="214"/>
      <c r="AQ966" s="214"/>
      <c r="AR966" s="214"/>
      <c r="AS966" s="214"/>
      <c r="AT966" s="214"/>
      <c r="AU966" s="214"/>
      <c r="AV966" s="214"/>
      <c r="AW966" s="214"/>
      <c r="AX966" s="214"/>
      <c r="AY966" s="214"/>
      <c r="AZ966" s="214"/>
      <c r="BA966" s="214"/>
      <c r="BB966" s="214"/>
      <c r="BC966" s="214"/>
      <c r="BD966" s="214"/>
      <c r="BE966" s="214"/>
      <c r="BF966" s="214"/>
      <c r="BG966" s="216">
        <f t="shared" si="46"/>
        <v>0</v>
      </c>
      <c r="BH966" s="72">
        <f t="shared" si="46"/>
        <v>0</v>
      </c>
      <c r="BI966" s="217">
        <f t="shared" si="44"/>
        <v>0</v>
      </c>
      <c r="BJ966" s="218">
        <v>0</v>
      </c>
      <c r="BK966" s="218">
        <v>0</v>
      </c>
      <c r="BL966" s="218">
        <v>0</v>
      </c>
      <c r="BM966" s="218">
        <v>0</v>
      </c>
      <c r="BN966" s="218">
        <v>0</v>
      </c>
      <c r="BO966" s="218">
        <v>0</v>
      </c>
      <c r="BP966" s="218">
        <v>0</v>
      </c>
      <c r="BQ966" s="218">
        <v>0</v>
      </c>
      <c r="BR966" s="218">
        <v>0</v>
      </c>
      <c r="BS966" s="218">
        <v>0</v>
      </c>
      <c r="BT966" s="218">
        <v>0</v>
      </c>
      <c r="BU966" s="218">
        <v>0</v>
      </c>
      <c r="BV966" s="218">
        <v>0</v>
      </c>
      <c r="BW966" s="218">
        <v>0</v>
      </c>
      <c r="BX966" s="218">
        <v>0</v>
      </c>
      <c r="BY966" s="218">
        <v>0</v>
      </c>
      <c r="BZ966" s="218">
        <v>0</v>
      </c>
      <c r="CA966" s="218">
        <v>0</v>
      </c>
      <c r="CB966" s="218">
        <v>0</v>
      </c>
      <c r="CC966" s="218">
        <v>0</v>
      </c>
      <c r="CD966" s="218">
        <v>0</v>
      </c>
      <c r="CE966" s="218">
        <v>0</v>
      </c>
      <c r="CF966" s="218">
        <v>0</v>
      </c>
      <c r="CG966" s="219">
        <v>0</v>
      </c>
      <c r="CH966" s="220">
        <v>490560.00000000006</v>
      </c>
      <c r="CI966" s="220">
        <v>490560.00000000006</v>
      </c>
      <c r="CJ966" s="220">
        <v>350400.00000000012</v>
      </c>
      <c r="CK966" s="221" t="s">
        <v>530</v>
      </c>
      <c r="CL966" s="222">
        <v>0.14000000000000001</v>
      </c>
      <c r="CM966" s="223">
        <v>0.14000000000000001</v>
      </c>
      <c r="CN966" s="224">
        <v>0.1</v>
      </c>
      <c r="CO966" s="253"/>
      <c r="CP966" s="253"/>
      <c r="CQ966" s="253"/>
      <c r="CR966" s="225"/>
      <c r="CS966" s="254">
        <v>115.8231280837512</v>
      </c>
      <c r="CT966" s="255">
        <v>115.8231280837512</v>
      </c>
      <c r="CU966" s="256">
        <v>8.0808080808080815E-2</v>
      </c>
      <c r="CV966" s="257">
        <v>8.0808080808080815E-2</v>
      </c>
      <c r="CW966" s="245" t="s">
        <v>1915</v>
      </c>
      <c r="CX966" s="258"/>
      <c r="CY966" s="253"/>
      <c r="CZ966" s="253"/>
      <c r="DA966" s="259"/>
      <c r="DB966" s="260"/>
      <c r="DC966" s="261">
        <v>0</v>
      </c>
      <c r="DD966" s="262">
        <v>0</v>
      </c>
      <c r="DE966" s="263">
        <v>31100</v>
      </c>
      <c r="DF966" s="111">
        <v>10366.666666666666</v>
      </c>
    </row>
    <row r="967" spans="1:110" ht="35.25" customHeight="1" x14ac:dyDescent="0.25">
      <c r="A967" s="237" t="s">
        <v>541</v>
      </c>
      <c r="B967" s="238" t="s">
        <v>14</v>
      </c>
      <c r="C967" s="238" t="s">
        <v>22</v>
      </c>
      <c r="D967" s="60" t="s">
        <v>360</v>
      </c>
      <c r="E967" s="60" t="s">
        <v>113</v>
      </c>
      <c r="F967" s="60" t="s">
        <v>1916</v>
      </c>
      <c r="G967" s="61" t="s">
        <v>113</v>
      </c>
      <c r="H967" s="211" t="s">
        <v>594</v>
      </c>
      <c r="I967" s="60" t="s">
        <v>547</v>
      </c>
      <c r="J967" s="212">
        <v>1.8877968161854708</v>
      </c>
      <c r="K967" s="212">
        <v>1.7136363600719999</v>
      </c>
      <c r="L967" s="213">
        <v>371.8</v>
      </c>
      <c r="M967" s="214"/>
      <c r="N967" s="214"/>
      <c r="O967" s="214"/>
      <c r="P967" s="214"/>
      <c r="Q967" s="214"/>
      <c r="R967" s="214"/>
      <c r="S967" s="214"/>
      <c r="T967" s="214"/>
      <c r="U967" s="214"/>
      <c r="V967" s="214"/>
      <c r="W967" s="214"/>
      <c r="X967" s="214"/>
      <c r="Y967" s="214"/>
      <c r="Z967" s="214"/>
      <c r="AA967" s="214"/>
      <c r="AB967" s="214"/>
      <c r="AC967" s="214">
        <v>1</v>
      </c>
      <c r="AD967" s="214">
        <v>1</v>
      </c>
      <c r="AE967" s="214"/>
      <c r="AF967" s="214"/>
      <c r="AG967" s="215"/>
      <c r="AH967" s="214"/>
      <c r="AI967" s="214">
        <f t="shared" si="45"/>
        <v>1</v>
      </c>
      <c r="AJ967" s="214">
        <f t="shared" si="45"/>
        <v>1</v>
      </c>
      <c r="AK967" s="214"/>
      <c r="AL967" s="214"/>
      <c r="AM967" s="214"/>
      <c r="AN967" s="214"/>
      <c r="AO967" s="214"/>
      <c r="AP967" s="214"/>
      <c r="AQ967" s="214"/>
      <c r="AR967" s="214"/>
      <c r="AS967" s="214"/>
      <c r="AT967" s="214"/>
      <c r="AU967" s="214"/>
      <c r="AV967" s="214"/>
      <c r="AW967" s="214"/>
      <c r="AX967" s="214"/>
      <c r="AY967" s="214"/>
      <c r="AZ967" s="214"/>
      <c r="BA967" s="214">
        <v>82</v>
      </c>
      <c r="BB967" s="214">
        <v>82</v>
      </c>
      <c r="BC967" s="214"/>
      <c r="BD967" s="214"/>
      <c r="BE967" s="214"/>
      <c r="BF967" s="214"/>
      <c r="BG967" s="216">
        <f t="shared" si="46"/>
        <v>82</v>
      </c>
      <c r="BH967" s="72">
        <f t="shared" si="46"/>
        <v>82</v>
      </c>
      <c r="BI967" s="217">
        <f t="shared" si="44"/>
        <v>7.1304347826086967E-2</v>
      </c>
      <c r="BJ967" s="218">
        <v>0</v>
      </c>
      <c r="BK967" s="218">
        <v>0</v>
      </c>
      <c r="BL967" s="218">
        <v>0</v>
      </c>
      <c r="BM967" s="218">
        <v>0</v>
      </c>
      <c r="BN967" s="218">
        <v>0</v>
      </c>
      <c r="BO967" s="218">
        <v>0</v>
      </c>
      <c r="BP967" s="218">
        <v>0</v>
      </c>
      <c r="BQ967" s="218">
        <v>0</v>
      </c>
      <c r="BR967" s="218">
        <v>0</v>
      </c>
      <c r="BS967" s="218">
        <v>0</v>
      </c>
      <c r="BT967" s="218">
        <v>0</v>
      </c>
      <c r="BU967" s="218">
        <v>0</v>
      </c>
      <c r="BV967" s="218">
        <v>0</v>
      </c>
      <c r="BW967" s="218">
        <v>0</v>
      </c>
      <c r="BX967" s="218">
        <v>0</v>
      </c>
      <c r="BY967" s="218">
        <v>0</v>
      </c>
      <c r="BZ967" s="218">
        <v>96254.88</v>
      </c>
      <c r="CA967" s="218">
        <v>96254.88</v>
      </c>
      <c r="CB967" s="218">
        <v>0</v>
      </c>
      <c r="CC967" s="218">
        <v>0</v>
      </c>
      <c r="CD967" s="218">
        <v>0</v>
      </c>
      <c r="CE967" s="218">
        <v>0</v>
      </c>
      <c r="CF967" s="218">
        <v>96254.88</v>
      </c>
      <c r="CG967" s="219">
        <v>96254.88</v>
      </c>
      <c r="CH967" s="220">
        <v>4239840</v>
      </c>
      <c r="CI967" s="220">
        <v>4239840</v>
      </c>
      <c r="CJ967" s="220">
        <v>4029600</v>
      </c>
      <c r="CK967" s="221" t="s">
        <v>530</v>
      </c>
      <c r="CL967" s="222">
        <v>1.21</v>
      </c>
      <c r="CM967" s="223">
        <v>1.21</v>
      </c>
      <c r="CN967" s="224">
        <v>1.1499999999999999</v>
      </c>
      <c r="CO967" s="253"/>
      <c r="CP967" s="253"/>
      <c r="CQ967" s="253"/>
      <c r="CR967" s="225"/>
      <c r="CS967" s="254">
        <v>16.771127549876709</v>
      </c>
      <c r="CT967" s="255">
        <v>16.771127549876709</v>
      </c>
      <c r="CU967" s="256">
        <v>2.5106478368078906E-2</v>
      </c>
      <c r="CV967" s="257">
        <v>2.5106478368078906E-2</v>
      </c>
      <c r="CW967" s="245" t="s">
        <v>556</v>
      </c>
      <c r="CX967" s="258"/>
      <c r="CY967" s="253"/>
      <c r="CZ967" s="253"/>
      <c r="DA967" s="259"/>
      <c r="DB967" s="260"/>
      <c r="DC967" s="261">
        <v>0</v>
      </c>
      <c r="DD967" s="262">
        <v>0</v>
      </c>
      <c r="DE967" s="263">
        <v>0</v>
      </c>
      <c r="DF967" s="111">
        <v>0</v>
      </c>
    </row>
    <row r="968" spans="1:110" ht="35.25" customHeight="1" x14ac:dyDescent="0.25">
      <c r="A968" s="237" t="s">
        <v>541</v>
      </c>
      <c r="B968" s="238" t="s">
        <v>14</v>
      </c>
      <c r="C968" s="238" t="s">
        <v>22</v>
      </c>
      <c r="D968" s="60" t="s">
        <v>360</v>
      </c>
      <c r="E968" s="60" t="s">
        <v>113</v>
      </c>
      <c r="F968" s="60" t="s">
        <v>1917</v>
      </c>
      <c r="G968" s="61" t="s">
        <v>113</v>
      </c>
      <c r="H968" s="211" t="s">
        <v>533</v>
      </c>
      <c r="I968" s="60" t="s">
        <v>547</v>
      </c>
      <c r="J968" s="212">
        <v>2.1543940764864717</v>
      </c>
      <c r="K968" s="212">
        <v>0.67537878647399996</v>
      </c>
      <c r="L968" s="213">
        <v>23.6</v>
      </c>
      <c r="M968" s="214"/>
      <c r="N968" s="214"/>
      <c r="O968" s="214"/>
      <c r="P968" s="214"/>
      <c r="Q968" s="214"/>
      <c r="R968" s="214"/>
      <c r="S968" s="214"/>
      <c r="T968" s="214"/>
      <c r="U968" s="214"/>
      <c r="V968" s="214"/>
      <c r="W968" s="214"/>
      <c r="X968" s="214"/>
      <c r="Y968" s="214"/>
      <c r="Z968" s="214"/>
      <c r="AA968" s="214"/>
      <c r="AB968" s="214"/>
      <c r="AC968" s="214"/>
      <c r="AD968" s="214"/>
      <c r="AE968" s="214"/>
      <c r="AF968" s="214"/>
      <c r="AG968" s="215"/>
      <c r="AH968" s="214"/>
      <c r="AI968" s="214">
        <f t="shared" si="45"/>
        <v>0</v>
      </c>
      <c r="AJ968" s="214">
        <f t="shared" si="45"/>
        <v>0</v>
      </c>
      <c r="AK968" s="214"/>
      <c r="AL968" s="214"/>
      <c r="AM968" s="214"/>
      <c r="AN968" s="214"/>
      <c r="AO968" s="214"/>
      <c r="AP968" s="214"/>
      <c r="AQ968" s="214"/>
      <c r="AR968" s="214"/>
      <c r="AS968" s="214"/>
      <c r="AT968" s="214"/>
      <c r="AU968" s="214"/>
      <c r="AV968" s="214"/>
      <c r="AW968" s="214"/>
      <c r="AX968" s="214"/>
      <c r="AY968" s="214"/>
      <c r="AZ968" s="214"/>
      <c r="BA968" s="214"/>
      <c r="BB968" s="214"/>
      <c r="BC968" s="214"/>
      <c r="BD968" s="214"/>
      <c r="BE968" s="214"/>
      <c r="BF968" s="214"/>
      <c r="BG968" s="216">
        <f t="shared" si="46"/>
        <v>0</v>
      </c>
      <c r="BH968" s="72">
        <f t="shared" si="46"/>
        <v>0</v>
      </c>
      <c r="BI968" s="217">
        <f t="shared" si="44"/>
        <v>0</v>
      </c>
      <c r="BJ968" s="218">
        <v>0</v>
      </c>
      <c r="BK968" s="218">
        <v>0</v>
      </c>
      <c r="BL968" s="218">
        <v>0</v>
      </c>
      <c r="BM968" s="218">
        <v>0</v>
      </c>
      <c r="BN968" s="218">
        <v>0</v>
      </c>
      <c r="BO968" s="218">
        <v>0</v>
      </c>
      <c r="BP968" s="218">
        <v>0</v>
      </c>
      <c r="BQ968" s="218">
        <v>0</v>
      </c>
      <c r="BR968" s="218">
        <v>0</v>
      </c>
      <c r="BS968" s="218">
        <v>0</v>
      </c>
      <c r="BT968" s="218">
        <v>0</v>
      </c>
      <c r="BU968" s="218">
        <v>0</v>
      </c>
      <c r="BV968" s="218">
        <v>0</v>
      </c>
      <c r="BW968" s="218">
        <v>0</v>
      </c>
      <c r="BX968" s="218">
        <v>0</v>
      </c>
      <c r="BY968" s="218">
        <v>0</v>
      </c>
      <c r="BZ968" s="218">
        <v>0</v>
      </c>
      <c r="CA968" s="218">
        <v>0</v>
      </c>
      <c r="CB968" s="218">
        <v>0</v>
      </c>
      <c r="CC968" s="218">
        <v>0</v>
      </c>
      <c r="CD968" s="218">
        <v>0</v>
      </c>
      <c r="CE968" s="218">
        <v>0</v>
      </c>
      <c r="CF968" s="218">
        <v>0</v>
      </c>
      <c r="CG968" s="219">
        <v>0</v>
      </c>
      <c r="CH968" s="220">
        <v>2592960</v>
      </c>
      <c r="CI968" s="220">
        <v>2592960</v>
      </c>
      <c r="CJ968" s="220">
        <v>2347680.0000000005</v>
      </c>
      <c r="CK968" s="221" t="s">
        <v>530</v>
      </c>
      <c r="CL968" s="222">
        <v>0.74</v>
      </c>
      <c r="CM968" s="223">
        <v>0.74</v>
      </c>
      <c r="CN968" s="224">
        <v>0.67</v>
      </c>
      <c r="CO968" s="253"/>
      <c r="CP968" s="253"/>
      <c r="CQ968" s="253"/>
      <c r="CR968" s="225"/>
      <c r="CS968" s="254">
        <v>148.51764705882354</v>
      </c>
      <c r="CT968" s="255">
        <v>148.51764705882354</v>
      </c>
      <c r="CU968" s="256">
        <v>9.4117647058823528E-2</v>
      </c>
      <c r="CV968" s="257">
        <v>9.4117647058823528E-2</v>
      </c>
      <c r="CW968" s="245" t="s">
        <v>1483</v>
      </c>
      <c r="CX968" s="258"/>
      <c r="CY968" s="253"/>
      <c r="CZ968" s="253"/>
      <c r="DA968" s="259"/>
      <c r="DB968" s="260"/>
      <c r="DC968" s="261">
        <v>0</v>
      </c>
      <c r="DD968" s="262">
        <v>0</v>
      </c>
      <c r="DE968" s="263">
        <v>0</v>
      </c>
      <c r="DF968" s="111">
        <v>0</v>
      </c>
    </row>
    <row r="969" spans="1:110" ht="35.25" customHeight="1" x14ac:dyDescent="0.25">
      <c r="A969" s="237" t="s">
        <v>541</v>
      </c>
      <c r="B969" s="238" t="s">
        <v>14</v>
      </c>
      <c r="C969" s="238" t="s">
        <v>22</v>
      </c>
      <c r="D969" s="60" t="s">
        <v>110</v>
      </c>
      <c r="E969" s="60" t="s">
        <v>111</v>
      </c>
      <c r="F969" s="60" t="s">
        <v>1918</v>
      </c>
      <c r="G969" s="61" t="s">
        <v>1919</v>
      </c>
      <c r="H969" s="211" t="s">
        <v>533</v>
      </c>
      <c r="I969" s="60" t="s">
        <v>529</v>
      </c>
      <c r="J969" s="212">
        <v>11.797344460513136</v>
      </c>
      <c r="K969" s="212">
        <v>52.624621102661997</v>
      </c>
      <c r="L969" s="213">
        <v>1440.8</v>
      </c>
      <c r="M969" s="214"/>
      <c r="N969" s="214"/>
      <c r="O969" s="214"/>
      <c r="P969" s="214"/>
      <c r="Q969" s="214"/>
      <c r="R969" s="214"/>
      <c r="S969" s="214"/>
      <c r="T969" s="214"/>
      <c r="U969" s="214"/>
      <c r="V969" s="214"/>
      <c r="W969" s="214"/>
      <c r="X969" s="214"/>
      <c r="Y969" s="214"/>
      <c r="Z969" s="214"/>
      <c r="AA969" s="214"/>
      <c r="AB969" s="214"/>
      <c r="AC969" s="214">
        <v>26</v>
      </c>
      <c r="AD969" s="214">
        <v>26</v>
      </c>
      <c r="AE969" s="214"/>
      <c r="AF969" s="214"/>
      <c r="AG969" s="215"/>
      <c r="AH969" s="214"/>
      <c r="AI969" s="214">
        <f t="shared" si="45"/>
        <v>26</v>
      </c>
      <c r="AJ969" s="214">
        <f t="shared" si="45"/>
        <v>26</v>
      </c>
      <c r="AK969" s="214"/>
      <c r="AL969" s="214"/>
      <c r="AM969" s="214"/>
      <c r="AN969" s="214"/>
      <c r="AO969" s="214"/>
      <c r="AP969" s="214"/>
      <c r="AQ969" s="214"/>
      <c r="AR969" s="214"/>
      <c r="AS969" s="214"/>
      <c r="AT969" s="214"/>
      <c r="AU969" s="214"/>
      <c r="AV969" s="214"/>
      <c r="AW969" s="214"/>
      <c r="AX969" s="214"/>
      <c r="AY969" s="214"/>
      <c r="AZ969" s="214"/>
      <c r="BA969" s="214">
        <v>938.47</v>
      </c>
      <c r="BB969" s="214">
        <v>938.47</v>
      </c>
      <c r="BC969" s="214"/>
      <c r="BD969" s="214"/>
      <c r="BE969" s="214"/>
      <c r="BF969" s="214"/>
      <c r="BG969" s="216">
        <f t="shared" si="46"/>
        <v>938.47</v>
      </c>
      <c r="BH969" s="72">
        <f t="shared" si="46"/>
        <v>938.47</v>
      </c>
      <c r="BI969" s="217">
        <f t="shared" ref="BI969:BI1032" si="47">IF(CN969=0,0,BG969/1000/CN969)</f>
        <v>0.15259674796747966</v>
      </c>
      <c r="BJ969" s="218">
        <v>0</v>
      </c>
      <c r="BK969" s="218">
        <v>0</v>
      </c>
      <c r="BL969" s="218">
        <v>0</v>
      </c>
      <c r="BM969" s="218">
        <v>0</v>
      </c>
      <c r="BN969" s="218">
        <v>0</v>
      </c>
      <c r="BO969" s="218">
        <v>0</v>
      </c>
      <c r="BP969" s="218">
        <v>0</v>
      </c>
      <c r="BQ969" s="218">
        <v>0</v>
      </c>
      <c r="BR969" s="218">
        <v>0</v>
      </c>
      <c r="BS969" s="218">
        <v>0</v>
      </c>
      <c r="BT969" s="218">
        <v>0</v>
      </c>
      <c r="BU969" s="218">
        <v>0</v>
      </c>
      <c r="BV969" s="218">
        <v>0</v>
      </c>
      <c r="BW969" s="218">
        <v>0</v>
      </c>
      <c r="BX969" s="218">
        <v>0</v>
      </c>
      <c r="BY969" s="218">
        <v>0</v>
      </c>
      <c r="BZ969" s="218">
        <v>1101613.6248000001</v>
      </c>
      <c r="CA969" s="218">
        <v>1101613.6248000001</v>
      </c>
      <c r="CB969" s="218">
        <v>0</v>
      </c>
      <c r="CC969" s="218">
        <v>0</v>
      </c>
      <c r="CD969" s="218">
        <v>0</v>
      </c>
      <c r="CE969" s="218">
        <v>0</v>
      </c>
      <c r="CF969" s="218">
        <v>1101613.6248000001</v>
      </c>
      <c r="CG969" s="219">
        <v>1101613.6248000001</v>
      </c>
      <c r="CH969" s="220">
        <v>16210915.6042704</v>
      </c>
      <c r="CI969" s="220">
        <v>16210915.6042704</v>
      </c>
      <c r="CJ969" s="220">
        <v>17739703.018908001</v>
      </c>
      <c r="CK969" s="221" t="s">
        <v>530</v>
      </c>
      <c r="CL969" s="222">
        <v>5.62</v>
      </c>
      <c r="CM969" s="223">
        <v>5.62</v>
      </c>
      <c r="CN969" s="224">
        <v>6.15</v>
      </c>
      <c r="CO969" s="253"/>
      <c r="CP969" s="253"/>
      <c r="CQ969" s="253"/>
      <c r="CR969" s="225"/>
      <c r="CS969" s="254">
        <v>1281.8732223663026</v>
      </c>
      <c r="CT969" s="255">
        <v>440.79079048106883</v>
      </c>
      <c r="CU969" s="256">
        <v>2.4243458206478192</v>
      </c>
      <c r="CV969" s="257">
        <v>1.8535122462855806</v>
      </c>
      <c r="CW969" s="245" t="s">
        <v>592</v>
      </c>
      <c r="CX969" s="258"/>
      <c r="CY969" s="253"/>
      <c r="CZ969" s="253"/>
      <c r="DA969" s="259"/>
      <c r="DB969" s="260"/>
      <c r="DC969" s="261">
        <v>0</v>
      </c>
      <c r="DD969" s="262">
        <v>190360</v>
      </c>
      <c r="DE969" s="263">
        <v>173173</v>
      </c>
      <c r="DF969" s="111">
        <v>121177.66666666667</v>
      </c>
    </row>
    <row r="970" spans="1:110" ht="35.25" customHeight="1" x14ac:dyDescent="0.25">
      <c r="A970" s="237" t="s">
        <v>541</v>
      </c>
      <c r="B970" s="238" t="s">
        <v>14</v>
      </c>
      <c r="C970" s="238" t="s">
        <v>22</v>
      </c>
      <c r="D970" s="60" t="s">
        <v>110</v>
      </c>
      <c r="E970" s="60" t="s">
        <v>111</v>
      </c>
      <c r="F970" s="60" t="s">
        <v>1920</v>
      </c>
      <c r="G970" s="61" t="s">
        <v>111</v>
      </c>
      <c r="H970" s="211" t="s">
        <v>533</v>
      </c>
      <c r="I970" s="60" t="s">
        <v>529</v>
      </c>
      <c r="J970" s="212">
        <v>8.2307054375673054</v>
      </c>
      <c r="K970" s="212">
        <v>37.625946891434999</v>
      </c>
      <c r="L970" s="213">
        <v>1060.4000000000001</v>
      </c>
      <c r="M970" s="214"/>
      <c r="N970" s="214"/>
      <c r="O970" s="214"/>
      <c r="P970" s="214"/>
      <c r="Q970" s="214"/>
      <c r="R970" s="214"/>
      <c r="S970" s="214"/>
      <c r="T970" s="214"/>
      <c r="U970" s="214"/>
      <c r="V970" s="214"/>
      <c r="W970" s="214"/>
      <c r="X970" s="214"/>
      <c r="Y970" s="214"/>
      <c r="Z970" s="214"/>
      <c r="AA970" s="214"/>
      <c r="AB970" s="214"/>
      <c r="AC970" s="214">
        <v>28</v>
      </c>
      <c r="AD970" s="214">
        <v>28</v>
      </c>
      <c r="AE970" s="214"/>
      <c r="AF970" s="214"/>
      <c r="AG970" s="215"/>
      <c r="AH970" s="214"/>
      <c r="AI970" s="214">
        <f t="shared" ref="AI970:AJ1033" si="48">SUM(M970,O970,Q970,S970,U970,W970,Y970,AA970,AC970,AE970,AG970)</f>
        <v>28</v>
      </c>
      <c r="AJ970" s="214">
        <f t="shared" si="48"/>
        <v>28</v>
      </c>
      <c r="AK970" s="214"/>
      <c r="AL970" s="214"/>
      <c r="AM970" s="214"/>
      <c r="AN970" s="214"/>
      <c r="AO970" s="214"/>
      <c r="AP970" s="214"/>
      <c r="AQ970" s="214"/>
      <c r="AR970" s="214"/>
      <c r="AS970" s="214"/>
      <c r="AT970" s="214"/>
      <c r="AU970" s="214"/>
      <c r="AV970" s="214"/>
      <c r="AW970" s="214"/>
      <c r="AX970" s="214"/>
      <c r="AY970" s="214"/>
      <c r="AZ970" s="214"/>
      <c r="BA970" s="214">
        <v>168.72</v>
      </c>
      <c r="BB970" s="214">
        <v>168.72</v>
      </c>
      <c r="BC970" s="214"/>
      <c r="BD970" s="214"/>
      <c r="BE970" s="214"/>
      <c r="BF970" s="214"/>
      <c r="BG970" s="216">
        <f t="shared" ref="BG970:BH1033" si="49">SUM(AK970,AM970,AO970,AQ970,AS970,AU970,AW970,AY970,BA970,BC970,BE970)</f>
        <v>168.72</v>
      </c>
      <c r="BH970" s="72">
        <f t="shared" si="49"/>
        <v>168.72</v>
      </c>
      <c r="BI970" s="217">
        <f t="shared" si="47"/>
        <v>2.6239502332814933E-2</v>
      </c>
      <c r="BJ970" s="218">
        <v>0</v>
      </c>
      <c r="BK970" s="218">
        <v>0</v>
      </c>
      <c r="BL970" s="218">
        <v>0</v>
      </c>
      <c r="BM970" s="218">
        <v>0</v>
      </c>
      <c r="BN970" s="218">
        <v>0</v>
      </c>
      <c r="BO970" s="218">
        <v>0</v>
      </c>
      <c r="BP970" s="218">
        <v>0</v>
      </c>
      <c r="BQ970" s="218">
        <v>0</v>
      </c>
      <c r="BR970" s="218">
        <v>0</v>
      </c>
      <c r="BS970" s="218">
        <v>0</v>
      </c>
      <c r="BT970" s="218">
        <v>0</v>
      </c>
      <c r="BU970" s="218">
        <v>0</v>
      </c>
      <c r="BV970" s="218">
        <v>0</v>
      </c>
      <c r="BW970" s="218">
        <v>0</v>
      </c>
      <c r="BX970" s="218">
        <v>0</v>
      </c>
      <c r="BY970" s="218">
        <v>0</v>
      </c>
      <c r="BZ970" s="218">
        <v>198050.28479999999</v>
      </c>
      <c r="CA970" s="218">
        <v>198050.28479999999</v>
      </c>
      <c r="CB970" s="218">
        <v>0</v>
      </c>
      <c r="CC970" s="218">
        <v>0</v>
      </c>
      <c r="CD970" s="218">
        <v>0</v>
      </c>
      <c r="CE970" s="218">
        <v>0</v>
      </c>
      <c r="CF970" s="218">
        <v>198050.28479999999</v>
      </c>
      <c r="CG970" s="219">
        <v>198050.28479999999</v>
      </c>
      <c r="CH970" s="220">
        <v>18809002.343462396</v>
      </c>
      <c r="CI970" s="220">
        <v>18809002.343462396</v>
      </c>
      <c r="CJ970" s="220">
        <v>26065061.437168799</v>
      </c>
      <c r="CK970" s="221" t="s">
        <v>530</v>
      </c>
      <c r="CL970" s="222">
        <v>4.6399999999999997</v>
      </c>
      <c r="CM970" s="223">
        <v>4.6399999999999997</v>
      </c>
      <c r="CN970" s="224">
        <v>6.43</v>
      </c>
      <c r="CO970" s="253"/>
      <c r="CP970" s="253"/>
      <c r="CQ970" s="253"/>
      <c r="CR970" s="225"/>
      <c r="CS970" s="254">
        <v>1154.6646791220551</v>
      </c>
      <c r="CT970" s="255">
        <v>496.57162662283889</v>
      </c>
      <c r="CU970" s="256">
        <v>1.7549206062497216</v>
      </c>
      <c r="CV970" s="257">
        <v>1.3427860573657213</v>
      </c>
      <c r="CW970" s="245" t="s">
        <v>592</v>
      </c>
      <c r="CX970" s="258"/>
      <c r="CY970" s="253"/>
      <c r="CZ970" s="253"/>
      <c r="DA970" s="259"/>
      <c r="DB970" s="260"/>
      <c r="DC970" s="261">
        <v>0</v>
      </c>
      <c r="DD970" s="262">
        <v>109884</v>
      </c>
      <c r="DE970" s="263">
        <v>1101309</v>
      </c>
      <c r="DF970" s="111">
        <v>403731</v>
      </c>
    </row>
    <row r="971" spans="1:110" ht="35.25" customHeight="1" x14ac:dyDescent="0.25">
      <c r="A971" s="237" t="s">
        <v>541</v>
      </c>
      <c r="B971" s="238" t="s">
        <v>14</v>
      </c>
      <c r="C971" s="238" t="s">
        <v>22</v>
      </c>
      <c r="D971" s="60" t="s">
        <v>70</v>
      </c>
      <c r="E971" s="60" t="s">
        <v>71</v>
      </c>
      <c r="F971" s="60" t="s">
        <v>1921</v>
      </c>
      <c r="G971" s="61" t="s">
        <v>1922</v>
      </c>
      <c r="H971" s="211" t="s">
        <v>543</v>
      </c>
      <c r="I971" s="60" t="s">
        <v>1923</v>
      </c>
      <c r="J971" s="212">
        <v>3.2174575801399459</v>
      </c>
      <c r="K971" s="212">
        <v>10.096969675967999</v>
      </c>
      <c r="L971" s="213">
        <v>423.9</v>
      </c>
      <c r="M971" s="214"/>
      <c r="N971" s="214"/>
      <c r="O971" s="214"/>
      <c r="P971" s="214"/>
      <c r="Q971" s="214"/>
      <c r="R971" s="214"/>
      <c r="S971" s="214"/>
      <c r="T971" s="214"/>
      <c r="U971" s="214"/>
      <c r="V971" s="214"/>
      <c r="W971" s="214"/>
      <c r="X971" s="214"/>
      <c r="Y971" s="214"/>
      <c r="Z971" s="214"/>
      <c r="AA971" s="214"/>
      <c r="AB971" s="214"/>
      <c r="AC971" s="214">
        <v>17</v>
      </c>
      <c r="AD971" s="214">
        <v>17</v>
      </c>
      <c r="AE971" s="214"/>
      <c r="AF971" s="214"/>
      <c r="AG971" s="215"/>
      <c r="AH971" s="214"/>
      <c r="AI971" s="214">
        <f t="shared" si="48"/>
        <v>17</v>
      </c>
      <c r="AJ971" s="214">
        <f t="shared" si="48"/>
        <v>17</v>
      </c>
      <c r="AK971" s="214"/>
      <c r="AL971" s="214"/>
      <c r="AM971" s="214"/>
      <c r="AN971" s="214"/>
      <c r="AO971" s="214"/>
      <c r="AP971" s="214"/>
      <c r="AQ971" s="214"/>
      <c r="AR971" s="214"/>
      <c r="AS971" s="214"/>
      <c r="AT971" s="214"/>
      <c r="AU971" s="214"/>
      <c r="AV971" s="214"/>
      <c r="AW971" s="214"/>
      <c r="AX971" s="214"/>
      <c r="AY971" s="214"/>
      <c r="AZ971" s="214"/>
      <c r="BA971" s="214">
        <v>147.07</v>
      </c>
      <c r="BB971" s="214">
        <v>147.07</v>
      </c>
      <c r="BC971" s="214"/>
      <c r="BD971" s="214"/>
      <c r="BE971" s="214"/>
      <c r="BF971" s="214"/>
      <c r="BG971" s="216">
        <f t="shared" si="49"/>
        <v>147.07</v>
      </c>
      <c r="BH971" s="72">
        <f t="shared" si="49"/>
        <v>147.07</v>
      </c>
      <c r="BI971" s="217">
        <f t="shared" si="47"/>
        <v>0.11489843750000001</v>
      </c>
      <c r="BJ971" s="218">
        <v>0</v>
      </c>
      <c r="BK971" s="218">
        <v>0</v>
      </c>
      <c r="BL971" s="218">
        <v>0</v>
      </c>
      <c r="BM971" s="218">
        <v>0</v>
      </c>
      <c r="BN971" s="218">
        <v>0</v>
      </c>
      <c r="BO971" s="218">
        <v>0</v>
      </c>
      <c r="BP971" s="218">
        <v>0</v>
      </c>
      <c r="BQ971" s="218">
        <v>0</v>
      </c>
      <c r="BR971" s="218">
        <v>0</v>
      </c>
      <c r="BS971" s="218">
        <v>0</v>
      </c>
      <c r="BT971" s="218">
        <v>0</v>
      </c>
      <c r="BU971" s="218">
        <v>0</v>
      </c>
      <c r="BV971" s="218">
        <v>0</v>
      </c>
      <c r="BW971" s="218">
        <v>0</v>
      </c>
      <c r="BX971" s="218">
        <v>0</v>
      </c>
      <c r="BY971" s="218">
        <v>0</v>
      </c>
      <c r="BZ971" s="218">
        <v>172636.6488</v>
      </c>
      <c r="CA971" s="218">
        <v>172636.6488</v>
      </c>
      <c r="CB971" s="218">
        <v>0</v>
      </c>
      <c r="CC971" s="218">
        <v>0</v>
      </c>
      <c r="CD971" s="218">
        <v>0</v>
      </c>
      <c r="CE971" s="218">
        <v>0</v>
      </c>
      <c r="CF971" s="218">
        <v>172636.6488</v>
      </c>
      <c r="CG971" s="219">
        <v>172636.6488</v>
      </c>
      <c r="CH971" s="220">
        <v>4064640</v>
      </c>
      <c r="CI971" s="220">
        <v>4064640</v>
      </c>
      <c r="CJ971" s="220">
        <v>4485120</v>
      </c>
      <c r="CK971" s="221" t="s">
        <v>530</v>
      </c>
      <c r="CL971" s="222">
        <v>1.1599999999999999</v>
      </c>
      <c r="CM971" s="223">
        <v>1.1599999999999999</v>
      </c>
      <c r="CN971" s="224">
        <v>1.28</v>
      </c>
      <c r="CO971" s="253"/>
      <c r="CP971" s="253"/>
      <c r="CQ971" s="253"/>
      <c r="CR971" s="225"/>
      <c r="CS971" s="254">
        <v>325.05224187782579</v>
      </c>
      <c r="CT971" s="255">
        <v>175.6321514512484</v>
      </c>
      <c r="CU971" s="256">
        <v>1.151123400192456</v>
      </c>
      <c r="CV971" s="257">
        <v>1.1220296317631264</v>
      </c>
      <c r="CW971" s="245" t="s">
        <v>590</v>
      </c>
      <c r="CX971" s="258"/>
      <c r="CY971" s="253"/>
      <c r="CZ971" s="253"/>
      <c r="DA971" s="259"/>
      <c r="DB971" s="260"/>
      <c r="DC971" s="261">
        <v>0</v>
      </c>
      <c r="DD971" s="262">
        <v>0</v>
      </c>
      <c r="DE971" s="263">
        <v>0</v>
      </c>
      <c r="DF971" s="111">
        <v>0</v>
      </c>
    </row>
    <row r="972" spans="1:110" ht="35.25" customHeight="1" x14ac:dyDescent="0.25">
      <c r="A972" s="237" t="s">
        <v>541</v>
      </c>
      <c r="B972" s="238" t="s">
        <v>14</v>
      </c>
      <c r="C972" s="238" t="s">
        <v>22</v>
      </c>
      <c r="D972" s="60" t="s">
        <v>233</v>
      </c>
      <c r="E972" s="60" t="s">
        <v>234</v>
      </c>
      <c r="F972" s="60" t="s">
        <v>1924</v>
      </c>
      <c r="G972" s="61" t="s">
        <v>234</v>
      </c>
      <c r="H972" s="211" t="s">
        <v>533</v>
      </c>
      <c r="I972" s="60" t="s">
        <v>547</v>
      </c>
      <c r="J972" s="212">
        <v>2.2912953723167164</v>
      </c>
      <c r="K972" s="212">
        <v>1.114583331015</v>
      </c>
      <c r="L972" s="213">
        <v>284.5</v>
      </c>
      <c r="M972" s="214"/>
      <c r="N972" s="214"/>
      <c r="O972" s="214"/>
      <c r="P972" s="214"/>
      <c r="Q972" s="214"/>
      <c r="R972" s="214"/>
      <c r="S972" s="214"/>
      <c r="T972" s="214"/>
      <c r="U972" s="214"/>
      <c r="V972" s="214"/>
      <c r="W972" s="214"/>
      <c r="X972" s="214"/>
      <c r="Y972" s="214"/>
      <c r="Z972" s="214"/>
      <c r="AA972" s="214"/>
      <c r="AB972" s="214"/>
      <c r="AC972" s="214"/>
      <c r="AD972" s="214"/>
      <c r="AE972" s="214"/>
      <c r="AF972" s="214"/>
      <c r="AG972" s="215"/>
      <c r="AH972" s="214"/>
      <c r="AI972" s="214">
        <f t="shared" si="48"/>
        <v>0</v>
      </c>
      <c r="AJ972" s="214">
        <f t="shared" si="48"/>
        <v>0</v>
      </c>
      <c r="AK972" s="214"/>
      <c r="AL972" s="214"/>
      <c r="AM972" s="214"/>
      <c r="AN972" s="214"/>
      <c r="AO972" s="214"/>
      <c r="AP972" s="214"/>
      <c r="AQ972" s="214"/>
      <c r="AR972" s="214"/>
      <c r="AS972" s="214"/>
      <c r="AT972" s="214"/>
      <c r="AU972" s="214"/>
      <c r="AV972" s="214"/>
      <c r="AW972" s="214"/>
      <c r="AX972" s="214"/>
      <c r="AY972" s="214"/>
      <c r="AZ972" s="214"/>
      <c r="BA972" s="214"/>
      <c r="BB972" s="214"/>
      <c r="BC972" s="214"/>
      <c r="BD972" s="214"/>
      <c r="BE972" s="214"/>
      <c r="BF972" s="214"/>
      <c r="BG972" s="216">
        <f t="shared" si="49"/>
        <v>0</v>
      </c>
      <c r="BH972" s="72">
        <f t="shared" si="49"/>
        <v>0</v>
      </c>
      <c r="BI972" s="217">
        <f t="shared" si="47"/>
        <v>0</v>
      </c>
      <c r="BJ972" s="218">
        <v>0</v>
      </c>
      <c r="BK972" s="218">
        <v>0</v>
      </c>
      <c r="BL972" s="218">
        <v>0</v>
      </c>
      <c r="BM972" s="218">
        <v>0</v>
      </c>
      <c r="BN972" s="218">
        <v>0</v>
      </c>
      <c r="BO972" s="218">
        <v>0</v>
      </c>
      <c r="BP972" s="218">
        <v>0</v>
      </c>
      <c r="BQ972" s="218">
        <v>0</v>
      </c>
      <c r="BR972" s="218">
        <v>0</v>
      </c>
      <c r="BS972" s="218">
        <v>0</v>
      </c>
      <c r="BT972" s="218">
        <v>0</v>
      </c>
      <c r="BU972" s="218">
        <v>0</v>
      </c>
      <c r="BV972" s="218">
        <v>0</v>
      </c>
      <c r="BW972" s="218">
        <v>0</v>
      </c>
      <c r="BX972" s="218">
        <v>0</v>
      </c>
      <c r="BY972" s="218">
        <v>0</v>
      </c>
      <c r="BZ972" s="218">
        <v>0</v>
      </c>
      <c r="CA972" s="218">
        <v>0</v>
      </c>
      <c r="CB972" s="218">
        <v>0</v>
      </c>
      <c r="CC972" s="218">
        <v>0</v>
      </c>
      <c r="CD972" s="218">
        <v>0</v>
      </c>
      <c r="CE972" s="218">
        <v>0</v>
      </c>
      <c r="CF972" s="218">
        <v>0</v>
      </c>
      <c r="CG972" s="219">
        <v>0</v>
      </c>
      <c r="CH972" s="220">
        <v>3713857.2755999998</v>
      </c>
      <c r="CI972" s="220">
        <v>3713857.2755999998</v>
      </c>
      <c r="CJ972" s="220">
        <v>4010965.8576480006</v>
      </c>
      <c r="CK972" s="221" t="s">
        <v>530</v>
      </c>
      <c r="CL972" s="222">
        <v>1</v>
      </c>
      <c r="CM972" s="223">
        <v>1</v>
      </c>
      <c r="CN972" s="224">
        <v>1.08</v>
      </c>
      <c r="CO972" s="253"/>
      <c r="CP972" s="253"/>
      <c r="CQ972" s="253"/>
      <c r="CR972" s="225"/>
      <c r="CS972" s="254">
        <v>0</v>
      </c>
      <c r="CT972" s="255">
        <v>0</v>
      </c>
      <c r="CU972" s="256">
        <v>0</v>
      </c>
      <c r="CV972" s="257">
        <v>0</v>
      </c>
      <c r="CW972" s="245" t="s">
        <v>564</v>
      </c>
      <c r="CX972" s="258"/>
      <c r="CY972" s="253"/>
      <c r="CZ972" s="253"/>
      <c r="DA972" s="259"/>
      <c r="DB972" s="260"/>
      <c r="DC972" s="261">
        <v>0</v>
      </c>
      <c r="DD972" s="262">
        <v>0</v>
      </c>
      <c r="DE972" s="263">
        <v>0</v>
      </c>
      <c r="DF972" s="111">
        <v>0</v>
      </c>
    </row>
    <row r="973" spans="1:110" ht="35.25" customHeight="1" x14ac:dyDescent="0.25">
      <c r="A973" s="237" t="s">
        <v>541</v>
      </c>
      <c r="B973" s="238" t="s">
        <v>14</v>
      </c>
      <c r="C973" s="238" t="s">
        <v>22</v>
      </c>
      <c r="D973" s="60" t="s">
        <v>233</v>
      </c>
      <c r="E973" s="60" t="s">
        <v>234</v>
      </c>
      <c r="F973" s="60" t="s">
        <v>1925</v>
      </c>
      <c r="G973" s="61" t="s">
        <v>234</v>
      </c>
      <c r="H973" s="211" t="s">
        <v>533</v>
      </c>
      <c r="I973" s="60" t="s">
        <v>547</v>
      </c>
      <c r="J973" s="212">
        <v>2.0174927806562284</v>
      </c>
      <c r="K973" s="212">
        <v>1.8407196931409999</v>
      </c>
      <c r="L973" s="213">
        <v>252</v>
      </c>
      <c r="M973" s="214"/>
      <c r="N973" s="214"/>
      <c r="O973" s="214"/>
      <c r="P973" s="214"/>
      <c r="Q973" s="214"/>
      <c r="R973" s="214"/>
      <c r="S973" s="214"/>
      <c r="T973" s="214"/>
      <c r="U973" s="214"/>
      <c r="V973" s="214"/>
      <c r="W973" s="214"/>
      <c r="X973" s="214"/>
      <c r="Y973" s="214"/>
      <c r="Z973" s="214"/>
      <c r="AA973" s="214"/>
      <c r="AB973" s="214"/>
      <c r="AC973" s="214">
        <v>3</v>
      </c>
      <c r="AD973" s="214">
        <v>3</v>
      </c>
      <c r="AE973" s="214"/>
      <c r="AF973" s="214"/>
      <c r="AG973" s="215"/>
      <c r="AH973" s="214"/>
      <c r="AI973" s="214">
        <f t="shared" si="48"/>
        <v>3</v>
      </c>
      <c r="AJ973" s="214">
        <f t="shared" si="48"/>
        <v>3</v>
      </c>
      <c r="AK973" s="214"/>
      <c r="AL973" s="214"/>
      <c r="AM973" s="214"/>
      <c r="AN973" s="214"/>
      <c r="AO973" s="214"/>
      <c r="AP973" s="214"/>
      <c r="AQ973" s="214"/>
      <c r="AR973" s="214"/>
      <c r="AS973" s="214"/>
      <c r="AT973" s="214"/>
      <c r="AU973" s="214"/>
      <c r="AV973" s="214"/>
      <c r="AW973" s="214"/>
      <c r="AX973" s="214"/>
      <c r="AY973" s="214"/>
      <c r="AZ973" s="214"/>
      <c r="BA973" s="214">
        <v>37.6</v>
      </c>
      <c r="BB973" s="214">
        <v>37.6</v>
      </c>
      <c r="BC973" s="214"/>
      <c r="BD973" s="214"/>
      <c r="BE973" s="214"/>
      <c r="BF973" s="214"/>
      <c r="BG973" s="216">
        <f t="shared" si="49"/>
        <v>37.6</v>
      </c>
      <c r="BH973" s="72">
        <f t="shared" si="49"/>
        <v>37.6</v>
      </c>
      <c r="BI973" s="217">
        <f t="shared" si="47"/>
        <v>2.379746835443038E-2</v>
      </c>
      <c r="BJ973" s="218">
        <v>0</v>
      </c>
      <c r="BK973" s="218">
        <v>0</v>
      </c>
      <c r="BL973" s="218">
        <v>0</v>
      </c>
      <c r="BM973" s="218">
        <v>0</v>
      </c>
      <c r="BN973" s="218">
        <v>0</v>
      </c>
      <c r="BO973" s="218">
        <v>0</v>
      </c>
      <c r="BP973" s="218">
        <v>0</v>
      </c>
      <c r="BQ973" s="218">
        <v>0</v>
      </c>
      <c r="BR973" s="218">
        <v>0</v>
      </c>
      <c r="BS973" s="218">
        <v>0</v>
      </c>
      <c r="BT973" s="218">
        <v>0</v>
      </c>
      <c r="BU973" s="218">
        <v>0</v>
      </c>
      <c r="BV973" s="218">
        <v>0</v>
      </c>
      <c r="BW973" s="218">
        <v>0</v>
      </c>
      <c r="BX973" s="218">
        <v>0</v>
      </c>
      <c r="BY973" s="218">
        <v>0</v>
      </c>
      <c r="BZ973" s="218">
        <v>44136.384000000005</v>
      </c>
      <c r="CA973" s="218">
        <v>44136.384000000005</v>
      </c>
      <c r="CB973" s="218">
        <v>0</v>
      </c>
      <c r="CC973" s="218">
        <v>0</v>
      </c>
      <c r="CD973" s="218">
        <v>0</v>
      </c>
      <c r="CE973" s="218">
        <v>0</v>
      </c>
      <c r="CF973" s="218">
        <v>44136.384000000005</v>
      </c>
      <c r="CG973" s="219">
        <v>44136.384000000005</v>
      </c>
      <c r="CH973" s="220">
        <v>4844015.8450908009</v>
      </c>
      <c r="CI973" s="220">
        <v>4844015.8450908009</v>
      </c>
      <c r="CJ973" s="220">
        <v>5754545.1392808007</v>
      </c>
      <c r="CK973" s="221" t="s">
        <v>530</v>
      </c>
      <c r="CL973" s="222">
        <v>1.33</v>
      </c>
      <c r="CM973" s="223">
        <v>1.33</v>
      </c>
      <c r="CN973" s="224">
        <v>1.58</v>
      </c>
      <c r="CO973" s="253"/>
      <c r="CP973" s="253"/>
      <c r="CQ973" s="253"/>
      <c r="CR973" s="225"/>
      <c r="CS973" s="254">
        <v>79.071695822225593</v>
      </c>
      <c r="CT973" s="255">
        <v>79.071695822225593</v>
      </c>
      <c r="CU973" s="256">
        <v>0.39883507488340975</v>
      </c>
      <c r="CV973" s="257">
        <v>0.39883507488340975</v>
      </c>
      <c r="CW973" s="245" t="s">
        <v>582</v>
      </c>
      <c r="CX973" s="258"/>
      <c r="CY973" s="253"/>
      <c r="CZ973" s="253"/>
      <c r="DA973" s="259"/>
      <c r="DB973" s="260"/>
      <c r="DC973" s="261">
        <v>0</v>
      </c>
      <c r="DD973" s="262">
        <v>0</v>
      </c>
      <c r="DE973" s="263">
        <v>46299</v>
      </c>
      <c r="DF973" s="111">
        <v>15433</v>
      </c>
    </row>
    <row r="974" spans="1:110" ht="35.25" customHeight="1" x14ac:dyDescent="0.25">
      <c r="A974" s="237" t="s">
        <v>541</v>
      </c>
      <c r="B974" s="238" t="s">
        <v>14</v>
      </c>
      <c r="C974" s="238" t="s">
        <v>22</v>
      </c>
      <c r="D974" s="60" t="s">
        <v>233</v>
      </c>
      <c r="E974" s="60" t="s">
        <v>234</v>
      </c>
      <c r="F974" s="60" t="s">
        <v>1926</v>
      </c>
      <c r="G974" s="61" t="s">
        <v>234</v>
      </c>
      <c r="H974" s="211" t="s">
        <v>533</v>
      </c>
      <c r="I974" s="60" t="s">
        <v>547</v>
      </c>
      <c r="J974" s="212">
        <v>2.2120367273623645</v>
      </c>
      <c r="K974" s="212">
        <v>1.4787878757120001</v>
      </c>
      <c r="L974" s="213">
        <v>464.2</v>
      </c>
      <c r="M974" s="214"/>
      <c r="N974" s="214"/>
      <c r="O974" s="214"/>
      <c r="P974" s="214"/>
      <c r="Q974" s="214"/>
      <c r="R974" s="214"/>
      <c r="S974" s="214"/>
      <c r="T974" s="214"/>
      <c r="U974" s="214"/>
      <c r="V974" s="214"/>
      <c r="W974" s="214"/>
      <c r="X974" s="214"/>
      <c r="Y974" s="214"/>
      <c r="Z974" s="214"/>
      <c r="AA974" s="214"/>
      <c r="AB974" s="214"/>
      <c r="AC974" s="214">
        <v>5</v>
      </c>
      <c r="AD974" s="214">
        <v>5</v>
      </c>
      <c r="AE974" s="214"/>
      <c r="AF974" s="214"/>
      <c r="AG974" s="215"/>
      <c r="AH974" s="214"/>
      <c r="AI974" s="214">
        <f t="shared" si="48"/>
        <v>5</v>
      </c>
      <c r="AJ974" s="214">
        <f t="shared" si="48"/>
        <v>5</v>
      </c>
      <c r="AK974" s="214"/>
      <c r="AL974" s="214"/>
      <c r="AM974" s="214"/>
      <c r="AN974" s="214"/>
      <c r="AO974" s="214"/>
      <c r="AP974" s="214"/>
      <c r="AQ974" s="214"/>
      <c r="AR974" s="214"/>
      <c r="AS974" s="214"/>
      <c r="AT974" s="214"/>
      <c r="AU974" s="214"/>
      <c r="AV974" s="214"/>
      <c r="AW974" s="214"/>
      <c r="AX974" s="214"/>
      <c r="AY974" s="214"/>
      <c r="AZ974" s="214"/>
      <c r="BA974" s="214">
        <v>22.96</v>
      </c>
      <c r="BB974" s="214">
        <v>22.96</v>
      </c>
      <c r="BC974" s="214"/>
      <c r="BD974" s="214"/>
      <c r="BE974" s="214"/>
      <c r="BF974" s="214"/>
      <c r="BG974" s="216">
        <f t="shared" si="49"/>
        <v>22.96</v>
      </c>
      <c r="BH974" s="72">
        <f t="shared" si="49"/>
        <v>22.96</v>
      </c>
      <c r="BI974" s="217">
        <f t="shared" si="47"/>
        <v>1.2971751412429379E-2</v>
      </c>
      <c r="BJ974" s="218">
        <v>0</v>
      </c>
      <c r="BK974" s="218">
        <v>0</v>
      </c>
      <c r="BL974" s="218">
        <v>0</v>
      </c>
      <c r="BM974" s="218">
        <v>0</v>
      </c>
      <c r="BN974" s="218">
        <v>0</v>
      </c>
      <c r="BO974" s="218">
        <v>0</v>
      </c>
      <c r="BP974" s="218">
        <v>0</v>
      </c>
      <c r="BQ974" s="218">
        <v>0</v>
      </c>
      <c r="BR974" s="218">
        <v>0</v>
      </c>
      <c r="BS974" s="218">
        <v>0</v>
      </c>
      <c r="BT974" s="218">
        <v>0</v>
      </c>
      <c r="BU974" s="218">
        <v>0</v>
      </c>
      <c r="BV974" s="218">
        <v>0</v>
      </c>
      <c r="BW974" s="218">
        <v>0</v>
      </c>
      <c r="BX974" s="218">
        <v>0</v>
      </c>
      <c r="BY974" s="218">
        <v>0</v>
      </c>
      <c r="BZ974" s="218">
        <v>26951.366400000003</v>
      </c>
      <c r="CA974" s="218">
        <v>26951.366400000003</v>
      </c>
      <c r="CB974" s="218">
        <v>0</v>
      </c>
      <c r="CC974" s="218">
        <v>0</v>
      </c>
      <c r="CD974" s="218">
        <v>0</v>
      </c>
      <c r="CE974" s="218">
        <v>0</v>
      </c>
      <c r="CF974" s="218">
        <v>26951.366400000003</v>
      </c>
      <c r="CG974" s="219">
        <v>26951.366400000003</v>
      </c>
      <c r="CH974" s="220">
        <v>6366802.0869119996</v>
      </c>
      <c r="CI974" s="220">
        <v>6366802.0869119996</v>
      </c>
      <c r="CJ974" s="220">
        <v>7043274.8086463995</v>
      </c>
      <c r="CK974" s="221" t="s">
        <v>530</v>
      </c>
      <c r="CL974" s="222">
        <v>1.6</v>
      </c>
      <c r="CM974" s="223">
        <v>1.6</v>
      </c>
      <c r="CN974" s="224">
        <v>1.77</v>
      </c>
      <c r="CO974" s="253"/>
      <c r="CP974" s="253"/>
      <c r="CQ974" s="253"/>
      <c r="CR974" s="225"/>
      <c r="CS974" s="254">
        <v>22.337661901315045</v>
      </c>
      <c r="CT974" s="255">
        <v>22.337661901315045</v>
      </c>
      <c r="CU974" s="256">
        <v>0.11143568588770707</v>
      </c>
      <c r="CV974" s="257">
        <v>0.11143568588770707</v>
      </c>
      <c r="CW974" s="245" t="s">
        <v>577</v>
      </c>
      <c r="CX974" s="258"/>
      <c r="CY974" s="253"/>
      <c r="CZ974" s="253"/>
      <c r="DA974" s="259"/>
      <c r="DB974" s="260"/>
      <c r="DC974" s="261">
        <v>0</v>
      </c>
      <c r="DD974" s="262">
        <v>0</v>
      </c>
      <c r="DE974" s="263">
        <v>0</v>
      </c>
      <c r="DF974" s="111">
        <v>0</v>
      </c>
    </row>
    <row r="975" spans="1:110" ht="35.25" customHeight="1" x14ac:dyDescent="0.25">
      <c r="A975" s="237" t="s">
        <v>541</v>
      </c>
      <c r="B975" s="238" t="s">
        <v>14</v>
      </c>
      <c r="C975" s="238" t="s">
        <v>22</v>
      </c>
      <c r="D975" s="60" t="s">
        <v>233</v>
      </c>
      <c r="E975" s="60" t="s">
        <v>234</v>
      </c>
      <c r="F975" s="60" t="s">
        <v>1927</v>
      </c>
      <c r="G975" s="61" t="s">
        <v>234</v>
      </c>
      <c r="H975" s="211" t="s">
        <v>533</v>
      </c>
      <c r="I975" s="60" t="s">
        <v>547</v>
      </c>
      <c r="J975" s="212">
        <v>2.0174927806562284</v>
      </c>
      <c r="K975" s="212">
        <v>1.4585227242390002</v>
      </c>
      <c r="L975" s="213">
        <v>168.6</v>
      </c>
      <c r="M975" s="214"/>
      <c r="N975" s="214"/>
      <c r="O975" s="214"/>
      <c r="P975" s="214"/>
      <c r="Q975" s="214"/>
      <c r="R975" s="214"/>
      <c r="S975" s="214"/>
      <c r="T975" s="214"/>
      <c r="U975" s="214"/>
      <c r="V975" s="214"/>
      <c r="W975" s="214"/>
      <c r="X975" s="214"/>
      <c r="Y975" s="214"/>
      <c r="Z975" s="214"/>
      <c r="AA975" s="214"/>
      <c r="AB975" s="214"/>
      <c r="AC975" s="214"/>
      <c r="AD975" s="214"/>
      <c r="AE975" s="214"/>
      <c r="AF975" s="214"/>
      <c r="AG975" s="215"/>
      <c r="AH975" s="214"/>
      <c r="AI975" s="214">
        <f t="shared" si="48"/>
        <v>0</v>
      </c>
      <c r="AJ975" s="214">
        <f t="shared" si="48"/>
        <v>0</v>
      </c>
      <c r="AK975" s="214"/>
      <c r="AL975" s="214"/>
      <c r="AM975" s="214"/>
      <c r="AN975" s="214"/>
      <c r="AO975" s="214"/>
      <c r="AP975" s="214"/>
      <c r="AQ975" s="214"/>
      <c r="AR975" s="214"/>
      <c r="AS975" s="214"/>
      <c r="AT975" s="214"/>
      <c r="AU975" s="214"/>
      <c r="AV975" s="214"/>
      <c r="AW975" s="214"/>
      <c r="AX975" s="214"/>
      <c r="AY975" s="214"/>
      <c r="AZ975" s="214"/>
      <c r="BA975" s="214"/>
      <c r="BB975" s="214"/>
      <c r="BC975" s="214"/>
      <c r="BD975" s="214"/>
      <c r="BE975" s="214"/>
      <c r="BF975" s="214"/>
      <c r="BG975" s="216">
        <f t="shared" si="49"/>
        <v>0</v>
      </c>
      <c r="BH975" s="72">
        <f t="shared" si="49"/>
        <v>0</v>
      </c>
      <c r="BI975" s="217">
        <f t="shared" si="47"/>
        <v>0</v>
      </c>
      <c r="BJ975" s="218">
        <v>0</v>
      </c>
      <c r="BK975" s="218">
        <v>0</v>
      </c>
      <c r="BL975" s="218">
        <v>0</v>
      </c>
      <c r="BM975" s="218">
        <v>0</v>
      </c>
      <c r="BN975" s="218">
        <v>0</v>
      </c>
      <c r="BO975" s="218">
        <v>0</v>
      </c>
      <c r="BP975" s="218">
        <v>0</v>
      </c>
      <c r="BQ975" s="218">
        <v>0</v>
      </c>
      <c r="BR975" s="218">
        <v>0</v>
      </c>
      <c r="BS975" s="218">
        <v>0</v>
      </c>
      <c r="BT975" s="218">
        <v>0</v>
      </c>
      <c r="BU975" s="218">
        <v>0</v>
      </c>
      <c r="BV975" s="218">
        <v>0</v>
      </c>
      <c r="BW975" s="218">
        <v>0</v>
      </c>
      <c r="BX975" s="218">
        <v>0</v>
      </c>
      <c r="BY975" s="218">
        <v>0</v>
      </c>
      <c r="BZ975" s="218">
        <v>0</v>
      </c>
      <c r="CA975" s="218">
        <v>0</v>
      </c>
      <c r="CB975" s="218">
        <v>0</v>
      </c>
      <c r="CC975" s="218">
        <v>0</v>
      </c>
      <c r="CD975" s="218">
        <v>0</v>
      </c>
      <c r="CE975" s="218">
        <v>0</v>
      </c>
      <c r="CF975" s="218">
        <v>0</v>
      </c>
      <c r="CG975" s="219">
        <v>0</v>
      </c>
      <c r="CH975" s="220">
        <v>8795364.3652800005</v>
      </c>
      <c r="CI975" s="220">
        <v>8795364.3652800005</v>
      </c>
      <c r="CJ975" s="220">
        <v>5834973.4325759998</v>
      </c>
      <c r="CK975" s="221" t="s">
        <v>530</v>
      </c>
      <c r="CL975" s="222">
        <v>2.0499999999999998</v>
      </c>
      <c r="CM975" s="223">
        <v>2.0499999999999998</v>
      </c>
      <c r="CN975" s="224">
        <v>1.36</v>
      </c>
      <c r="CO975" s="253"/>
      <c r="CP975" s="253"/>
      <c r="CQ975" s="253"/>
      <c r="CR975" s="225"/>
      <c r="CS975" s="254">
        <v>27.330938114065599</v>
      </c>
      <c r="CT975" s="255">
        <v>27.330938114065599</v>
      </c>
      <c r="CU975" s="256">
        <v>0.73677763639681737</v>
      </c>
      <c r="CV975" s="257">
        <v>0.73677763639681737</v>
      </c>
      <c r="CW975" s="245" t="s">
        <v>556</v>
      </c>
      <c r="CX975" s="258"/>
      <c r="CY975" s="253"/>
      <c r="CZ975" s="253"/>
      <c r="DA975" s="259"/>
      <c r="DB975" s="260"/>
      <c r="DC975" s="261">
        <v>0</v>
      </c>
      <c r="DD975" s="262">
        <v>0</v>
      </c>
      <c r="DE975" s="263">
        <v>0</v>
      </c>
      <c r="DF975" s="111">
        <v>0</v>
      </c>
    </row>
    <row r="976" spans="1:110" ht="35.25" customHeight="1" x14ac:dyDescent="0.25">
      <c r="A976" s="237" t="s">
        <v>541</v>
      </c>
      <c r="B976" s="238" t="s">
        <v>14</v>
      </c>
      <c r="C976" s="238" t="s">
        <v>22</v>
      </c>
      <c r="D976" s="60" t="s">
        <v>233</v>
      </c>
      <c r="E976" s="60" t="s">
        <v>234</v>
      </c>
      <c r="F976" s="60" t="s">
        <v>1928</v>
      </c>
      <c r="G976" s="61" t="s">
        <v>234</v>
      </c>
      <c r="H976" s="211" t="s">
        <v>533</v>
      </c>
      <c r="I976" s="60" t="s">
        <v>547</v>
      </c>
      <c r="J976" s="212">
        <v>2.1760100705649315</v>
      </c>
      <c r="K976" s="212">
        <v>8.1060605892000009E-2</v>
      </c>
      <c r="L976" s="213">
        <v>30.9</v>
      </c>
      <c r="M976" s="214"/>
      <c r="N976" s="214"/>
      <c r="O976" s="214"/>
      <c r="P976" s="214"/>
      <c r="Q976" s="214"/>
      <c r="R976" s="214"/>
      <c r="S976" s="214"/>
      <c r="T976" s="214"/>
      <c r="U976" s="214"/>
      <c r="V976" s="214"/>
      <c r="W976" s="214"/>
      <c r="X976" s="214"/>
      <c r="Y976" s="214"/>
      <c r="Z976" s="214"/>
      <c r="AA976" s="214"/>
      <c r="AB976" s="214"/>
      <c r="AC976" s="214"/>
      <c r="AD976" s="214"/>
      <c r="AE976" s="214"/>
      <c r="AF976" s="214"/>
      <c r="AG976" s="215"/>
      <c r="AH976" s="214"/>
      <c r="AI976" s="214">
        <f t="shared" si="48"/>
        <v>0</v>
      </c>
      <c r="AJ976" s="214">
        <f t="shared" si="48"/>
        <v>0</v>
      </c>
      <c r="AK976" s="214"/>
      <c r="AL976" s="214"/>
      <c r="AM976" s="214"/>
      <c r="AN976" s="214"/>
      <c r="AO976" s="214"/>
      <c r="AP976" s="214"/>
      <c r="AQ976" s="214"/>
      <c r="AR976" s="214"/>
      <c r="AS976" s="214"/>
      <c r="AT976" s="214"/>
      <c r="AU976" s="214"/>
      <c r="AV976" s="214"/>
      <c r="AW976" s="214"/>
      <c r="AX976" s="214"/>
      <c r="AY976" s="214"/>
      <c r="AZ976" s="214"/>
      <c r="BA976" s="214"/>
      <c r="BB976" s="214"/>
      <c r="BC976" s="214"/>
      <c r="BD976" s="214"/>
      <c r="BE976" s="214"/>
      <c r="BF976" s="214"/>
      <c r="BG976" s="216">
        <f t="shared" si="49"/>
        <v>0</v>
      </c>
      <c r="BH976" s="72">
        <f t="shared" si="49"/>
        <v>0</v>
      </c>
      <c r="BI976" s="217">
        <f t="shared" si="47"/>
        <v>0</v>
      </c>
      <c r="BJ976" s="218">
        <v>0</v>
      </c>
      <c r="BK976" s="218">
        <v>0</v>
      </c>
      <c r="BL976" s="218">
        <v>0</v>
      </c>
      <c r="BM976" s="218">
        <v>0</v>
      </c>
      <c r="BN976" s="218">
        <v>0</v>
      </c>
      <c r="BO976" s="218">
        <v>0</v>
      </c>
      <c r="BP976" s="218">
        <v>0</v>
      </c>
      <c r="BQ976" s="218">
        <v>0</v>
      </c>
      <c r="BR976" s="218">
        <v>0</v>
      </c>
      <c r="BS976" s="218">
        <v>0</v>
      </c>
      <c r="BT976" s="218">
        <v>0</v>
      </c>
      <c r="BU976" s="218">
        <v>0</v>
      </c>
      <c r="BV976" s="218">
        <v>0</v>
      </c>
      <c r="BW976" s="218">
        <v>0</v>
      </c>
      <c r="BX976" s="218">
        <v>0</v>
      </c>
      <c r="BY976" s="218">
        <v>0</v>
      </c>
      <c r="BZ976" s="218">
        <v>0</v>
      </c>
      <c r="CA976" s="218">
        <v>0</v>
      </c>
      <c r="CB976" s="218">
        <v>0</v>
      </c>
      <c r="CC976" s="218">
        <v>0</v>
      </c>
      <c r="CD976" s="218">
        <v>0</v>
      </c>
      <c r="CE976" s="218">
        <v>0</v>
      </c>
      <c r="CF976" s="218">
        <v>0</v>
      </c>
      <c r="CG976" s="219">
        <v>0</v>
      </c>
      <c r="CH976" s="220">
        <v>210360.96973080002</v>
      </c>
      <c r="CI976" s="220">
        <v>210360.96973080002</v>
      </c>
      <c r="CJ976" s="220">
        <v>270464.10393959994</v>
      </c>
      <c r="CK976" s="221" t="s">
        <v>530</v>
      </c>
      <c r="CL976" s="222">
        <v>7.0000000000000007E-2</v>
      </c>
      <c r="CM976" s="223">
        <v>7.0000000000000007E-2</v>
      </c>
      <c r="CN976" s="224">
        <v>0.09</v>
      </c>
      <c r="CO976" s="253"/>
      <c r="CP976" s="253"/>
      <c r="CQ976" s="253"/>
      <c r="CR976" s="225"/>
      <c r="CS976" s="254">
        <v>0</v>
      </c>
      <c r="CT976" s="255">
        <v>0</v>
      </c>
      <c r="CU976" s="256">
        <v>0</v>
      </c>
      <c r="CV976" s="257">
        <v>0</v>
      </c>
      <c r="CW976" s="245" t="s">
        <v>564</v>
      </c>
      <c r="CX976" s="258"/>
      <c r="CY976" s="253"/>
      <c r="CZ976" s="253"/>
      <c r="DA976" s="259"/>
      <c r="DB976" s="260"/>
      <c r="DC976" s="261">
        <v>0</v>
      </c>
      <c r="DD976" s="262">
        <v>0</v>
      </c>
      <c r="DE976" s="263">
        <v>0</v>
      </c>
      <c r="DF976" s="111">
        <v>0</v>
      </c>
    </row>
    <row r="977" spans="1:110" ht="35.25" customHeight="1" x14ac:dyDescent="0.25">
      <c r="A977" s="237" t="s">
        <v>541</v>
      </c>
      <c r="B977" s="238" t="s">
        <v>14</v>
      </c>
      <c r="C977" s="238" t="s">
        <v>22</v>
      </c>
      <c r="D977" s="60" t="s">
        <v>233</v>
      </c>
      <c r="E977" s="60" t="s">
        <v>234</v>
      </c>
      <c r="F977" s="60" t="s">
        <v>1929</v>
      </c>
      <c r="G977" s="61" t="s">
        <v>234</v>
      </c>
      <c r="H977" s="211" t="s">
        <v>543</v>
      </c>
      <c r="I977" s="60" t="s">
        <v>547</v>
      </c>
      <c r="J977" s="212">
        <v>2.6587672716505293</v>
      </c>
      <c r="K977" s="212">
        <v>2.4443181767340003</v>
      </c>
      <c r="L977" s="213">
        <v>760.7</v>
      </c>
      <c r="M977" s="214"/>
      <c r="N977" s="214"/>
      <c r="O977" s="214"/>
      <c r="P977" s="214"/>
      <c r="Q977" s="214"/>
      <c r="R977" s="214"/>
      <c r="S977" s="214"/>
      <c r="T977" s="214"/>
      <c r="U977" s="214"/>
      <c r="V977" s="214"/>
      <c r="W977" s="214"/>
      <c r="X977" s="214"/>
      <c r="Y977" s="214"/>
      <c r="Z977" s="214"/>
      <c r="AA977" s="214"/>
      <c r="AB977" s="214"/>
      <c r="AC977" s="214">
        <v>9</v>
      </c>
      <c r="AD977" s="214">
        <v>9</v>
      </c>
      <c r="AE977" s="214"/>
      <c r="AF977" s="214"/>
      <c r="AG977" s="215"/>
      <c r="AH977" s="214"/>
      <c r="AI977" s="214">
        <f t="shared" si="48"/>
        <v>9</v>
      </c>
      <c r="AJ977" s="214">
        <f t="shared" si="48"/>
        <v>9</v>
      </c>
      <c r="AK977" s="214"/>
      <c r="AL977" s="214"/>
      <c r="AM977" s="214"/>
      <c r="AN977" s="214"/>
      <c r="AO977" s="214"/>
      <c r="AP977" s="214"/>
      <c r="AQ977" s="214"/>
      <c r="AR977" s="214"/>
      <c r="AS977" s="214"/>
      <c r="AT977" s="214"/>
      <c r="AU977" s="214"/>
      <c r="AV977" s="214"/>
      <c r="AW977" s="214"/>
      <c r="AX977" s="214"/>
      <c r="AY977" s="214"/>
      <c r="AZ977" s="214"/>
      <c r="BA977" s="214">
        <v>36.479999999999997</v>
      </c>
      <c r="BB977" s="214">
        <v>36.479999999999997</v>
      </c>
      <c r="BC977" s="214"/>
      <c r="BD977" s="214"/>
      <c r="BE977" s="214"/>
      <c r="BF977" s="214"/>
      <c r="BG977" s="216">
        <f t="shared" si="49"/>
        <v>36.479999999999997</v>
      </c>
      <c r="BH977" s="72">
        <f t="shared" si="49"/>
        <v>36.479999999999997</v>
      </c>
      <c r="BI977" s="217">
        <f t="shared" si="47"/>
        <v>1.7371428571428569E-2</v>
      </c>
      <c r="BJ977" s="218">
        <v>0</v>
      </c>
      <c r="BK977" s="218">
        <v>0</v>
      </c>
      <c r="BL977" s="218">
        <v>0</v>
      </c>
      <c r="BM977" s="218">
        <v>0</v>
      </c>
      <c r="BN977" s="218">
        <v>0</v>
      </c>
      <c r="BO977" s="218">
        <v>0</v>
      </c>
      <c r="BP977" s="218">
        <v>0</v>
      </c>
      <c r="BQ977" s="218">
        <v>0</v>
      </c>
      <c r="BR977" s="218">
        <v>0</v>
      </c>
      <c r="BS977" s="218">
        <v>0</v>
      </c>
      <c r="BT977" s="218">
        <v>0</v>
      </c>
      <c r="BU977" s="218">
        <v>0</v>
      </c>
      <c r="BV977" s="218">
        <v>0</v>
      </c>
      <c r="BW977" s="218">
        <v>0</v>
      </c>
      <c r="BX977" s="218">
        <v>0</v>
      </c>
      <c r="BY977" s="218">
        <v>0</v>
      </c>
      <c r="BZ977" s="218">
        <v>42821.683199999999</v>
      </c>
      <c r="CA977" s="218">
        <v>42821.683199999999</v>
      </c>
      <c r="CB977" s="218">
        <v>0</v>
      </c>
      <c r="CC977" s="218">
        <v>0</v>
      </c>
      <c r="CD977" s="218">
        <v>0</v>
      </c>
      <c r="CE977" s="218">
        <v>0</v>
      </c>
      <c r="CF977" s="218">
        <v>42821.683199999999</v>
      </c>
      <c r="CG977" s="219">
        <v>42821.683199999999</v>
      </c>
      <c r="CH977" s="220">
        <v>7208031.2063759994</v>
      </c>
      <c r="CI977" s="220">
        <v>7208031.2063759994</v>
      </c>
      <c r="CJ977" s="220">
        <v>7762495.1453280002</v>
      </c>
      <c r="CK977" s="221" t="s">
        <v>530</v>
      </c>
      <c r="CL977" s="222">
        <v>1.95</v>
      </c>
      <c r="CM977" s="223">
        <v>1.95</v>
      </c>
      <c r="CN977" s="224">
        <v>2.1</v>
      </c>
      <c r="CO977" s="253"/>
      <c r="CP977" s="253"/>
      <c r="CQ977" s="253"/>
      <c r="CR977" s="225"/>
      <c r="CS977" s="254">
        <v>28.208534322820046</v>
      </c>
      <c r="CT977" s="255">
        <v>28.208534322820046</v>
      </c>
      <c r="CU977" s="256">
        <v>0.35621521335807066</v>
      </c>
      <c r="CV977" s="257">
        <v>0.35621521335807066</v>
      </c>
      <c r="CW977" s="245" t="s">
        <v>938</v>
      </c>
      <c r="CX977" s="258"/>
      <c r="CY977" s="253"/>
      <c r="CZ977" s="253"/>
      <c r="DA977" s="259"/>
      <c r="DB977" s="260"/>
      <c r="DC977" s="261">
        <v>73393</v>
      </c>
      <c r="DD977" s="262">
        <v>0</v>
      </c>
      <c r="DE977" s="263">
        <v>0</v>
      </c>
      <c r="DF977" s="111">
        <v>24464.333333333332</v>
      </c>
    </row>
    <row r="978" spans="1:110" ht="35.25" customHeight="1" x14ac:dyDescent="0.25">
      <c r="A978" s="237" t="s">
        <v>541</v>
      </c>
      <c r="B978" s="238" t="s">
        <v>14</v>
      </c>
      <c r="C978" s="238" t="s">
        <v>22</v>
      </c>
      <c r="D978" s="60" t="s">
        <v>233</v>
      </c>
      <c r="E978" s="60" t="s">
        <v>234</v>
      </c>
      <c r="F978" s="60" t="s">
        <v>1930</v>
      </c>
      <c r="G978" s="61" t="s">
        <v>234</v>
      </c>
      <c r="H978" s="211" t="s">
        <v>533</v>
      </c>
      <c r="I978" s="60" t="s">
        <v>529</v>
      </c>
      <c r="J978" s="212">
        <v>11.774481389853227</v>
      </c>
      <c r="K978" s="212">
        <v>22.566287831850001</v>
      </c>
      <c r="L978" s="213">
        <v>3328.8</v>
      </c>
      <c r="M978" s="214"/>
      <c r="N978" s="214"/>
      <c r="O978" s="214"/>
      <c r="P978" s="214"/>
      <c r="Q978" s="214"/>
      <c r="R978" s="214"/>
      <c r="S978" s="214"/>
      <c r="T978" s="214"/>
      <c r="U978" s="214"/>
      <c r="V978" s="214"/>
      <c r="W978" s="214"/>
      <c r="X978" s="214"/>
      <c r="Y978" s="214">
        <v>1</v>
      </c>
      <c r="Z978" s="214">
        <v>1</v>
      </c>
      <c r="AA978" s="214"/>
      <c r="AB978" s="214"/>
      <c r="AC978" s="214">
        <v>60</v>
      </c>
      <c r="AD978" s="214">
        <v>60</v>
      </c>
      <c r="AE978" s="214"/>
      <c r="AF978" s="214"/>
      <c r="AG978" s="215"/>
      <c r="AH978" s="214"/>
      <c r="AI978" s="214">
        <f t="shared" si="48"/>
        <v>61</v>
      </c>
      <c r="AJ978" s="214">
        <f t="shared" si="48"/>
        <v>61</v>
      </c>
      <c r="AK978" s="214"/>
      <c r="AL978" s="214"/>
      <c r="AM978" s="214"/>
      <c r="AN978" s="214"/>
      <c r="AO978" s="214"/>
      <c r="AP978" s="214"/>
      <c r="AQ978" s="214"/>
      <c r="AR978" s="214"/>
      <c r="AS978" s="214"/>
      <c r="AT978" s="214"/>
      <c r="AU978" s="214"/>
      <c r="AV978" s="214"/>
      <c r="AW978" s="214">
        <v>1.2</v>
      </c>
      <c r="AX978" s="214">
        <v>1.2</v>
      </c>
      <c r="AY978" s="214"/>
      <c r="AZ978" s="214"/>
      <c r="BA978" s="214">
        <v>348.62</v>
      </c>
      <c r="BB978" s="214">
        <v>348.62</v>
      </c>
      <c r="BC978" s="214"/>
      <c r="BD978" s="214"/>
      <c r="BE978" s="214"/>
      <c r="BF978" s="214"/>
      <c r="BG978" s="216">
        <f t="shared" si="49"/>
        <v>349.82</v>
      </c>
      <c r="BH978" s="72">
        <f t="shared" si="49"/>
        <v>349.82</v>
      </c>
      <c r="BI978" s="217">
        <f t="shared" si="47"/>
        <v>3.7254526091586797E-2</v>
      </c>
      <c r="BJ978" s="218">
        <v>0</v>
      </c>
      <c r="BK978" s="218">
        <v>0</v>
      </c>
      <c r="BL978" s="218">
        <v>0</v>
      </c>
      <c r="BM978" s="218">
        <v>0</v>
      </c>
      <c r="BN978" s="218">
        <v>0</v>
      </c>
      <c r="BO978" s="218">
        <v>0</v>
      </c>
      <c r="BP978" s="218">
        <v>0</v>
      </c>
      <c r="BQ978" s="218">
        <v>0</v>
      </c>
      <c r="BR978" s="218">
        <v>0</v>
      </c>
      <c r="BS978" s="218">
        <v>0</v>
      </c>
      <c r="BT978" s="218">
        <v>0</v>
      </c>
      <c r="BU978" s="218">
        <v>0</v>
      </c>
      <c r="BV978" s="218">
        <v>6054.9119999999994</v>
      </c>
      <c r="BW978" s="218">
        <v>6054.9119999999994</v>
      </c>
      <c r="BX978" s="218">
        <v>0</v>
      </c>
      <c r="BY978" s="218">
        <v>0</v>
      </c>
      <c r="BZ978" s="218">
        <v>409224.10080000007</v>
      </c>
      <c r="CA978" s="218">
        <v>409224.10080000007</v>
      </c>
      <c r="CB978" s="218">
        <v>0</v>
      </c>
      <c r="CC978" s="218">
        <v>0</v>
      </c>
      <c r="CD978" s="218">
        <v>0</v>
      </c>
      <c r="CE978" s="218">
        <v>0</v>
      </c>
      <c r="CF978" s="218">
        <v>415279.01280000008</v>
      </c>
      <c r="CG978" s="219">
        <v>415279.01280000008</v>
      </c>
      <c r="CH978" s="220">
        <v>32612013.432861596</v>
      </c>
      <c r="CI978" s="220">
        <v>32612013.432861596</v>
      </c>
      <c r="CJ978" s="220">
        <v>33987436.862882398</v>
      </c>
      <c r="CK978" s="221" t="s">
        <v>530</v>
      </c>
      <c r="CL978" s="222">
        <v>9.01</v>
      </c>
      <c r="CM978" s="223">
        <v>9.01</v>
      </c>
      <c r="CN978" s="224">
        <v>9.39</v>
      </c>
      <c r="CO978" s="253"/>
      <c r="CP978" s="253"/>
      <c r="CQ978" s="253"/>
      <c r="CR978" s="225"/>
      <c r="CS978" s="254">
        <v>194.23987055004662</v>
      </c>
      <c r="CT978" s="255">
        <v>168.62939378722609</v>
      </c>
      <c r="CU978" s="256">
        <v>1.0986607790114977</v>
      </c>
      <c r="CV978" s="257">
        <v>1.0935526059345746</v>
      </c>
      <c r="CW978" s="245" t="s">
        <v>609</v>
      </c>
      <c r="CX978" s="258"/>
      <c r="CY978" s="253"/>
      <c r="CZ978" s="253"/>
      <c r="DA978" s="259"/>
      <c r="DB978" s="260"/>
      <c r="DC978" s="261">
        <v>0</v>
      </c>
      <c r="DD978" s="262">
        <v>0</v>
      </c>
      <c r="DE978" s="263">
        <v>419057</v>
      </c>
      <c r="DF978" s="111">
        <v>139685.66666666666</v>
      </c>
    </row>
    <row r="979" spans="1:110" ht="35.25" customHeight="1" x14ac:dyDescent="0.25">
      <c r="A979" s="237" t="s">
        <v>541</v>
      </c>
      <c r="B979" s="238" t="s">
        <v>14</v>
      </c>
      <c r="C979" s="238" t="s">
        <v>22</v>
      </c>
      <c r="D979" s="60" t="s">
        <v>233</v>
      </c>
      <c r="E979" s="60" t="s">
        <v>234</v>
      </c>
      <c r="F979" s="60" t="s">
        <v>1931</v>
      </c>
      <c r="G979" s="61" t="s">
        <v>1932</v>
      </c>
      <c r="H979" s="211" t="s">
        <v>543</v>
      </c>
      <c r="I979" s="60" t="s">
        <v>529</v>
      </c>
      <c r="J979" s="212">
        <v>11.797344460513136</v>
      </c>
      <c r="K979" s="212">
        <v>15.042802999014002</v>
      </c>
      <c r="L979" s="213">
        <v>2022.8</v>
      </c>
      <c r="M979" s="214"/>
      <c r="N979" s="214"/>
      <c r="O979" s="214">
        <v>1</v>
      </c>
      <c r="P979" s="214">
        <v>1</v>
      </c>
      <c r="Q979" s="214"/>
      <c r="R979" s="214"/>
      <c r="S979" s="214"/>
      <c r="T979" s="214"/>
      <c r="U979" s="214"/>
      <c r="V979" s="214"/>
      <c r="W979" s="214"/>
      <c r="X979" s="214"/>
      <c r="Y979" s="214"/>
      <c r="Z979" s="214"/>
      <c r="AA979" s="214"/>
      <c r="AB979" s="214"/>
      <c r="AC979" s="214">
        <v>39</v>
      </c>
      <c r="AD979" s="214">
        <v>39</v>
      </c>
      <c r="AE979" s="214"/>
      <c r="AF979" s="214"/>
      <c r="AG979" s="215"/>
      <c r="AH979" s="214"/>
      <c r="AI979" s="214">
        <f t="shared" si="48"/>
        <v>40</v>
      </c>
      <c r="AJ979" s="214">
        <f t="shared" si="48"/>
        <v>40</v>
      </c>
      <c r="AK979" s="214"/>
      <c r="AL979" s="214"/>
      <c r="AM979" s="214">
        <v>1020</v>
      </c>
      <c r="AN979" s="214">
        <v>1020</v>
      </c>
      <c r="AO979" s="214"/>
      <c r="AP979" s="214"/>
      <c r="AQ979" s="214"/>
      <c r="AR979" s="214"/>
      <c r="AS979" s="214"/>
      <c r="AT979" s="214"/>
      <c r="AU979" s="214"/>
      <c r="AV979" s="214"/>
      <c r="AW979" s="214"/>
      <c r="AX979" s="214"/>
      <c r="AY979" s="214"/>
      <c r="AZ979" s="214"/>
      <c r="BA979" s="214">
        <v>671.30399999999997</v>
      </c>
      <c r="BB979" s="214">
        <v>671.30399999999997</v>
      </c>
      <c r="BC979" s="214"/>
      <c r="BD979" s="214"/>
      <c r="BE979" s="214"/>
      <c r="BF979" s="214"/>
      <c r="BG979" s="216">
        <f t="shared" si="49"/>
        <v>1691.3040000000001</v>
      </c>
      <c r="BH979" s="72">
        <f t="shared" si="49"/>
        <v>1691.3040000000001</v>
      </c>
      <c r="BI979" s="217">
        <f t="shared" si="47"/>
        <v>0.18225258620689658</v>
      </c>
      <c r="BJ979" s="218">
        <v>0</v>
      </c>
      <c r="BK979" s="218">
        <v>0</v>
      </c>
      <c r="BL979" s="218">
        <v>3574080</v>
      </c>
      <c r="BM979" s="218">
        <v>3574080</v>
      </c>
      <c r="BN979" s="218">
        <v>0</v>
      </c>
      <c r="BO979" s="218">
        <v>0</v>
      </c>
      <c r="BP979" s="218">
        <v>0</v>
      </c>
      <c r="BQ979" s="218">
        <v>0</v>
      </c>
      <c r="BR979" s="218">
        <v>0</v>
      </c>
      <c r="BS979" s="218">
        <v>0</v>
      </c>
      <c r="BT979" s="218">
        <v>0</v>
      </c>
      <c r="BU979" s="218">
        <v>0</v>
      </c>
      <c r="BV979" s="218">
        <v>0</v>
      </c>
      <c r="BW979" s="218">
        <v>0</v>
      </c>
      <c r="BX979" s="218">
        <v>0</v>
      </c>
      <c r="BY979" s="218">
        <v>0</v>
      </c>
      <c r="BZ979" s="218">
        <v>788003.48736000003</v>
      </c>
      <c r="CA979" s="218">
        <v>788003.48736000003</v>
      </c>
      <c r="CB979" s="218">
        <v>0</v>
      </c>
      <c r="CC979" s="218">
        <v>0</v>
      </c>
      <c r="CD979" s="218">
        <v>0</v>
      </c>
      <c r="CE979" s="218">
        <v>0</v>
      </c>
      <c r="CF979" s="218">
        <v>4362083.4873599997</v>
      </c>
      <c r="CG979" s="219">
        <v>4362083.4873599997</v>
      </c>
      <c r="CH979" s="220">
        <v>36867496.879152</v>
      </c>
      <c r="CI979" s="220">
        <v>36867496.879152</v>
      </c>
      <c r="CJ979" s="220">
        <v>40440942.203135997</v>
      </c>
      <c r="CK979" s="221" t="s">
        <v>530</v>
      </c>
      <c r="CL979" s="222">
        <v>8.4600000000000009</v>
      </c>
      <c r="CM979" s="223">
        <v>8.4600000000000009</v>
      </c>
      <c r="CN979" s="224">
        <v>9.2799999999999994</v>
      </c>
      <c r="CO979" s="253"/>
      <c r="CP979" s="253"/>
      <c r="CQ979" s="253"/>
      <c r="CR979" s="225"/>
      <c r="CS979" s="254">
        <v>341.12967174659161</v>
      </c>
      <c r="CT979" s="255">
        <v>302.60070947700325</v>
      </c>
      <c r="CU979" s="256">
        <v>2.4351512918363079</v>
      </c>
      <c r="CV979" s="257">
        <v>2.4277271298961329</v>
      </c>
      <c r="CW979" s="245" t="s">
        <v>616</v>
      </c>
      <c r="CX979" s="258"/>
      <c r="CY979" s="253"/>
      <c r="CZ979" s="253"/>
      <c r="DA979" s="259"/>
      <c r="DB979" s="260"/>
      <c r="DC979" s="261">
        <v>64728</v>
      </c>
      <c r="DD979" s="262">
        <v>355609</v>
      </c>
      <c r="DE979" s="263">
        <v>281370</v>
      </c>
      <c r="DF979" s="111">
        <v>233902.33333333334</v>
      </c>
    </row>
    <row r="980" spans="1:110" ht="35.25" customHeight="1" x14ac:dyDescent="0.25">
      <c r="A980" s="237" t="s">
        <v>541</v>
      </c>
      <c r="B980" s="238" t="s">
        <v>14</v>
      </c>
      <c r="C980" s="238" t="s">
        <v>22</v>
      </c>
      <c r="D980" s="60" t="s">
        <v>263</v>
      </c>
      <c r="E980" s="60" t="s">
        <v>60</v>
      </c>
      <c r="F980" s="60" t="s">
        <v>1933</v>
      </c>
      <c r="G980" s="61" t="s">
        <v>60</v>
      </c>
      <c r="H980" s="211" t="s">
        <v>543</v>
      </c>
      <c r="I980" s="60" t="s">
        <v>547</v>
      </c>
      <c r="J980" s="212">
        <v>2.521865975820285</v>
      </c>
      <c r="K980" s="212">
        <v>1.8263257537770001</v>
      </c>
      <c r="L980" s="213">
        <v>194.6</v>
      </c>
      <c r="M980" s="214"/>
      <c r="N980" s="214"/>
      <c r="O980" s="214"/>
      <c r="P980" s="214"/>
      <c r="Q980" s="214"/>
      <c r="R980" s="214"/>
      <c r="S980" s="214"/>
      <c r="T980" s="214"/>
      <c r="U980" s="214"/>
      <c r="V980" s="214"/>
      <c r="W980" s="214"/>
      <c r="X980" s="214"/>
      <c r="Y980" s="214"/>
      <c r="Z980" s="214"/>
      <c r="AA980" s="214"/>
      <c r="AB980" s="214"/>
      <c r="AC980" s="214"/>
      <c r="AD980" s="214"/>
      <c r="AE980" s="214"/>
      <c r="AF980" s="214"/>
      <c r="AG980" s="215"/>
      <c r="AH980" s="214"/>
      <c r="AI980" s="214">
        <f t="shared" si="48"/>
        <v>0</v>
      </c>
      <c r="AJ980" s="214">
        <f t="shared" si="48"/>
        <v>0</v>
      </c>
      <c r="AK980" s="214"/>
      <c r="AL980" s="214"/>
      <c r="AM980" s="214"/>
      <c r="AN980" s="214"/>
      <c r="AO980" s="214"/>
      <c r="AP980" s="214"/>
      <c r="AQ980" s="214"/>
      <c r="AR980" s="214"/>
      <c r="AS980" s="214"/>
      <c r="AT980" s="214"/>
      <c r="AU980" s="214"/>
      <c r="AV980" s="214"/>
      <c r="AW980" s="214"/>
      <c r="AX980" s="214"/>
      <c r="AY980" s="214"/>
      <c r="AZ980" s="214"/>
      <c r="BA980" s="214"/>
      <c r="BB980" s="214"/>
      <c r="BC980" s="214"/>
      <c r="BD980" s="214"/>
      <c r="BE980" s="214"/>
      <c r="BF980" s="214"/>
      <c r="BG980" s="216">
        <f t="shared" si="49"/>
        <v>0</v>
      </c>
      <c r="BH980" s="72">
        <f t="shared" si="49"/>
        <v>0</v>
      </c>
      <c r="BI980" s="217">
        <f t="shared" si="47"/>
        <v>0</v>
      </c>
      <c r="BJ980" s="218">
        <v>0</v>
      </c>
      <c r="BK980" s="218">
        <v>0</v>
      </c>
      <c r="BL980" s="218">
        <v>0</v>
      </c>
      <c r="BM980" s="218">
        <v>0</v>
      </c>
      <c r="BN980" s="218">
        <v>0</v>
      </c>
      <c r="BO980" s="218">
        <v>0</v>
      </c>
      <c r="BP980" s="218">
        <v>0</v>
      </c>
      <c r="BQ980" s="218">
        <v>0</v>
      </c>
      <c r="BR980" s="218">
        <v>0</v>
      </c>
      <c r="BS980" s="218">
        <v>0</v>
      </c>
      <c r="BT980" s="218">
        <v>0</v>
      </c>
      <c r="BU980" s="218">
        <v>0</v>
      </c>
      <c r="BV980" s="218">
        <v>0</v>
      </c>
      <c r="BW980" s="218">
        <v>0</v>
      </c>
      <c r="BX980" s="218">
        <v>0</v>
      </c>
      <c r="BY980" s="218">
        <v>0</v>
      </c>
      <c r="BZ980" s="218">
        <v>0</v>
      </c>
      <c r="CA980" s="218">
        <v>0</v>
      </c>
      <c r="CB980" s="218">
        <v>0</v>
      </c>
      <c r="CC980" s="218">
        <v>0</v>
      </c>
      <c r="CD980" s="218">
        <v>0</v>
      </c>
      <c r="CE980" s="218">
        <v>0</v>
      </c>
      <c r="CF980" s="218">
        <v>0</v>
      </c>
      <c r="CG980" s="219">
        <v>0</v>
      </c>
      <c r="CH980" s="220">
        <v>6494000.4773040004</v>
      </c>
      <c r="CI980" s="220">
        <v>6494000.4773040004</v>
      </c>
      <c r="CJ980" s="220">
        <v>7483939.5744539993</v>
      </c>
      <c r="CK980" s="221" t="s">
        <v>530</v>
      </c>
      <c r="CL980" s="222">
        <v>1.64</v>
      </c>
      <c r="CM980" s="223">
        <v>1.64</v>
      </c>
      <c r="CN980" s="224">
        <v>1.89</v>
      </c>
      <c r="CO980" s="253"/>
      <c r="CP980" s="253"/>
      <c r="CQ980" s="253"/>
      <c r="CR980" s="225"/>
      <c r="CS980" s="254">
        <v>220.79202412874284</v>
      </c>
      <c r="CT980" s="255">
        <v>220.79202412874284</v>
      </c>
      <c r="CU980" s="256">
        <v>1.6207175434690073</v>
      </c>
      <c r="CV980" s="257">
        <v>1.6207175434690073</v>
      </c>
      <c r="CW980" s="245" t="s">
        <v>832</v>
      </c>
      <c r="CX980" s="258"/>
      <c r="CY980" s="253"/>
      <c r="CZ980" s="253"/>
      <c r="DA980" s="259"/>
      <c r="DB980" s="260"/>
      <c r="DC980" s="261">
        <v>118724</v>
      </c>
      <c r="DD980" s="262">
        <v>418</v>
      </c>
      <c r="DE980" s="263">
        <v>3990</v>
      </c>
      <c r="DF980" s="111">
        <v>41044</v>
      </c>
    </row>
    <row r="981" spans="1:110" ht="35.25" customHeight="1" x14ac:dyDescent="0.25">
      <c r="A981" s="237" t="s">
        <v>541</v>
      </c>
      <c r="B981" s="238" t="s">
        <v>14</v>
      </c>
      <c r="C981" s="238" t="s">
        <v>22</v>
      </c>
      <c r="D981" s="60" t="s">
        <v>263</v>
      </c>
      <c r="E981" s="60" t="s">
        <v>60</v>
      </c>
      <c r="F981" s="60" t="s">
        <v>1934</v>
      </c>
      <c r="G981" s="61" t="s">
        <v>60</v>
      </c>
      <c r="H981" s="211" t="s">
        <v>594</v>
      </c>
      <c r="I981" s="60" t="s">
        <v>547</v>
      </c>
      <c r="J981" s="212">
        <v>2.4498126622254199</v>
      </c>
      <c r="K981" s="212">
        <v>1.410416663733</v>
      </c>
      <c r="L981" s="213">
        <v>337.8</v>
      </c>
      <c r="M981" s="214"/>
      <c r="N981" s="214"/>
      <c r="O981" s="214"/>
      <c r="P981" s="214"/>
      <c r="Q981" s="214"/>
      <c r="R981" s="214"/>
      <c r="S981" s="214"/>
      <c r="T981" s="214"/>
      <c r="U981" s="214"/>
      <c r="V981" s="214"/>
      <c r="W981" s="214"/>
      <c r="X981" s="214"/>
      <c r="Y981" s="214"/>
      <c r="Z981" s="214"/>
      <c r="AA981" s="214"/>
      <c r="AB981" s="214"/>
      <c r="AC981" s="214"/>
      <c r="AD981" s="214"/>
      <c r="AE981" s="214"/>
      <c r="AF981" s="214"/>
      <c r="AG981" s="215"/>
      <c r="AH981" s="214"/>
      <c r="AI981" s="214">
        <f t="shared" si="48"/>
        <v>0</v>
      </c>
      <c r="AJ981" s="214">
        <f t="shared" si="48"/>
        <v>0</v>
      </c>
      <c r="AK981" s="214"/>
      <c r="AL981" s="214"/>
      <c r="AM981" s="214"/>
      <c r="AN981" s="214"/>
      <c r="AO981" s="214"/>
      <c r="AP981" s="214"/>
      <c r="AQ981" s="214"/>
      <c r="AR981" s="214"/>
      <c r="AS981" s="214"/>
      <c r="AT981" s="214"/>
      <c r="AU981" s="214"/>
      <c r="AV981" s="214"/>
      <c r="AW981" s="214"/>
      <c r="AX981" s="214"/>
      <c r="AY981" s="214"/>
      <c r="AZ981" s="214"/>
      <c r="BA981" s="214"/>
      <c r="BB981" s="214"/>
      <c r="BC981" s="214"/>
      <c r="BD981" s="214"/>
      <c r="BE981" s="214"/>
      <c r="BF981" s="214"/>
      <c r="BG981" s="216">
        <f t="shared" si="49"/>
        <v>0</v>
      </c>
      <c r="BH981" s="72">
        <f t="shared" si="49"/>
        <v>0</v>
      </c>
      <c r="BI981" s="217">
        <f t="shared" si="47"/>
        <v>0</v>
      </c>
      <c r="BJ981" s="218">
        <v>0</v>
      </c>
      <c r="BK981" s="218">
        <v>0</v>
      </c>
      <c r="BL981" s="218">
        <v>0</v>
      </c>
      <c r="BM981" s="218">
        <v>0</v>
      </c>
      <c r="BN981" s="218">
        <v>0</v>
      </c>
      <c r="BO981" s="218">
        <v>0</v>
      </c>
      <c r="BP981" s="218">
        <v>0</v>
      </c>
      <c r="BQ981" s="218">
        <v>0</v>
      </c>
      <c r="BR981" s="218">
        <v>0</v>
      </c>
      <c r="BS981" s="218">
        <v>0</v>
      </c>
      <c r="BT981" s="218">
        <v>0</v>
      </c>
      <c r="BU981" s="218">
        <v>0</v>
      </c>
      <c r="BV981" s="218">
        <v>0</v>
      </c>
      <c r="BW981" s="218">
        <v>0</v>
      </c>
      <c r="BX981" s="218">
        <v>0</v>
      </c>
      <c r="BY981" s="218">
        <v>0</v>
      </c>
      <c r="BZ981" s="218">
        <v>0</v>
      </c>
      <c r="CA981" s="218">
        <v>0</v>
      </c>
      <c r="CB981" s="218">
        <v>0</v>
      </c>
      <c r="CC981" s="218">
        <v>0</v>
      </c>
      <c r="CD981" s="218">
        <v>0</v>
      </c>
      <c r="CE981" s="218">
        <v>0</v>
      </c>
      <c r="CF981" s="218">
        <v>0</v>
      </c>
      <c r="CG981" s="219">
        <v>0</v>
      </c>
      <c r="CH981" s="220">
        <v>6482446.3672932005</v>
      </c>
      <c r="CI981" s="220">
        <v>6482446.3672932005</v>
      </c>
      <c r="CJ981" s="220">
        <v>6317288.4980628006</v>
      </c>
      <c r="CK981" s="221" t="s">
        <v>530</v>
      </c>
      <c r="CL981" s="222">
        <v>1.57</v>
      </c>
      <c r="CM981" s="223">
        <v>1.57</v>
      </c>
      <c r="CN981" s="224">
        <v>1.53</v>
      </c>
      <c r="CO981" s="253"/>
      <c r="CP981" s="253"/>
      <c r="CQ981" s="253"/>
      <c r="CR981" s="225"/>
      <c r="CS981" s="254">
        <v>186.71184463906931</v>
      </c>
      <c r="CT981" s="255">
        <v>186.71184463906931</v>
      </c>
      <c r="CU981" s="256">
        <v>0.87018549493241049</v>
      </c>
      <c r="CV981" s="257">
        <v>0.87018549493241049</v>
      </c>
      <c r="CW981" s="245" t="s">
        <v>556</v>
      </c>
      <c r="CX981" s="258"/>
      <c r="CY981" s="253"/>
      <c r="CZ981" s="253"/>
      <c r="DA981" s="259"/>
      <c r="DB981" s="260"/>
      <c r="DC981" s="261">
        <v>0</v>
      </c>
      <c r="DD981" s="262">
        <v>59279</v>
      </c>
      <c r="DE981" s="263">
        <v>36467</v>
      </c>
      <c r="DF981" s="111">
        <v>31915.333333333332</v>
      </c>
    </row>
    <row r="982" spans="1:110" ht="35.25" customHeight="1" x14ac:dyDescent="0.25">
      <c r="A982" s="237" t="s">
        <v>541</v>
      </c>
      <c r="B982" s="238" t="s">
        <v>14</v>
      </c>
      <c r="C982" s="238" t="s">
        <v>22</v>
      </c>
      <c r="D982" s="60" t="s">
        <v>263</v>
      </c>
      <c r="E982" s="60" t="s">
        <v>60</v>
      </c>
      <c r="F982" s="60" t="s">
        <v>1935</v>
      </c>
      <c r="G982" s="61" t="s">
        <v>60</v>
      </c>
      <c r="H982" s="211" t="s">
        <v>543</v>
      </c>
      <c r="I982" s="60" t="s">
        <v>547</v>
      </c>
      <c r="J982" s="212">
        <v>2.2336527214408242</v>
      </c>
      <c r="K982" s="212">
        <v>1.7990530265610001</v>
      </c>
      <c r="L982" s="213">
        <v>29.3</v>
      </c>
      <c r="M982" s="214"/>
      <c r="N982" s="214"/>
      <c r="O982" s="214"/>
      <c r="P982" s="214"/>
      <c r="Q982" s="214"/>
      <c r="R982" s="214"/>
      <c r="S982" s="214"/>
      <c r="T982" s="214"/>
      <c r="U982" s="214"/>
      <c r="V982" s="214"/>
      <c r="W982" s="214"/>
      <c r="X982" s="214"/>
      <c r="Y982" s="214"/>
      <c r="Z982" s="214"/>
      <c r="AA982" s="214"/>
      <c r="AB982" s="214"/>
      <c r="AC982" s="214">
        <v>1</v>
      </c>
      <c r="AD982" s="214">
        <v>1</v>
      </c>
      <c r="AE982" s="214"/>
      <c r="AF982" s="214"/>
      <c r="AG982" s="215"/>
      <c r="AH982" s="214"/>
      <c r="AI982" s="214">
        <f t="shared" si="48"/>
        <v>1</v>
      </c>
      <c r="AJ982" s="214">
        <f t="shared" si="48"/>
        <v>1</v>
      </c>
      <c r="AK982" s="214"/>
      <c r="AL982" s="214"/>
      <c r="AM982" s="214"/>
      <c r="AN982" s="214"/>
      <c r="AO982" s="214"/>
      <c r="AP982" s="214"/>
      <c r="AQ982" s="214"/>
      <c r="AR982" s="214"/>
      <c r="AS982" s="214"/>
      <c r="AT982" s="214"/>
      <c r="AU982" s="214"/>
      <c r="AV982" s="214"/>
      <c r="AW982" s="214"/>
      <c r="AX982" s="214"/>
      <c r="AY982" s="214"/>
      <c r="AZ982" s="214"/>
      <c r="BA982" s="214">
        <v>30</v>
      </c>
      <c r="BB982" s="214">
        <v>30</v>
      </c>
      <c r="BC982" s="214"/>
      <c r="BD982" s="214"/>
      <c r="BE982" s="214"/>
      <c r="BF982" s="214"/>
      <c r="BG982" s="216">
        <f t="shared" si="49"/>
        <v>30</v>
      </c>
      <c r="BH982" s="72">
        <f t="shared" si="49"/>
        <v>30</v>
      </c>
      <c r="BI982" s="217">
        <f t="shared" si="47"/>
        <v>8.5714285714285715E-2</v>
      </c>
      <c r="BJ982" s="218">
        <v>0</v>
      </c>
      <c r="BK982" s="218">
        <v>0</v>
      </c>
      <c r="BL982" s="218">
        <v>0</v>
      </c>
      <c r="BM982" s="218">
        <v>0</v>
      </c>
      <c r="BN982" s="218">
        <v>0</v>
      </c>
      <c r="BO982" s="218">
        <v>0</v>
      </c>
      <c r="BP982" s="218">
        <v>0</v>
      </c>
      <c r="BQ982" s="218">
        <v>0</v>
      </c>
      <c r="BR982" s="218">
        <v>0</v>
      </c>
      <c r="BS982" s="218">
        <v>0</v>
      </c>
      <c r="BT982" s="218">
        <v>0</v>
      </c>
      <c r="BU982" s="218">
        <v>0</v>
      </c>
      <c r="BV982" s="218">
        <v>0</v>
      </c>
      <c r="BW982" s="218">
        <v>0</v>
      </c>
      <c r="BX982" s="218">
        <v>0</v>
      </c>
      <c r="BY982" s="218">
        <v>0</v>
      </c>
      <c r="BZ982" s="218">
        <v>35215.200000000004</v>
      </c>
      <c r="CA982" s="218">
        <v>35215.200000000004</v>
      </c>
      <c r="CB982" s="218">
        <v>0</v>
      </c>
      <c r="CC982" s="218">
        <v>0</v>
      </c>
      <c r="CD982" s="218">
        <v>0</v>
      </c>
      <c r="CE982" s="218">
        <v>0</v>
      </c>
      <c r="CF982" s="218">
        <v>35215.200000000004</v>
      </c>
      <c r="CG982" s="219">
        <v>35215.200000000004</v>
      </c>
      <c r="CH982" s="220">
        <v>349547.41232640005</v>
      </c>
      <c r="CI982" s="220">
        <v>349547.41232640005</v>
      </c>
      <c r="CJ982" s="220">
        <v>382317.48223199998</v>
      </c>
      <c r="CK982" s="221" t="s">
        <v>530</v>
      </c>
      <c r="CL982" s="222">
        <v>0.32</v>
      </c>
      <c r="CM982" s="223">
        <v>0.32</v>
      </c>
      <c r="CN982" s="224">
        <v>0.35</v>
      </c>
      <c r="CO982" s="253"/>
      <c r="CP982" s="253"/>
      <c r="CQ982" s="253"/>
      <c r="CR982" s="225"/>
      <c r="CS982" s="254">
        <v>79.295326390143074</v>
      </c>
      <c r="CT982" s="255">
        <v>79.295326390143074</v>
      </c>
      <c r="CU982" s="256">
        <v>0.90197258844540773</v>
      </c>
      <c r="CV982" s="257">
        <v>0.90197258844540773</v>
      </c>
      <c r="CW982" s="245" t="s">
        <v>556</v>
      </c>
      <c r="CX982" s="258"/>
      <c r="CY982" s="253"/>
      <c r="CZ982" s="253"/>
      <c r="DA982" s="259"/>
      <c r="DB982" s="260"/>
      <c r="DC982" s="261">
        <v>4465</v>
      </c>
      <c r="DD982" s="262">
        <v>0</v>
      </c>
      <c r="DE982" s="263">
        <v>0</v>
      </c>
      <c r="DF982" s="111">
        <v>1488.3333333333333</v>
      </c>
    </row>
    <row r="983" spans="1:110" ht="35.25" customHeight="1" x14ac:dyDescent="0.25">
      <c r="A983" s="237" t="s">
        <v>541</v>
      </c>
      <c r="B983" s="238" t="s">
        <v>14</v>
      </c>
      <c r="C983" s="238" t="s">
        <v>22</v>
      </c>
      <c r="D983" s="60" t="s">
        <v>263</v>
      </c>
      <c r="E983" s="60" t="s">
        <v>60</v>
      </c>
      <c r="F983" s="60" t="s">
        <v>1936</v>
      </c>
      <c r="G983" s="61" t="s">
        <v>60</v>
      </c>
      <c r="H983" s="211" t="s">
        <v>533</v>
      </c>
      <c r="I983" s="60" t="s">
        <v>547</v>
      </c>
      <c r="J983" s="212">
        <v>2.2696793782382572</v>
      </c>
      <c r="K983" s="212">
        <v>3.8172348405450003</v>
      </c>
      <c r="L983" s="213">
        <v>571.20000000000005</v>
      </c>
      <c r="M983" s="214"/>
      <c r="N983" s="214"/>
      <c r="O983" s="214"/>
      <c r="P983" s="214"/>
      <c r="Q983" s="214"/>
      <c r="R983" s="214"/>
      <c r="S983" s="214"/>
      <c r="T983" s="214"/>
      <c r="U983" s="214"/>
      <c r="V983" s="214"/>
      <c r="W983" s="214"/>
      <c r="X983" s="214"/>
      <c r="Y983" s="214"/>
      <c r="Z983" s="214"/>
      <c r="AA983" s="214"/>
      <c r="AB983" s="214"/>
      <c r="AC983" s="214">
        <v>3</v>
      </c>
      <c r="AD983" s="214">
        <v>3</v>
      </c>
      <c r="AE983" s="214"/>
      <c r="AF983" s="214"/>
      <c r="AG983" s="215"/>
      <c r="AH983" s="214"/>
      <c r="AI983" s="214">
        <f t="shared" si="48"/>
        <v>3</v>
      </c>
      <c r="AJ983" s="214">
        <f t="shared" si="48"/>
        <v>3</v>
      </c>
      <c r="AK983" s="214"/>
      <c r="AL983" s="214"/>
      <c r="AM983" s="214"/>
      <c r="AN983" s="214"/>
      <c r="AO983" s="214"/>
      <c r="AP983" s="214"/>
      <c r="AQ983" s="214"/>
      <c r="AR983" s="214"/>
      <c r="AS983" s="214"/>
      <c r="AT983" s="214"/>
      <c r="AU983" s="214"/>
      <c r="AV983" s="214"/>
      <c r="AW983" s="214"/>
      <c r="AX983" s="214"/>
      <c r="AY983" s="214"/>
      <c r="AZ983" s="214"/>
      <c r="BA983" s="214">
        <v>13.8</v>
      </c>
      <c r="BB983" s="214">
        <v>13.8</v>
      </c>
      <c r="BC983" s="214"/>
      <c r="BD983" s="214"/>
      <c r="BE983" s="214"/>
      <c r="BF983" s="214"/>
      <c r="BG983" s="216">
        <f t="shared" si="49"/>
        <v>13.8</v>
      </c>
      <c r="BH983" s="72">
        <f t="shared" si="49"/>
        <v>13.8</v>
      </c>
      <c r="BI983" s="217">
        <f t="shared" si="47"/>
        <v>7.8409090909090911E-3</v>
      </c>
      <c r="BJ983" s="218">
        <v>0</v>
      </c>
      <c r="BK983" s="218">
        <v>0</v>
      </c>
      <c r="BL983" s="218">
        <v>0</v>
      </c>
      <c r="BM983" s="218">
        <v>0</v>
      </c>
      <c r="BN983" s="218">
        <v>0</v>
      </c>
      <c r="BO983" s="218">
        <v>0</v>
      </c>
      <c r="BP983" s="218">
        <v>0</v>
      </c>
      <c r="BQ983" s="218">
        <v>0</v>
      </c>
      <c r="BR983" s="218">
        <v>0</v>
      </c>
      <c r="BS983" s="218">
        <v>0</v>
      </c>
      <c r="BT983" s="218">
        <v>0</v>
      </c>
      <c r="BU983" s="218">
        <v>0</v>
      </c>
      <c r="BV983" s="218">
        <v>0</v>
      </c>
      <c r="BW983" s="218">
        <v>0</v>
      </c>
      <c r="BX983" s="218">
        <v>0</v>
      </c>
      <c r="BY983" s="218">
        <v>0</v>
      </c>
      <c r="BZ983" s="218">
        <v>16198.992</v>
      </c>
      <c r="CA983" s="218">
        <v>16198.992</v>
      </c>
      <c r="CB983" s="218">
        <v>0</v>
      </c>
      <c r="CC983" s="218">
        <v>0</v>
      </c>
      <c r="CD983" s="218">
        <v>0</v>
      </c>
      <c r="CE983" s="218">
        <v>0</v>
      </c>
      <c r="CF983" s="218">
        <v>16198.992</v>
      </c>
      <c r="CG983" s="219">
        <v>16198.992</v>
      </c>
      <c r="CH983" s="220">
        <v>5296484.144739599</v>
      </c>
      <c r="CI983" s="220">
        <v>5296484.144739599</v>
      </c>
      <c r="CJ983" s="220">
        <v>7578709.0201151995</v>
      </c>
      <c r="CK983" s="221" t="s">
        <v>530</v>
      </c>
      <c r="CL983" s="222">
        <v>1.23</v>
      </c>
      <c r="CM983" s="223">
        <v>1.23</v>
      </c>
      <c r="CN983" s="224">
        <v>1.76</v>
      </c>
      <c r="CO983" s="253"/>
      <c r="CP983" s="253"/>
      <c r="CQ983" s="253"/>
      <c r="CR983" s="225"/>
      <c r="CS983" s="254">
        <v>17.830601092896174</v>
      </c>
      <c r="CT983" s="255">
        <v>17.830601092896174</v>
      </c>
      <c r="CU983" s="256">
        <v>0.34289617486338803</v>
      </c>
      <c r="CV983" s="257">
        <v>0.34289617486338803</v>
      </c>
      <c r="CW983" s="245" t="s">
        <v>1301</v>
      </c>
      <c r="CX983" s="258"/>
      <c r="CY983" s="253"/>
      <c r="CZ983" s="253"/>
      <c r="DA983" s="259"/>
      <c r="DB983" s="260"/>
      <c r="DC983" s="261">
        <v>24598</v>
      </c>
      <c r="DD983" s="262">
        <v>0</v>
      </c>
      <c r="DE983" s="263">
        <v>0</v>
      </c>
      <c r="DF983" s="111">
        <v>8199.3333333333339</v>
      </c>
    </row>
    <row r="984" spans="1:110" ht="35.25" customHeight="1" x14ac:dyDescent="0.25">
      <c r="A984" s="237" t="s">
        <v>541</v>
      </c>
      <c r="B984" s="238" t="s">
        <v>14</v>
      </c>
      <c r="C984" s="238" t="s">
        <v>22</v>
      </c>
      <c r="D984" s="60" t="s">
        <v>24</v>
      </c>
      <c r="E984" s="60" t="s">
        <v>25</v>
      </c>
      <c r="F984" s="60" t="s">
        <v>1937</v>
      </c>
      <c r="G984" s="61" t="s">
        <v>25</v>
      </c>
      <c r="H984" s="211" t="s">
        <v>533</v>
      </c>
      <c r="I984" s="60" t="s">
        <v>547</v>
      </c>
      <c r="J984" s="212">
        <v>2.204831396002878</v>
      </c>
      <c r="K984" s="212">
        <v>1.6193181784500001</v>
      </c>
      <c r="L984" s="213">
        <v>185.4</v>
      </c>
      <c r="M984" s="214"/>
      <c r="N984" s="214"/>
      <c r="O984" s="214"/>
      <c r="P984" s="214"/>
      <c r="Q984" s="214"/>
      <c r="R984" s="214"/>
      <c r="S984" s="214"/>
      <c r="T984" s="214"/>
      <c r="U984" s="214"/>
      <c r="V984" s="214"/>
      <c r="W984" s="214"/>
      <c r="X984" s="214"/>
      <c r="Y984" s="214"/>
      <c r="Z984" s="214"/>
      <c r="AA984" s="214"/>
      <c r="AB984" s="214"/>
      <c r="AC984" s="214">
        <v>2</v>
      </c>
      <c r="AD984" s="214">
        <v>2</v>
      </c>
      <c r="AE984" s="214"/>
      <c r="AF984" s="214"/>
      <c r="AG984" s="215"/>
      <c r="AH984" s="214"/>
      <c r="AI984" s="214">
        <f t="shared" si="48"/>
        <v>2</v>
      </c>
      <c r="AJ984" s="214">
        <f t="shared" si="48"/>
        <v>2</v>
      </c>
      <c r="AK984" s="214"/>
      <c r="AL984" s="214"/>
      <c r="AM984" s="214"/>
      <c r="AN984" s="214"/>
      <c r="AO984" s="214"/>
      <c r="AP984" s="214"/>
      <c r="AQ984" s="214"/>
      <c r="AR984" s="214"/>
      <c r="AS984" s="214"/>
      <c r="AT984" s="214"/>
      <c r="AU984" s="214"/>
      <c r="AV984" s="214"/>
      <c r="AW984" s="214"/>
      <c r="AX984" s="214"/>
      <c r="AY984" s="214"/>
      <c r="AZ984" s="214"/>
      <c r="BA984" s="214">
        <v>63.6</v>
      </c>
      <c r="BB984" s="214">
        <v>63.6</v>
      </c>
      <c r="BC984" s="214"/>
      <c r="BD984" s="214"/>
      <c r="BE984" s="214"/>
      <c r="BF984" s="214"/>
      <c r="BG984" s="216">
        <f t="shared" si="49"/>
        <v>63.6</v>
      </c>
      <c r="BH984" s="72">
        <f t="shared" si="49"/>
        <v>63.6</v>
      </c>
      <c r="BI984" s="217">
        <f t="shared" si="47"/>
        <v>6.0571428571428575E-2</v>
      </c>
      <c r="BJ984" s="218">
        <v>0</v>
      </c>
      <c r="BK984" s="218">
        <v>0</v>
      </c>
      <c r="BL984" s="218">
        <v>0</v>
      </c>
      <c r="BM984" s="218">
        <v>0</v>
      </c>
      <c r="BN984" s="218">
        <v>0</v>
      </c>
      <c r="BO984" s="218">
        <v>0</v>
      </c>
      <c r="BP984" s="218">
        <v>0</v>
      </c>
      <c r="BQ984" s="218">
        <v>0</v>
      </c>
      <c r="BR984" s="218">
        <v>0</v>
      </c>
      <c r="BS984" s="218">
        <v>0</v>
      </c>
      <c r="BT984" s="218">
        <v>0</v>
      </c>
      <c r="BU984" s="218">
        <v>0</v>
      </c>
      <c r="BV984" s="218">
        <v>0</v>
      </c>
      <c r="BW984" s="218">
        <v>0</v>
      </c>
      <c r="BX984" s="218">
        <v>0</v>
      </c>
      <c r="BY984" s="218">
        <v>0</v>
      </c>
      <c r="BZ984" s="218">
        <v>74656.224000000002</v>
      </c>
      <c r="CA984" s="218">
        <v>74656.224000000002</v>
      </c>
      <c r="CB984" s="218">
        <v>0</v>
      </c>
      <c r="CC984" s="218">
        <v>0</v>
      </c>
      <c r="CD984" s="218">
        <v>0</v>
      </c>
      <c r="CE984" s="218">
        <v>0</v>
      </c>
      <c r="CF984" s="218">
        <v>74656.224000000002</v>
      </c>
      <c r="CG984" s="219">
        <v>74656.224000000002</v>
      </c>
      <c r="CH984" s="220">
        <v>1541760.0000000002</v>
      </c>
      <c r="CI984" s="220">
        <v>1541760.0000000002</v>
      </c>
      <c r="CJ984" s="220">
        <v>3679200.0000000005</v>
      </c>
      <c r="CK984" s="221" t="s">
        <v>530</v>
      </c>
      <c r="CL984" s="222">
        <v>0.44</v>
      </c>
      <c r="CM984" s="223">
        <v>0.44</v>
      </c>
      <c r="CN984" s="224">
        <v>1.05</v>
      </c>
      <c r="CO984" s="253"/>
      <c r="CP984" s="253"/>
      <c r="CQ984" s="253"/>
      <c r="CR984" s="225"/>
      <c r="CS984" s="254">
        <v>343.6804242131488</v>
      </c>
      <c r="CT984" s="255">
        <v>232.30660504985596</v>
      </c>
      <c r="CU984" s="256">
        <v>1.5889534603848048</v>
      </c>
      <c r="CV984" s="257">
        <v>1.2524712291657316</v>
      </c>
      <c r="CW984" s="245" t="s">
        <v>710</v>
      </c>
      <c r="CX984" s="258"/>
      <c r="CY984" s="253"/>
      <c r="CZ984" s="253"/>
      <c r="DA984" s="259"/>
      <c r="DB984" s="260"/>
      <c r="DC984" s="261">
        <v>0</v>
      </c>
      <c r="DD984" s="262">
        <v>44976</v>
      </c>
      <c r="DE984" s="263">
        <v>62635</v>
      </c>
      <c r="DF984" s="111">
        <v>35870.333333333336</v>
      </c>
    </row>
    <row r="985" spans="1:110" ht="35.25" customHeight="1" x14ac:dyDescent="0.25">
      <c r="A985" s="237" t="s">
        <v>541</v>
      </c>
      <c r="B985" s="238" t="s">
        <v>14</v>
      </c>
      <c r="C985" s="238" t="s">
        <v>22</v>
      </c>
      <c r="D985" s="60" t="s">
        <v>24</v>
      </c>
      <c r="E985" s="60" t="s">
        <v>25</v>
      </c>
      <c r="F985" s="60" t="s">
        <v>1938</v>
      </c>
      <c r="G985" s="61" t="s">
        <v>25</v>
      </c>
      <c r="H985" s="211" t="s">
        <v>543</v>
      </c>
      <c r="I985" s="60" t="s">
        <v>547</v>
      </c>
      <c r="J985" s="212">
        <v>2.2552687155192839</v>
      </c>
      <c r="K985" s="212">
        <v>3.6267045379109999</v>
      </c>
      <c r="L985" s="213">
        <v>421</v>
      </c>
      <c r="M985" s="214"/>
      <c r="N985" s="214"/>
      <c r="O985" s="214"/>
      <c r="P985" s="214"/>
      <c r="Q985" s="214"/>
      <c r="R985" s="214"/>
      <c r="S985" s="214"/>
      <c r="T985" s="214"/>
      <c r="U985" s="214"/>
      <c r="V985" s="214"/>
      <c r="W985" s="214"/>
      <c r="X985" s="214"/>
      <c r="Y985" s="214"/>
      <c r="Z985" s="214"/>
      <c r="AA985" s="214"/>
      <c r="AB985" s="214"/>
      <c r="AC985" s="214">
        <v>1</v>
      </c>
      <c r="AD985" s="214">
        <v>1</v>
      </c>
      <c r="AE985" s="214"/>
      <c r="AF985" s="214"/>
      <c r="AG985" s="215"/>
      <c r="AH985" s="214"/>
      <c r="AI985" s="214">
        <f t="shared" si="48"/>
        <v>1</v>
      </c>
      <c r="AJ985" s="214">
        <f t="shared" si="48"/>
        <v>1</v>
      </c>
      <c r="AK985" s="214"/>
      <c r="AL985" s="214"/>
      <c r="AM985" s="214"/>
      <c r="AN985" s="214"/>
      <c r="AO985" s="214"/>
      <c r="AP985" s="214"/>
      <c r="AQ985" s="214"/>
      <c r="AR985" s="214"/>
      <c r="AS985" s="214"/>
      <c r="AT985" s="214"/>
      <c r="AU985" s="214"/>
      <c r="AV985" s="214"/>
      <c r="AW985" s="214"/>
      <c r="AX985" s="214"/>
      <c r="AY985" s="214"/>
      <c r="AZ985" s="214"/>
      <c r="BA985" s="214">
        <v>4.3</v>
      </c>
      <c r="BB985" s="214">
        <v>4.3</v>
      </c>
      <c r="BC985" s="214"/>
      <c r="BD985" s="214"/>
      <c r="BE985" s="214"/>
      <c r="BF985" s="214"/>
      <c r="BG985" s="216">
        <f t="shared" si="49"/>
        <v>4.3</v>
      </c>
      <c r="BH985" s="72">
        <f t="shared" si="49"/>
        <v>4.3</v>
      </c>
      <c r="BI985" s="217">
        <f t="shared" si="47"/>
        <v>1.8942731277533039E-3</v>
      </c>
      <c r="BJ985" s="218">
        <v>0</v>
      </c>
      <c r="BK985" s="218">
        <v>0</v>
      </c>
      <c r="BL985" s="218">
        <v>0</v>
      </c>
      <c r="BM985" s="218">
        <v>0</v>
      </c>
      <c r="BN985" s="218">
        <v>0</v>
      </c>
      <c r="BO985" s="218">
        <v>0</v>
      </c>
      <c r="BP985" s="218">
        <v>0</v>
      </c>
      <c r="BQ985" s="218">
        <v>0</v>
      </c>
      <c r="BR985" s="218">
        <v>0</v>
      </c>
      <c r="BS985" s="218">
        <v>0</v>
      </c>
      <c r="BT985" s="218">
        <v>0</v>
      </c>
      <c r="BU985" s="218">
        <v>0</v>
      </c>
      <c r="BV985" s="218">
        <v>0</v>
      </c>
      <c r="BW985" s="218">
        <v>0</v>
      </c>
      <c r="BX985" s="218">
        <v>0</v>
      </c>
      <c r="BY985" s="218">
        <v>0</v>
      </c>
      <c r="BZ985" s="218">
        <v>5047.5120000000006</v>
      </c>
      <c r="CA985" s="218">
        <v>5047.5120000000006</v>
      </c>
      <c r="CB985" s="218">
        <v>0</v>
      </c>
      <c r="CC985" s="218">
        <v>0</v>
      </c>
      <c r="CD985" s="218">
        <v>0</v>
      </c>
      <c r="CE985" s="218">
        <v>0</v>
      </c>
      <c r="CF985" s="218">
        <v>5047.5120000000006</v>
      </c>
      <c r="CG985" s="219">
        <v>5047.5120000000006</v>
      </c>
      <c r="CH985" s="220">
        <v>4625280.0000000009</v>
      </c>
      <c r="CI985" s="220">
        <v>4625280.0000000009</v>
      </c>
      <c r="CJ985" s="220">
        <v>7954080</v>
      </c>
      <c r="CK985" s="221" t="s">
        <v>530</v>
      </c>
      <c r="CL985" s="222">
        <v>1.32</v>
      </c>
      <c r="CM985" s="223">
        <v>1.32</v>
      </c>
      <c r="CN985" s="224">
        <v>2.27</v>
      </c>
      <c r="CO985" s="253"/>
      <c r="CP985" s="253"/>
      <c r="CQ985" s="253"/>
      <c r="CR985" s="225"/>
      <c r="CS985" s="254">
        <v>133.1656806468267</v>
      </c>
      <c r="CT985" s="255">
        <v>29.211621240886029</v>
      </c>
      <c r="CU985" s="256">
        <v>0.4253744868729869</v>
      </c>
      <c r="CV985" s="257">
        <v>9.1117061130412347E-2</v>
      </c>
      <c r="CW985" s="245" t="s">
        <v>590</v>
      </c>
      <c r="CX985" s="258"/>
      <c r="CY985" s="253"/>
      <c r="CZ985" s="253"/>
      <c r="DA985" s="259"/>
      <c r="DB985" s="260"/>
      <c r="DC985" s="261">
        <v>0</v>
      </c>
      <c r="DD985" s="262">
        <v>0</v>
      </c>
      <c r="DE985" s="263">
        <v>0</v>
      </c>
      <c r="DF985" s="111">
        <v>0</v>
      </c>
    </row>
    <row r="986" spans="1:110" ht="35.25" customHeight="1" x14ac:dyDescent="0.25">
      <c r="A986" s="237" t="s">
        <v>541</v>
      </c>
      <c r="B986" s="238" t="s">
        <v>14</v>
      </c>
      <c r="C986" s="238" t="s">
        <v>22</v>
      </c>
      <c r="D986" s="60" t="s">
        <v>24</v>
      </c>
      <c r="E986" s="60" t="s">
        <v>25</v>
      </c>
      <c r="F986" s="60" t="s">
        <v>1939</v>
      </c>
      <c r="G986" s="61" t="s">
        <v>25</v>
      </c>
      <c r="H986" s="211" t="s">
        <v>533</v>
      </c>
      <c r="I986" s="60" t="s">
        <v>547</v>
      </c>
      <c r="J986" s="212">
        <v>2.5506873012582316</v>
      </c>
      <c r="K986" s="212">
        <v>3.7384469619210003</v>
      </c>
      <c r="L986" s="213">
        <v>285.3</v>
      </c>
      <c r="M986" s="214"/>
      <c r="N986" s="214"/>
      <c r="O986" s="214"/>
      <c r="P986" s="214"/>
      <c r="Q986" s="214"/>
      <c r="R986" s="214"/>
      <c r="S986" s="214"/>
      <c r="T986" s="214"/>
      <c r="U986" s="214"/>
      <c r="V986" s="214"/>
      <c r="W986" s="214"/>
      <c r="X986" s="214"/>
      <c r="Y986" s="214"/>
      <c r="Z986" s="214"/>
      <c r="AA986" s="214"/>
      <c r="AB986" s="214"/>
      <c r="AC986" s="214">
        <v>1</v>
      </c>
      <c r="AD986" s="214">
        <v>1</v>
      </c>
      <c r="AE986" s="214"/>
      <c r="AF986" s="214"/>
      <c r="AG986" s="215"/>
      <c r="AH986" s="214"/>
      <c r="AI986" s="214">
        <f t="shared" si="48"/>
        <v>1</v>
      </c>
      <c r="AJ986" s="214">
        <f t="shared" si="48"/>
        <v>1</v>
      </c>
      <c r="AK986" s="214"/>
      <c r="AL986" s="214"/>
      <c r="AM986" s="214"/>
      <c r="AN986" s="214"/>
      <c r="AO986" s="214"/>
      <c r="AP986" s="214"/>
      <c r="AQ986" s="214"/>
      <c r="AR986" s="214"/>
      <c r="AS986" s="214"/>
      <c r="AT986" s="214"/>
      <c r="AU986" s="214"/>
      <c r="AV986" s="214"/>
      <c r="AW986" s="214"/>
      <c r="AX986" s="214"/>
      <c r="AY986" s="214"/>
      <c r="AZ986" s="214"/>
      <c r="BA986" s="214">
        <v>7.44</v>
      </c>
      <c r="BB986" s="214">
        <v>7.44</v>
      </c>
      <c r="BC986" s="214"/>
      <c r="BD986" s="214"/>
      <c r="BE986" s="214"/>
      <c r="BF986" s="214"/>
      <c r="BG986" s="216">
        <f t="shared" si="49"/>
        <v>7.44</v>
      </c>
      <c r="BH986" s="72">
        <f t="shared" si="49"/>
        <v>7.44</v>
      </c>
      <c r="BI986" s="217">
        <f t="shared" si="47"/>
        <v>3.2775330396475773E-3</v>
      </c>
      <c r="BJ986" s="218">
        <v>0</v>
      </c>
      <c r="BK986" s="218">
        <v>0</v>
      </c>
      <c r="BL986" s="218">
        <v>0</v>
      </c>
      <c r="BM986" s="218">
        <v>0</v>
      </c>
      <c r="BN986" s="218">
        <v>0</v>
      </c>
      <c r="BO986" s="218">
        <v>0</v>
      </c>
      <c r="BP986" s="218">
        <v>0</v>
      </c>
      <c r="BQ986" s="218">
        <v>0</v>
      </c>
      <c r="BR986" s="218">
        <v>0</v>
      </c>
      <c r="BS986" s="218">
        <v>0</v>
      </c>
      <c r="BT986" s="218">
        <v>0</v>
      </c>
      <c r="BU986" s="218">
        <v>0</v>
      </c>
      <c r="BV986" s="218">
        <v>0</v>
      </c>
      <c r="BW986" s="218">
        <v>0</v>
      </c>
      <c r="BX986" s="218">
        <v>0</v>
      </c>
      <c r="BY986" s="218">
        <v>0</v>
      </c>
      <c r="BZ986" s="218">
        <v>8733.3696</v>
      </c>
      <c r="CA986" s="218">
        <v>8733.3696</v>
      </c>
      <c r="CB986" s="218">
        <v>0</v>
      </c>
      <c r="CC986" s="218">
        <v>0</v>
      </c>
      <c r="CD986" s="218">
        <v>0</v>
      </c>
      <c r="CE986" s="218">
        <v>0</v>
      </c>
      <c r="CF986" s="218">
        <v>8733.3696</v>
      </c>
      <c r="CG986" s="219">
        <v>8733.3696</v>
      </c>
      <c r="CH986" s="220">
        <v>6061920</v>
      </c>
      <c r="CI986" s="220">
        <v>6061920</v>
      </c>
      <c r="CJ986" s="220">
        <v>7954080</v>
      </c>
      <c r="CK986" s="221" t="s">
        <v>530</v>
      </c>
      <c r="CL986" s="222">
        <v>1.73</v>
      </c>
      <c r="CM986" s="223">
        <v>1.73</v>
      </c>
      <c r="CN986" s="224">
        <v>2.27</v>
      </c>
      <c r="CO986" s="253"/>
      <c r="CP986" s="253"/>
      <c r="CQ986" s="253"/>
      <c r="CR986" s="225"/>
      <c r="CS986" s="254">
        <v>104.51431911163048</v>
      </c>
      <c r="CT986" s="255">
        <v>0.90824079485680775</v>
      </c>
      <c r="CU986" s="256">
        <v>0.34132086499123276</v>
      </c>
      <c r="CV986" s="257">
        <v>8.1823495032144842E-3</v>
      </c>
      <c r="CW986" s="245" t="s">
        <v>545</v>
      </c>
      <c r="CX986" s="258"/>
      <c r="CY986" s="253"/>
      <c r="CZ986" s="253"/>
      <c r="DA986" s="259"/>
      <c r="DB986" s="260"/>
      <c r="DC986" s="261">
        <v>0</v>
      </c>
      <c r="DD986" s="262">
        <v>0</v>
      </c>
      <c r="DE986" s="263">
        <v>0</v>
      </c>
      <c r="DF986" s="111">
        <v>0</v>
      </c>
    </row>
    <row r="987" spans="1:110" ht="35.25" customHeight="1" x14ac:dyDescent="0.25">
      <c r="A987" s="237" t="s">
        <v>541</v>
      </c>
      <c r="B987" s="238" t="s">
        <v>14</v>
      </c>
      <c r="C987" s="238" t="s">
        <v>22</v>
      </c>
      <c r="D987" s="60" t="s">
        <v>24</v>
      </c>
      <c r="E987" s="60" t="s">
        <v>25</v>
      </c>
      <c r="F987" s="60" t="s">
        <v>1940</v>
      </c>
      <c r="G987" s="61" t="s">
        <v>25</v>
      </c>
      <c r="H987" s="211" t="s">
        <v>533</v>
      </c>
      <c r="I987" s="60" t="s">
        <v>547</v>
      </c>
      <c r="J987" s="212">
        <v>2.1327780824080129</v>
      </c>
      <c r="K987" s="212">
        <v>1.066098482631</v>
      </c>
      <c r="L987" s="213">
        <v>191.2</v>
      </c>
      <c r="M987" s="214"/>
      <c r="N987" s="214"/>
      <c r="O987" s="214"/>
      <c r="P987" s="214"/>
      <c r="Q987" s="214"/>
      <c r="R987" s="214"/>
      <c r="S987" s="214"/>
      <c r="T987" s="214"/>
      <c r="U987" s="214"/>
      <c r="V987" s="214"/>
      <c r="W987" s="214"/>
      <c r="X987" s="214"/>
      <c r="Y987" s="214"/>
      <c r="Z987" s="214"/>
      <c r="AA987" s="214"/>
      <c r="AB987" s="214"/>
      <c r="AC987" s="214"/>
      <c r="AD987" s="214"/>
      <c r="AE987" s="214"/>
      <c r="AF987" s="214"/>
      <c r="AG987" s="215"/>
      <c r="AH987" s="214"/>
      <c r="AI987" s="214">
        <f t="shared" si="48"/>
        <v>0</v>
      </c>
      <c r="AJ987" s="214">
        <f t="shared" si="48"/>
        <v>0</v>
      </c>
      <c r="AK987" s="214"/>
      <c r="AL987" s="214"/>
      <c r="AM987" s="214"/>
      <c r="AN987" s="214"/>
      <c r="AO987" s="214"/>
      <c r="AP987" s="214"/>
      <c r="AQ987" s="214"/>
      <c r="AR987" s="214"/>
      <c r="AS987" s="214"/>
      <c r="AT987" s="214"/>
      <c r="AU987" s="214"/>
      <c r="AV987" s="214"/>
      <c r="AW987" s="214"/>
      <c r="AX987" s="214"/>
      <c r="AY987" s="214"/>
      <c r="AZ987" s="214"/>
      <c r="BA987" s="214"/>
      <c r="BB987" s="214"/>
      <c r="BC987" s="214"/>
      <c r="BD987" s="214"/>
      <c r="BE987" s="214"/>
      <c r="BF987" s="214"/>
      <c r="BG987" s="216">
        <f t="shared" si="49"/>
        <v>0</v>
      </c>
      <c r="BH987" s="72">
        <f t="shared" si="49"/>
        <v>0</v>
      </c>
      <c r="BI987" s="217">
        <f t="shared" si="47"/>
        <v>0</v>
      </c>
      <c r="BJ987" s="218">
        <v>0</v>
      </c>
      <c r="BK987" s="218">
        <v>0</v>
      </c>
      <c r="BL987" s="218">
        <v>0</v>
      </c>
      <c r="BM987" s="218">
        <v>0</v>
      </c>
      <c r="BN987" s="218">
        <v>0</v>
      </c>
      <c r="BO987" s="218">
        <v>0</v>
      </c>
      <c r="BP987" s="218">
        <v>0</v>
      </c>
      <c r="BQ987" s="218">
        <v>0</v>
      </c>
      <c r="BR987" s="218">
        <v>0</v>
      </c>
      <c r="BS987" s="218">
        <v>0</v>
      </c>
      <c r="BT987" s="218">
        <v>0</v>
      </c>
      <c r="BU987" s="218">
        <v>0</v>
      </c>
      <c r="BV987" s="218">
        <v>0</v>
      </c>
      <c r="BW987" s="218">
        <v>0</v>
      </c>
      <c r="BX987" s="218">
        <v>0</v>
      </c>
      <c r="BY987" s="218">
        <v>0</v>
      </c>
      <c r="BZ987" s="218">
        <v>0</v>
      </c>
      <c r="CA987" s="218">
        <v>0</v>
      </c>
      <c r="CB987" s="218">
        <v>0</v>
      </c>
      <c r="CC987" s="218">
        <v>0</v>
      </c>
      <c r="CD987" s="218">
        <v>0</v>
      </c>
      <c r="CE987" s="218">
        <v>0</v>
      </c>
      <c r="CF987" s="218">
        <v>0</v>
      </c>
      <c r="CG987" s="219">
        <v>0</v>
      </c>
      <c r="CH987" s="220">
        <v>4730400.0000000009</v>
      </c>
      <c r="CI987" s="220">
        <v>4730400.0000000009</v>
      </c>
      <c r="CJ987" s="220">
        <v>5781600</v>
      </c>
      <c r="CK987" s="221" t="s">
        <v>530</v>
      </c>
      <c r="CL987" s="222">
        <v>1.35</v>
      </c>
      <c r="CM987" s="223">
        <v>1.35</v>
      </c>
      <c r="CN987" s="224">
        <v>1.65</v>
      </c>
      <c r="CO987" s="253"/>
      <c r="CP987" s="253"/>
      <c r="CQ987" s="253"/>
      <c r="CR987" s="225"/>
      <c r="CS987" s="254">
        <v>219.11751856705985</v>
      </c>
      <c r="CT987" s="255">
        <v>114.77151594582789</v>
      </c>
      <c r="CU987" s="256">
        <v>1.0432503276539975</v>
      </c>
      <c r="CV987" s="257">
        <v>0.70773263433813893</v>
      </c>
      <c r="CW987" s="245" t="s">
        <v>938</v>
      </c>
      <c r="CX987" s="258"/>
      <c r="CY987" s="253"/>
      <c r="CZ987" s="253"/>
      <c r="DA987" s="259"/>
      <c r="DB987" s="260"/>
      <c r="DC987" s="261">
        <v>0</v>
      </c>
      <c r="DD987" s="262">
        <v>0</v>
      </c>
      <c r="DE987" s="263">
        <v>63218</v>
      </c>
      <c r="DF987" s="111">
        <v>21072.666666666668</v>
      </c>
    </row>
    <row r="988" spans="1:110" ht="35.25" customHeight="1" x14ac:dyDescent="0.25">
      <c r="A988" s="237" t="s">
        <v>541</v>
      </c>
      <c r="B988" s="238" t="s">
        <v>14</v>
      </c>
      <c r="C988" s="238" t="s">
        <v>22</v>
      </c>
      <c r="D988" s="60" t="s">
        <v>24</v>
      </c>
      <c r="E988" s="60" t="s">
        <v>25</v>
      </c>
      <c r="F988" s="60" t="s">
        <v>1941</v>
      </c>
      <c r="G988" s="61" t="s">
        <v>25</v>
      </c>
      <c r="H988" s="211" t="s">
        <v>543</v>
      </c>
      <c r="I988" s="60" t="s">
        <v>547</v>
      </c>
      <c r="J988" s="212">
        <v>2.1255727510485261</v>
      </c>
      <c r="K988" s="212">
        <v>2.3412878739180001</v>
      </c>
      <c r="L988" s="213">
        <v>250.5</v>
      </c>
      <c r="M988" s="214"/>
      <c r="N988" s="214"/>
      <c r="O988" s="214"/>
      <c r="P988" s="214"/>
      <c r="Q988" s="214"/>
      <c r="R988" s="214"/>
      <c r="S988" s="214"/>
      <c r="T988" s="214"/>
      <c r="U988" s="214"/>
      <c r="V988" s="214"/>
      <c r="W988" s="214"/>
      <c r="X988" s="214"/>
      <c r="Y988" s="214"/>
      <c r="Z988" s="214"/>
      <c r="AA988" s="214"/>
      <c r="AB988" s="214"/>
      <c r="AC988" s="214">
        <v>3</v>
      </c>
      <c r="AD988" s="214">
        <v>3</v>
      </c>
      <c r="AE988" s="214"/>
      <c r="AF988" s="214"/>
      <c r="AG988" s="215"/>
      <c r="AH988" s="214"/>
      <c r="AI988" s="214">
        <f t="shared" si="48"/>
        <v>3</v>
      </c>
      <c r="AJ988" s="214">
        <f t="shared" si="48"/>
        <v>3</v>
      </c>
      <c r="AK988" s="214"/>
      <c r="AL988" s="214"/>
      <c r="AM988" s="214"/>
      <c r="AN988" s="214"/>
      <c r="AO988" s="214"/>
      <c r="AP988" s="214"/>
      <c r="AQ988" s="214"/>
      <c r="AR988" s="214"/>
      <c r="AS988" s="214"/>
      <c r="AT988" s="214"/>
      <c r="AU988" s="214"/>
      <c r="AV988" s="214"/>
      <c r="AW988" s="214"/>
      <c r="AX988" s="214"/>
      <c r="AY988" s="214"/>
      <c r="AZ988" s="214"/>
      <c r="BA988" s="214">
        <v>16.59</v>
      </c>
      <c r="BB988" s="214">
        <v>16.59</v>
      </c>
      <c r="BC988" s="214"/>
      <c r="BD988" s="214"/>
      <c r="BE988" s="214"/>
      <c r="BF988" s="214"/>
      <c r="BG988" s="216">
        <f t="shared" si="49"/>
        <v>16.59</v>
      </c>
      <c r="BH988" s="72">
        <f t="shared" si="49"/>
        <v>16.59</v>
      </c>
      <c r="BI988" s="217">
        <f t="shared" si="47"/>
        <v>2.0481481481481482E-2</v>
      </c>
      <c r="BJ988" s="218">
        <v>0</v>
      </c>
      <c r="BK988" s="218">
        <v>0</v>
      </c>
      <c r="BL988" s="218">
        <v>0</v>
      </c>
      <c r="BM988" s="218">
        <v>0</v>
      </c>
      <c r="BN988" s="218">
        <v>0</v>
      </c>
      <c r="BO988" s="218">
        <v>0</v>
      </c>
      <c r="BP988" s="218">
        <v>0</v>
      </c>
      <c r="BQ988" s="218">
        <v>0</v>
      </c>
      <c r="BR988" s="218">
        <v>0</v>
      </c>
      <c r="BS988" s="218">
        <v>0</v>
      </c>
      <c r="BT988" s="218">
        <v>0</v>
      </c>
      <c r="BU988" s="218">
        <v>0</v>
      </c>
      <c r="BV988" s="218">
        <v>0</v>
      </c>
      <c r="BW988" s="218">
        <v>0</v>
      </c>
      <c r="BX988" s="218">
        <v>0</v>
      </c>
      <c r="BY988" s="218">
        <v>0</v>
      </c>
      <c r="BZ988" s="218">
        <v>19474.0056</v>
      </c>
      <c r="CA988" s="218">
        <v>19474.0056</v>
      </c>
      <c r="CB988" s="218">
        <v>0</v>
      </c>
      <c r="CC988" s="218">
        <v>0</v>
      </c>
      <c r="CD988" s="218">
        <v>0</v>
      </c>
      <c r="CE988" s="218">
        <v>0</v>
      </c>
      <c r="CF988" s="218">
        <v>19474.0056</v>
      </c>
      <c r="CG988" s="219">
        <v>19474.0056</v>
      </c>
      <c r="CH988" s="220">
        <v>2207520</v>
      </c>
      <c r="CI988" s="220">
        <v>2207520</v>
      </c>
      <c r="CJ988" s="220">
        <v>2838240.0000000005</v>
      </c>
      <c r="CK988" s="221" t="s">
        <v>530</v>
      </c>
      <c r="CL988" s="222">
        <v>0.63</v>
      </c>
      <c r="CM988" s="223">
        <v>0.63</v>
      </c>
      <c r="CN988" s="224">
        <v>0.81</v>
      </c>
      <c r="CO988" s="253"/>
      <c r="CP988" s="253"/>
      <c r="CQ988" s="253"/>
      <c r="CR988" s="225"/>
      <c r="CS988" s="254">
        <v>724.45979611520022</v>
      </c>
      <c r="CT988" s="255">
        <v>623.06924388632456</v>
      </c>
      <c r="CU988" s="256">
        <v>0.86242716097981764</v>
      </c>
      <c r="CV988" s="257">
        <v>0.53641252358793468</v>
      </c>
      <c r="CW988" s="245" t="s">
        <v>554</v>
      </c>
      <c r="CX988" s="258"/>
      <c r="CY988" s="253"/>
      <c r="CZ988" s="253"/>
      <c r="DA988" s="259"/>
      <c r="DB988" s="260"/>
      <c r="DC988" s="261">
        <v>0</v>
      </c>
      <c r="DD988" s="262">
        <v>6240</v>
      </c>
      <c r="DE988" s="263">
        <v>418624</v>
      </c>
      <c r="DF988" s="111">
        <v>141621.33333333334</v>
      </c>
    </row>
    <row r="989" spans="1:110" ht="35.25" customHeight="1" x14ac:dyDescent="0.25">
      <c r="A989" s="237" t="s">
        <v>541</v>
      </c>
      <c r="B989" s="238" t="s">
        <v>14</v>
      </c>
      <c r="C989" s="238" t="s">
        <v>22</v>
      </c>
      <c r="D989" s="60" t="s">
        <v>24</v>
      </c>
      <c r="E989" s="60" t="s">
        <v>25</v>
      </c>
      <c r="F989" s="60" t="s">
        <v>1942</v>
      </c>
      <c r="G989" s="61" t="s">
        <v>25</v>
      </c>
      <c r="H989" s="211" t="s">
        <v>543</v>
      </c>
      <c r="I989" s="60" t="s">
        <v>547</v>
      </c>
      <c r="J989" s="212">
        <v>2.3201166977546626</v>
      </c>
      <c r="K989" s="212">
        <v>4.5278408996730004</v>
      </c>
      <c r="L989" s="213">
        <v>598.29999999999995</v>
      </c>
      <c r="M989" s="214"/>
      <c r="N989" s="214"/>
      <c r="O989" s="214"/>
      <c r="P989" s="214"/>
      <c r="Q989" s="214"/>
      <c r="R989" s="214"/>
      <c r="S989" s="214"/>
      <c r="T989" s="214"/>
      <c r="U989" s="214"/>
      <c r="V989" s="214"/>
      <c r="W989" s="214"/>
      <c r="X989" s="214"/>
      <c r="Y989" s="214"/>
      <c r="Z989" s="214"/>
      <c r="AA989" s="214"/>
      <c r="AB989" s="214"/>
      <c r="AC989" s="214">
        <v>4</v>
      </c>
      <c r="AD989" s="214">
        <v>4</v>
      </c>
      <c r="AE989" s="214"/>
      <c r="AF989" s="214"/>
      <c r="AG989" s="215"/>
      <c r="AH989" s="214"/>
      <c r="AI989" s="214">
        <f t="shared" si="48"/>
        <v>4</v>
      </c>
      <c r="AJ989" s="214">
        <f t="shared" si="48"/>
        <v>4</v>
      </c>
      <c r="AK989" s="214"/>
      <c r="AL989" s="214"/>
      <c r="AM989" s="214"/>
      <c r="AN989" s="214"/>
      <c r="AO989" s="214"/>
      <c r="AP989" s="214"/>
      <c r="AQ989" s="214"/>
      <c r="AR989" s="214"/>
      <c r="AS989" s="214"/>
      <c r="AT989" s="214"/>
      <c r="AU989" s="214"/>
      <c r="AV989" s="214"/>
      <c r="AW989" s="214"/>
      <c r="AX989" s="214"/>
      <c r="AY989" s="214"/>
      <c r="AZ989" s="214"/>
      <c r="BA989" s="214">
        <v>22.8</v>
      </c>
      <c r="BB989" s="214">
        <v>22.8</v>
      </c>
      <c r="BC989" s="214"/>
      <c r="BD989" s="214"/>
      <c r="BE989" s="214"/>
      <c r="BF989" s="214"/>
      <c r="BG989" s="216">
        <f t="shared" si="49"/>
        <v>22.8</v>
      </c>
      <c r="BH989" s="72">
        <f t="shared" si="49"/>
        <v>22.8</v>
      </c>
      <c r="BI989" s="217">
        <f t="shared" si="47"/>
        <v>1.4805194805194806E-2</v>
      </c>
      <c r="BJ989" s="218">
        <v>0</v>
      </c>
      <c r="BK989" s="218">
        <v>0</v>
      </c>
      <c r="BL989" s="218">
        <v>0</v>
      </c>
      <c r="BM989" s="218">
        <v>0</v>
      </c>
      <c r="BN989" s="218">
        <v>0</v>
      </c>
      <c r="BO989" s="218">
        <v>0</v>
      </c>
      <c r="BP989" s="218">
        <v>0</v>
      </c>
      <c r="BQ989" s="218">
        <v>0</v>
      </c>
      <c r="BR989" s="218">
        <v>0</v>
      </c>
      <c r="BS989" s="218">
        <v>0</v>
      </c>
      <c r="BT989" s="218">
        <v>0</v>
      </c>
      <c r="BU989" s="218">
        <v>0</v>
      </c>
      <c r="BV989" s="218">
        <v>0</v>
      </c>
      <c r="BW989" s="218">
        <v>0</v>
      </c>
      <c r="BX989" s="218">
        <v>0</v>
      </c>
      <c r="BY989" s="218">
        <v>0</v>
      </c>
      <c r="BZ989" s="218">
        <v>26763.552000000003</v>
      </c>
      <c r="CA989" s="218">
        <v>26763.552000000003</v>
      </c>
      <c r="CB989" s="218">
        <v>0</v>
      </c>
      <c r="CC989" s="218">
        <v>0</v>
      </c>
      <c r="CD989" s="218">
        <v>0</v>
      </c>
      <c r="CE989" s="218">
        <v>0</v>
      </c>
      <c r="CF989" s="218">
        <v>26763.552000000003</v>
      </c>
      <c r="CG989" s="219">
        <v>26763.552000000003</v>
      </c>
      <c r="CH989" s="220">
        <v>4274880</v>
      </c>
      <c r="CI989" s="220">
        <v>4274880</v>
      </c>
      <c r="CJ989" s="220">
        <v>5396160.0000000009</v>
      </c>
      <c r="CK989" s="221" t="s">
        <v>530</v>
      </c>
      <c r="CL989" s="222">
        <v>1.22</v>
      </c>
      <c r="CM989" s="223">
        <v>1.22</v>
      </c>
      <c r="CN989" s="224">
        <v>1.54</v>
      </c>
      <c r="CO989" s="253"/>
      <c r="CP989" s="253"/>
      <c r="CQ989" s="253"/>
      <c r="CR989" s="225"/>
      <c r="CS989" s="254">
        <v>132.8849577520439</v>
      </c>
      <c r="CT989" s="255">
        <v>29.232735375006097</v>
      </c>
      <c r="CU989" s="256">
        <v>0.39055696414138463</v>
      </c>
      <c r="CV989" s="257">
        <v>5.7270075469237326E-2</v>
      </c>
      <c r="CW989" s="245" t="s">
        <v>603</v>
      </c>
      <c r="CX989" s="258"/>
      <c r="CY989" s="253"/>
      <c r="CZ989" s="253"/>
      <c r="DA989" s="259"/>
      <c r="DB989" s="260"/>
      <c r="DC989" s="261">
        <v>0</v>
      </c>
      <c r="DD989" s="262">
        <v>0</v>
      </c>
      <c r="DE989" s="263">
        <v>0</v>
      </c>
      <c r="DF989" s="111">
        <v>0</v>
      </c>
    </row>
    <row r="990" spans="1:110" ht="35.25" customHeight="1" x14ac:dyDescent="0.25">
      <c r="A990" s="237" t="s">
        <v>541</v>
      </c>
      <c r="B990" s="238" t="s">
        <v>14</v>
      </c>
      <c r="C990" s="238" t="s">
        <v>22</v>
      </c>
      <c r="D990" s="60" t="s">
        <v>263</v>
      </c>
      <c r="E990" s="60" t="s">
        <v>60</v>
      </c>
      <c r="F990" s="60" t="s">
        <v>1943</v>
      </c>
      <c r="G990" s="61" t="s">
        <v>60</v>
      </c>
      <c r="H990" s="211" t="s">
        <v>594</v>
      </c>
      <c r="I990" s="60" t="s">
        <v>547</v>
      </c>
      <c r="J990" s="212">
        <v>2.3417326918331218</v>
      </c>
      <c r="K990" s="212">
        <v>1.4119318152450002</v>
      </c>
      <c r="L990" s="213">
        <v>57.8</v>
      </c>
      <c r="M990" s="214"/>
      <c r="N990" s="214"/>
      <c r="O990" s="214"/>
      <c r="P990" s="214"/>
      <c r="Q990" s="214"/>
      <c r="R990" s="214"/>
      <c r="S990" s="214"/>
      <c r="T990" s="214"/>
      <c r="U990" s="214"/>
      <c r="V990" s="214"/>
      <c r="W990" s="214"/>
      <c r="X990" s="214"/>
      <c r="Y990" s="214"/>
      <c r="Z990" s="214"/>
      <c r="AA990" s="214"/>
      <c r="AB990" s="214"/>
      <c r="AC990" s="214"/>
      <c r="AD990" s="214"/>
      <c r="AE990" s="214"/>
      <c r="AF990" s="214"/>
      <c r="AG990" s="215"/>
      <c r="AH990" s="214"/>
      <c r="AI990" s="214">
        <f t="shared" si="48"/>
        <v>0</v>
      </c>
      <c r="AJ990" s="214">
        <f t="shared" si="48"/>
        <v>0</v>
      </c>
      <c r="AK990" s="214"/>
      <c r="AL990" s="214"/>
      <c r="AM990" s="214"/>
      <c r="AN990" s="214"/>
      <c r="AO990" s="214"/>
      <c r="AP990" s="214"/>
      <c r="AQ990" s="214"/>
      <c r="AR990" s="214"/>
      <c r="AS990" s="214"/>
      <c r="AT990" s="214"/>
      <c r="AU990" s="214"/>
      <c r="AV990" s="214"/>
      <c r="AW990" s="214"/>
      <c r="AX990" s="214"/>
      <c r="AY990" s="214"/>
      <c r="AZ990" s="214"/>
      <c r="BA990" s="214"/>
      <c r="BB990" s="214"/>
      <c r="BC990" s="214"/>
      <c r="BD990" s="214"/>
      <c r="BE990" s="214"/>
      <c r="BF990" s="214"/>
      <c r="BG990" s="216">
        <f t="shared" si="49"/>
        <v>0</v>
      </c>
      <c r="BH990" s="72">
        <f t="shared" si="49"/>
        <v>0</v>
      </c>
      <c r="BI990" s="217">
        <f t="shared" si="47"/>
        <v>0</v>
      </c>
      <c r="BJ990" s="218">
        <v>0</v>
      </c>
      <c r="BK990" s="218">
        <v>0</v>
      </c>
      <c r="BL990" s="218">
        <v>0</v>
      </c>
      <c r="BM990" s="218">
        <v>0</v>
      </c>
      <c r="BN990" s="218">
        <v>0</v>
      </c>
      <c r="BO990" s="218">
        <v>0</v>
      </c>
      <c r="BP990" s="218">
        <v>0</v>
      </c>
      <c r="BQ990" s="218">
        <v>0</v>
      </c>
      <c r="BR990" s="218">
        <v>0</v>
      </c>
      <c r="BS990" s="218">
        <v>0</v>
      </c>
      <c r="BT990" s="218">
        <v>0</v>
      </c>
      <c r="BU990" s="218">
        <v>0</v>
      </c>
      <c r="BV990" s="218">
        <v>0</v>
      </c>
      <c r="BW990" s="218">
        <v>0</v>
      </c>
      <c r="BX990" s="218">
        <v>0</v>
      </c>
      <c r="BY990" s="218">
        <v>0</v>
      </c>
      <c r="BZ990" s="218">
        <v>0</v>
      </c>
      <c r="CA990" s="218">
        <v>0</v>
      </c>
      <c r="CB990" s="218">
        <v>0</v>
      </c>
      <c r="CC990" s="218">
        <v>0</v>
      </c>
      <c r="CD990" s="218">
        <v>0</v>
      </c>
      <c r="CE990" s="218">
        <v>0</v>
      </c>
      <c r="CF990" s="218">
        <v>0</v>
      </c>
      <c r="CG990" s="219">
        <v>0</v>
      </c>
      <c r="CH990" s="220">
        <v>3617721.3498299997</v>
      </c>
      <c r="CI990" s="220">
        <v>3617721.3498299997</v>
      </c>
      <c r="CJ990" s="220">
        <v>6339625.984464</v>
      </c>
      <c r="CK990" s="221" t="s">
        <v>530</v>
      </c>
      <c r="CL990" s="222">
        <v>1.05</v>
      </c>
      <c r="CM990" s="223">
        <v>1.05</v>
      </c>
      <c r="CN990" s="224">
        <v>1.84</v>
      </c>
      <c r="CO990" s="253"/>
      <c r="CP990" s="253"/>
      <c r="CQ990" s="253"/>
      <c r="CR990" s="225"/>
      <c r="CS990" s="254">
        <v>340.25834256183111</v>
      </c>
      <c r="CT990" s="255">
        <v>340.25834256183111</v>
      </c>
      <c r="CU990" s="256">
        <v>1.3035437430786276</v>
      </c>
      <c r="CV990" s="257">
        <v>1.3035437430786276</v>
      </c>
      <c r="CW990" s="245" t="s">
        <v>1459</v>
      </c>
      <c r="CX990" s="258"/>
      <c r="CY990" s="253"/>
      <c r="CZ990" s="253"/>
      <c r="DA990" s="259"/>
      <c r="DB990" s="260"/>
      <c r="DC990" s="261">
        <v>0</v>
      </c>
      <c r="DD990" s="262">
        <v>0</v>
      </c>
      <c r="DE990" s="263">
        <v>47881</v>
      </c>
      <c r="DF990" s="111">
        <v>15960.333333333334</v>
      </c>
    </row>
    <row r="991" spans="1:110" ht="35.25" customHeight="1" x14ac:dyDescent="0.25">
      <c r="A991" s="237" t="s">
        <v>541</v>
      </c>
      <c r="B991" s="238" t="s">
        <v>14</v>
      </c>
      <c r="C991" s="238" t="s">
        <v>22</v>
      </c>
      <c r="D991" s="60" t="s">
        <v>263</v>
      </c>
      <c r="E991" s="60" t="s">
        <v>60</v>
      </c>
      <c r="F991" s="60" t="s">
        <v>1944</v>
      </c>
      <c r="G991" s="61" t="s">
        <v>60</v>
      </c>
      <c r="H991" s="211" t="s">
        <v>594</v>
      </c>
      <c r="I991" s="60" t="s">
        <v>547</v>
      </c>
      <c r="J991" s="212">
        <v>2.4137860054279874</v>
      </c>
      <c r="K991" s="212">
        <v>1.5672348452250002</v>
      </c>
      <c r="L991" s="213">
        <v>259.89999999999998</v>
      </c>
      <c r="M991" s="214"/>
      <c r="N991" s="214"/>
      <c r="O991" s="214"/>
      <c r="P991" s="214"/>
      <c r="Q991" s="214"/>
      <c r="R991" s="214"/>
      <c r="S991" s="214"/>
      <c r="T991" s="214"/>
      <c r="U991" s="214"/>
      <c r="V991" s="214"/>
      <c r="W991" s="214"/>
      <c r="X991" s="214"/>
      <c r="Y991" s="214"/>
      <c r="Z991" s="214"/>
      <c r="AA991" s="214"/>
      <c r="AB991" s="214"/>
      <c r="AC991" s="214"/>
      <c r="AD991" s="214"/>
      <c r="AE991" s="214"/>
      <c r="AF991" s="214"/>
      <c r="AG991" s="215"/>
      <c r="AH991" s="214"/>
      <c r="AI991" s="214">
        <f t="shared" si="48"/>
        <v>0</v>
      </c>
      <c r="AJ991" s="214">
        <f t="shared" si="48"/>
        <v>0</v>
      </c>
      <c r="AK991" s="214"/>
      <c r="AL991" s="214"/>
      <c r="AM991" s="214"/>
      <c r="AN991" s="214"/>
      <c r="AO991" s="214"/>
      <c r="AP991" s="214"/>
      <c r="AQ991" s="214"/>
      <c r="AR991" s="214"/>
      <c r="AS991" s="214"/>
      <c r="AT991" s="214"/>
      <c r="AU991" s="214"/>
      <c r="AV991" s="214"/>
      <c r="AW991" s="214"/>
      <c r="AX991" s="214"/>
      <c r="AY991" s="214"/>
      <c r="AZ991" s="214"/>
      <c r="BA991" s="214"/>
      <c r="BB991" s="214"/>
      <c r="BC991" s="214"/>
      <c r="BD991" s="214"/>
      <c r="BE991" s="214"/>
      <c r="BF991" s="214"/>
      <c r="BG991" s="216">
        <f t="shared" si="49"/>
        <v>0</v>
      </c>
      <c r="BH991" s="72">
        <f t="shared" si="49"/>
        <v>0</v>
      </c>
      <c r="BI991" s="217">
        <f t="shared" si="47"/>
        <v>0</v>
      </c>
      <c r="BJ991" s="218">
        <v>0</v>
      </c>
      <c r="BK991" s="218">
        <v>0</v>
      </c>
      <c r="BL991" s="218">
        <v>0</v>
      </c>
      <c r="BM991" s="218">
        <v>0</v>
      </c>
      <c r="BN991" s="218">
        <v>0</v>
      </c>
      <c r="BO991" s="218">
        <v>0</v>
      </c>
      <c r="BP991" s="218">
        <v>0</v>
      </c>
      <c r="BQ991" s="218">
        <v>0</v>
      </c>
      <c r="BR991" s="218">
        <v>0</v>
      </c>
      <c r="BS991" s="218">
        <v>0</v>
      </c>
      <c r="BT991" s="218">
        <v>0</v>
      </c>
      <c r="BU991" s="218">
        <v>0</v>
      </c>
      <c r="BV991" s="218">
        <v>0</v>
      </c>
      <c r="BW991" s="218">
        <v>0</v>
      </c>
      <c r="BX991" s="218">
        <v>0</v>
      </c>
      <c r="BY991" s="218">
        <v>0</v>
      </c>
      <c r="BZ991" s="218">
        <v>0</v>
      </c>
      <c r="CA991" s="218">
        <v>0</v>
      </c>
      <c r="CB991" s="218">
        <v>0</v>
      </c>
      <c r="CC991" s="218">
        <v>0</v>
      </c>
      <c r="CD991" s="218">
        <v>0</v>
      </c>
      <c r="CE991" s="218">
        <v>0</v>
      </c>
      <c r="CF991" s="218">
        <v>0</v>
      </c>
      <c r="CG991" s="219">
        <v>0</v>
      </c>
      <c r="CH991" s="220">
        <v>2935137.7928688005</v>
      </c>
      <c r="CI991" s="220">
        <v>2935137.7928688005</v>
      </c>
      <c r="CJ991" s="220">
        <v>3453103.2857280001</v>
      </c>
      <c r="CK991" s="221" t="s">
        <v>530</v>
      </c>
      <c r="CL991" s="222">
        <v>0.68</v>
      </c>
      <c r="CM991" s="223">
        <v>0.68</v>
      </c>
      <c r="CN991" s="224">
        <v>0.8</v>
      </c>
      <c r="CO991" s="253"/>
      <c r="CP991" s="253"/>
      <c r="CQ991" s="253"/>
      <c r="CR991" s="225"/>
      <c r="CS991" s="254">
        <v>297.53870211102378</v>
      </c>
      <c r="CT991" s="255">
        <v>297.53870211102378</v>
      </c>
      <c r="CU991" s="256">
        <v>0.30336200156372117</v>
      </c>
      <c r="CV991" s="257">
        <v>0.30336200156372117</v>
      </c>
      <c r="CW991" s="245" t="s">
        <v>556</v>
      </c>
      <c r="CX991" s="258"/>
      <c r="CY991" s="253"/>
      <c r="CZ991" s="253"/>
      <c r="DA991" s="259"/>
      <c r="DB991" s="260"/>
      <c r="DC991" s="261">
        <v>190276</v>
      </c>
      <c r="DD991" s="262">
        <v>0</v>
      </c>
      <c r="DE991" s="263">
        <v>0</v>
      </c>
      <c r="DF991" s="111">
        <v>63425.333333333336</v>
      </c>
    </row>
    <row r="992" spans="1:110" ht="35.25" customHeight="1" x14ac:dyDescent="0.25">
      <c r="A992" s="237" t="s">
        <v>541</v>
      </c>
      <c r="B992" s="238" t="s">
        <v>14</v>
      </c>
      <c r="C992" s="238" t="s">
        <v>22</v>
      </c>
      <c r="D992" s="60" t="s">
        <v>263</v>
      </c>
      <c r="E992" s="60" t="s">
        <v>60</v>
      </c>
      <c r="F992" s="60" t="s">
        <v>1945</v>
      </c>
      <c r="G992" s="61" t="s">
        <v>60</v>
      </c>
      <c r="H992" s="211" t="s">
        <v>543</v>
      </c>
      <c r="I992" s="60" t="s">
        <v>547</v>
      </c>
      <c r="J992" s="212">
        <v>2.6299459462125832</v>
      </c>
      <c r="K992" s="212">
        <v>2.5259469644429999</v>
      </c>
      <c r="L992" s="213">
        <v>1059</v>
      </c>
      <c r="M992" s="214"/>
      <c r="N992" s="214"/>
      <c r="O992" s="214"/>
      <c r="P992" s="214"/>
      <c r="Q992" s="214"/>
      <c r="R992" s="214"/>
      <c r="S992" s="214"/>
      <c r="T992" s="214"/>
      <c r="U992" s="214"/>
      <c r="V992" s="214"/>
      <c r="W992" s="214"/>
      <c r="X992" s="214"/>
      <c r="Y992" s="214"/>
      <c r="Z992" s="214"/>
      <c r="AA992" s="214"/>
      <c r="AB992" s="214"/>
      <c r="AC992" s="214">
        <v>1</v>
      </c>
      <c r="AD992" s="214">
        <v>1</v>
      </c>
      <c r="AE992" s="214"/>
      <c r="AF992" s="214"/>
      <c r="AG992" s="215"/>
      <c r="AH992" s="214"/>
      <c r="AI992" s="214">
        <f t="shared" si="48"/>
        <v>1</v>
      </c>
      <c r="AJ992" s="214">
        <f t="shared" si="48"/>
        <v>1</v>
      </c>
      <c r="AK992" s="214"/>
      <c r="AL992" s="214"/>
      <c r="AM992" s="214"/>
      <c r="AN992" s="214"/>
      <c r="AO992" s="214"/>
      <c r="AP992" s="214"/>
      <c r="AQ992" s="214"/>
      <c r="AR992" s="214"/>
      <c r="AS992" s="214"/>
      <c r="AT992" s="214"/>
      <c r="AU992" s="214"/>
      <c r="AV992" s="214"/>
      <c r="AW992" s="214"/>
      <c r="AX992" s="214"/>
      <c r="AY992" s="214"/>
      <c r="AZ992" s="214"/>
      <c r="BA992" s="214">
        <v>10</v>
      </c>
      <c r="BB992" s="214">
        <v>10</v>
      </c>
      <c r="BC992" s="214"/>
      <c r="BD992" s="214"/>
      <c r="BE992" s="214"/>
      <c r="BF992" s="214"/>
      <c r="BG992" s="216">
        <f t="shared" si="49"/>
        <v>10</v>
      </c>
      <c r="BH992" s="72">
        <f t="shared" si="49"/>
        <v>10</v>
      </c>
      <c r="BI992" s="217">
        <f t="shared" si="47"/>
        <v>5.235602094240838E-3</v>
      </c>
      <c r="BJ992" s="218">
        <v>0</v>
      </c>
      <c r="BK992" s="218">
        <v>0</v>
      </c>
      <c r="BL992" s="218">
        <v>0</v>
      </c>
      <c r="BM992" s="218">
        <v>0</v>
      </c>
      <c r="BN992" s="218">
        <v>0</v>
      </c>
      <c r="BO992" s="218">
        <v>0</v>
      </c>
      <c r="BP992" s="218">
        <v>0</v>
      </c>
      <c r="BQ992" s="218">
        <v>0</v>
      </c>
      <c r="BR992" s="218">
        <v>0</v>
      </c>
      <c r="BS992" s="218">
        <v>0</v>
      </c>
      <c r="BT992" s="218">
        <v>0</v>
      </c>
      <c r="BU992" s="218">
        <v>0</v>
      </c>
      <c r="BV992" s="218">
        <v>0</v>
      </c>
      <c r="BW992" s="218">
        <v>0</v>
      </c>
      <c r="BX992" s="218">
        <v>0</v>
      </c>
      <c r="BY992" s="218">
        <v>0</v>
      </c>
      <c r="BZ992" s="218">
        <v>11738.400000000001</v>
      </c>
      <c r="CA992" s="218">
        <v>11738.400000000001</v>
      </c>
      <c r="CB992" s="218">
        <v>0</v>
      </c>
      <c r="CC992" s="218">
        <v>0</v>
      </c>
      <c r="CD992" s="218">
        <v>0</v>
      </c>
      <c r="CE992" s="218">
        <v>0</v>
      </c>
      <c r="CF992" s="218">
        <v>11738.400000000001</v>
      </c>
      <c r="CG992" s="219">
        <v>11738.400000000001</v>
      </c>
      <c r="CH992" s="220">
        <v>6866608.1933280006</v>
      </c>
      <c r="CI992" s="220">
        <v>6866608.1933280006</v>
      </c>
      <c r="CJ992" s="220">
        <v>7760486.1829919992</v>
      </c>
      <c r="CK992" s="221" t="s">
        <v>530</v>
      </c>
      <c r="CL992" s="222">
        <v>1.69</v>
      </c>
      <c r="CM992" s="223">
        <v>1.69</v>
      </c>
      <c r="CN992" s="224">
        <v>1.91</v>
      </c>
      <c r="CO992" s="253"/>
      <c r="CP992" s="253"/>
      <c r="CQ992" s="253"/>
      <c r="CR992" s="225"/>
      <c r="CS992" s="254">
        <v>258.77047364807777</v>
      </c>
      <c r="CT992" s="255">
        <v>258.77047364807777</v>
      </c>
      <c r="CU992" s="256">
        <v>0.72634143104906868</v>
      </c>
      <c r="CV992" s="257">
        <v>0.72634143104906868</v>
      </c>
      <c r="CW992" s="245" t="s">
        <v>1946</v>
      </c>
      <c r="CX992" s="258"/>
      <c r="CY992" s="253"/>
      <c r="CZ992" s="253"/>
      <c r="DA992" s="259"/>
      <c r="DB992" s="260"/>
      <c r="DC992" s="261">
        <v>0</v>
      </c>
      <c r="DD992" s="262">
        <v>0</v>
      </c>
      <c r="DE992" s="263">
        <v>810321</v>
      </c>
      <c r="DF992" s="111">
        <v>270107</v>
      </c>
    </row>
    <row r="993" spans="1:110" ht="35.25" customHeight="1" x14ac:dyDescent="0.25">
      <c r="A993" s="237" t="s">
        <v>541</v>
      </c>
      <c r="B993" s="238" t="s">
        <v>14</v>
      </c>
      <c r="C993" s="238" t="s">
        <v>22</v>
      </c>
      <c r="D993" s="60" t="s">
        <v>263</v>
      </c>
      <c r="E993" s="60" t="s">
        <v>60</v>
      </c>
      <c r="F993" s="60" t="s">
        <v>1947</v>
      </c>
      <c r="G993" s="61" t="s">
        <v>60</v>
      </c>
      <c r="H993" s="211" t="s">
        <v>533</v>
      </c>
      <c r="I993" s="60" t="s">
        <v>529</v>
      </c>
      <c r="J993" s="212">
        <v>8.6879668507654877</v>
      </c>
      <c r="K993" s="212">
        <v>1.2721590882630001</v>
      </c>
      <c r="L993" s="213">
        <v>58.8</v>
      </c>
      <c r="M993" s="214"/>
      <c r="N993" s="214"/>
      <c r="O993" s="214"/>
      <c r="P993" s="214"/>
      <c r="Q993" s="214"/>
      <c r="R993" s="214"/>
      <c r="S993" s="214"/>
      <c r="T993" s="214"/>
      <c r="U993" s="214"/>
      <c r="V993" s="214"/>
      <c r="W993" s="214"/>
      <c r="X993" s="214"/>
      <c r="Y993" s="214"/>
      <c r="Z993" s="214"/>
      <c r="AA993" s="214"/>
      <c r="AB993" s="214"/>
      <c r="AC993" s="214"/>
      <c r="AD993" s="214"/>
      <c r="AE993" s="214"/>
      <c r="AF993" s="214"/>
      <c r="AG993" s="215"/>
      <c r="AH993" s="214"/>
      <c r="AI993" s="214">
        <f t="shared" si="48"/>
        <v>0</v>
      </c>
      <c r="AJ993" s="214">
        <f t="shared" si="48"/>
        <v>0</v>
      </c>
      <c r="AK993" s="214"/>
      <c r="AL993" s="214"/>
      <c r="AM993" s="214"/>
      <c r="AN993" s="214"/>
      <c r="AO993" s="214"/>
      <c r="AP993" s="214"/>
      <c r="AQ993" s="214"/>
      <c r="AR993" s="214"/>
      <c r="AS993" s="214"/>
      <c r="AT993" s="214"/>
      <c r="AU993" s="214"/>
      <c r="AV993" s="214"/>
      <c r="AW993" s="214"/>
      <c r="AX993" s="214"/>
      <c r="AY993" s="214"/>
      <c r="AZ993" s="214"/>
      <c r="BA993" s="214"/>
      <c r="BB993" s="214"/>
      <c r="BC993" s="214"/>
      <c r="BD993" s="214"/>
      <c r="BE993" s="214"/>
      <c r="BF993" s="214"/>
      <c r="BG993" s="216">
        <f t="shared" si="49"/>
        <v>0</v>
      </c>
      <c r="BH993" s="72">
        <f t="shared" si="49"/>
        <v>0</v>
      </c>
      <c r="BI993" s="217">
        <f t="shared" si="47"/>
        <v>0</v>
      </c>
      <c r="BJ993" s="218">
        <v>0</v>
      </c>
      <c r="BK993" s="218">
        <v>0</v>
      </c>
      <c r="BL993" s="218">
        <v>0</v>
      </c>
      <c r="BM993" s="218">
        <v>0</v>
      </c>
      <c r="BN993" s="218">
        <v>0</v>
      </c>
      <c r="BO993" s="218">
        <v>0</v>
      </c>
      <c r="BP993" s="218">
        <v>0</v>
      </c>
      <c r="BQ993" s="218">
        <v>0</v>
      </c>
      <c r="BR993" s="218">
        <v>0</v>
      </c>
      <c r="BS993" s="218">
        <v>0</v>
      </c>
      <c r="BT993" s="218">
        <v>0</v>
      </c>
      <c r="BU993" s="218">
        <v>0</v>
      </c>
      <c r="BV993" s="218">
        <v>0</v>
      </c>
      <c r="BW993" s="218">
        <v>0</v>
      </c>
      <c r="BX993" s="218">
        <v>0</v>
      </c>
      <c r="BY993" s="218">
        <v>0</v>
      </c>
      <c r="BZ993" s="218">
        <v>0</v>
      </c>
      <c r="CA993" s="218">
        <v>0</v>
      </c>
      <c r="CB993" s="218">
        <v>0</v>
      </c>
      <c r="CC993" s="218">
        <v>0</v>
      </c>
      <c r="CD993" s="218">
        <v>0</v>
      </c>
      <c r="CE993" s="218">
        <v>0</v>
      </c>
      <c r="CF993" s="218">
        <v>0</v>
      </c>
      <c r="CG993" s="219">
        <v>0</v>
      </c>
      <c r="CH993" s="220">
        <v>7113120</v>
      </c>
      <c r="CI993" s="220">
        <v>7113120</v>
      </c>
      <c r="CJ993" s="220">
        <v>25298879.999999996</v>
      </c>
      <c r="CK993" s="221" t="s">
        <v>530</v>
      </c>
      <c r="CL993" s="222">
        <v>2.0299999999999998</v>
      </c>
      <c r="CM993" s="223">
        <v>2.0299999999999998</v>
      </c>
      <c r="CN993" s="224">
        <v>7.22</v>
      </c>
      <c r="CO993" s="253"/>
      <c r="CP993" s="253"/>
      <c r="CQ993" s="253"/>
      <c r="CR993" s="225"/>
      <c r="CS993" s="254">
        <v>0</v>
      </c>
      <c r="CT993" s="255">
        <v>0</v>
      </c>
      <c r="CU993" s="256">
        <v>0</v>
      </c>
      <c r="CV993" s="257">
        <v>0</v>
      </c>
      <c r="CW993" s="245" t="s">
        <v>564</v>
      </c>
      <c r="CX993" s="258"/>
      <c r="CY993" s="253"/>
      <c r="CZ993" s="253"/>
      <c r="DA993" s="259"/>
      <c r="DB993" s="260"/>
      <c r="DC993" s="261">
        <v>0</v>
      </c>
      <c r="DD993" s="262">
        <v>0</v>
      </c>
      <c r="DE993" s="263">
        <v>0</v>
      </c>
      <c r="DF993" s="111">
        <v>0</v>
      </c>
    </row>
    <row r="994" spans="1:110" ht="35.25" customHeight="1" x14ac:dyDescent="0.25">
      <c r="A994" s="237" t="s">
        <v>541</v>
      </c>
      <c r="B994" s="238" t="s">
        <v>14</v>
      </c>
      <c r="C994" s="238" t="s">
        <v>22</v>
      </c>
      <c r="D994" s="60" t="s">
        <v>263</v>
      </c>
      <c r="E994" s="60" t="s">
        <v>60</v>
      </c>
      <c r="F994" s="60" t="s">
        <v>1948</v>
      </c>
      <c r="G994" s="61" t="s">
        <v>1894</v>
      </c>
      <c r="H994" s="211" t="s">
        <v>543</v>
      </c>
      <c r="I994" s="60" t="s">
        <v>529</v>
      </c>
      <c r="J994" s="212">
        <v>9.7168050304614013</v>
      </c>
      <c r="K994" s="212">
        <v>16.170833299698</v>
      </c>
      <c r="L994" s="213">
        <v>1679.9</v>
      </c>
      <c r="M994" s="214"/>
      <c r="N994" s="214"/>
      <c r="O994" s="214"/>
      <c r="P994" s="214"/>
      <c r="Q994" s="214"/>
      <c r="R994" s="214"/>
      <c r="S994" s="214"/>
      <c r="T994" s="214"/>
      <c r="U994" s="214"/>
      <c r="V994" s="214"/>
      <c r="W994" s="214"/>
      <c r="X994" s="214"/>
      <c r="Y994" s="214"/>
      <c r="Z994" s="214"/>
      <c r="AA994" s="214"/>
      <c r="AB994" s="214"/>
      <c r="AC994" s="214">
        <v>29</v>
      </c>
      <c r="AD994" s="214">
        <v>29</v>
      </c>
      <c r="AE994" s="214"/>
      <c r="AF994" s="214"/>
      <c r="AG994" s="215"/>
      <c r="AH994" s="214"/>
      <c r="AI994" s="214">
        <f t="shared" si="48"/>
        <v>29</v>
      </c>
      <c r="AJ994" s="214">
        <f t="shared" si="48"/>
        <v>29</v>
      </c>
      <c r="AK994" s="214"/>
      <c r="AL994" s="214"/>
      <c r="AM994" s="214"/>
      <c r="AN994" s="214"/>
      <c r="AO994" s="214"/>
      <c r="AP994" s="214"/>
      <c r="AQ994" s="214"/>
      <c r="AR994" s="214"/>
      <c r="AS994" s="214"/>
      <c r="AT994" s="214"/>
      <c r="AU994" s="214"/>
      <c r="AV994" s="214"/>
      <c r="AW994" s="214"/>
      <c r="AX994" s="214"/>
      <c r="AY994" s="214"/>
      <c r="AZ994" s="214"/>
      <c r="BA994" s="214">
        <v>425.67</v>
      </c>
      <c r="BB994" s="214">
        <v>425.67</v>
      </c>
      <c r="BC994" s="214"/>
      <c r="BD994" s="214"/>
      <c r="BE994" s="214"/>
      <c r="BF994" s="214"/>
      <c r="BG994" s="216">
        <f t="shared" si="49"/>
        <v>425.67</v>
      </c>
      <c r="BH994" s="72">
        <f t="shared" si="49"/>
        <v>425.67</v>
      </c>
      <c r="BI994" s="217">
        <f t="shared" si="47"/>
        <v>4.9381670533642695E-2</v>
      </c>
      <c r="BJ994" s="218">
        <v>0</v>
      </c>
      <c r="BK994" s="218">
        <v>0</v>
      </c>
      <c r="BL994" s="218">
        <v>0</v>
      </c>
      <c r="BM994" s="218">
        <v>0</v>
      </c>
      <c r="BN994" s="218">
        <v>0</v>
      </c>
      <c r="BO994" s="218">
        <v>0</v>
      </c>
      <c r="BP994" s="218">
        <v>0</v>
      </c>
      <c r="BQ994" s="218">
        <v>0</v>
      </c>
      <c r="BR994" s="218">
        <v>0</v>
      </c>
      <c r="BS994" s="218">
        <v>0</v>
      </c>
      <c r="BT994" s="218">
        <v>0</v>
      </c>
      <c r="BU994" s="218">
        <v>0</v>
      </c>
      <c r="BV994" s="218">
        <v>0</v>
      </c>
      <c r="BW994" s="218">
        <v>0</v>
      </c>
      <c r="BX994" s="218">
        <v>0</v>
      </c>
      <c r="BY994" s="218">
        <v>0</v>
      </c>
      <c r="BZ994" s="218">
        <v>499668.47280000005</v>
      </c>
      <c r="CA994" s="218">
        <v>499668.47280000005</v>
      </c>
      <c r="CB994" s="218">
        <v>0</v>
      </c>
      <c r="CC994" s="218">
        <v>0</v>
      </c>
      <c r="CD994" s="218">
        <v>0</v>
      </c>
      <c r="CE994" s="218">
        <v>0</v>
      </c>
      <c r="CF994" s="218">
        <v>499668.47280000005</v>
      </c>
      <c r="CG994" s="219">
        <v>499668.47280000005</v>
      </c>
      <c r="CH994" s="220">
        <v>29328480</v>
      </c>
      <c r="CI994" s="220">
        <v>29328480</v>
      </c>
      <c r="CJ994" s="220">
        <v>30204480</v>
      </c>
      <c r="CK994" s="221" t="s">
        <v>530</v>
      </c>
      <c r="CL994" s="222">
        <v>8.3699999999999992</v>
      </c>
      <c r="CM994" s="223">
        <v>8.3699999999999992</v>
      </c>
      <c r="CN994" s="224">
        <v>8.6199999999999992</v>
      </c>
      <c r="CO994" s="253"/>
      <c r="CP994" s="253"/>
      <c r="CQ994" s="253"/>
      <c r="CR994" s="225"/>
      <c r="CS994" s="254">
        <v>69.069491621079649</v>
      </c>
      <c r="CT994" s="255">
        <v>22.00564916857715</v>
      </c>
      <c r="CU994" s="256">
        <v>0.17414293712042739</v>
      </c>
      <c r="CV994" s="257">
        <v>0.14993538714274998</v>
      </c>
      <c r="CW994" s="245" t="s">
        <v>900</v>
      </c>
      <c r="CX994" s="258"/>
      <c r="CY994" s="253"/>
      <c r="CZ994" s="253"/>
      <c r="DA994" s="259"/>
      <c r="DB994" s="260"/>
      <c r="DC994" s="261">
        <v>0</v>
      </c>
      <c r="DD994" s="262">
        <v>13456</v>
      </c>
      <c r="DE994" s="263">
        <v>35122</v>
      </c>
      <c r="DF994" s="111">
        <v>16192.666666666666</v>
      </c>
    </row>
    <row r="995" spans="1:110" ht="35.25" customHeight="1" x14ac:dyDescent="0.25">
      <c r="A995" s="237" t="s">
        <v>541</v>
      </c>
      <c r="B995" s="238" t="s">
        <v>14</v>
      </c>
      <c r="C995" s="238" t="s">
        <v>22</v>
      </c>
      <c r="D995" s="60" t="s">
        <v>263</v>
      </c>
      <c r="E995" s="60" t="s">
        <v>60</v>
      </c>
      <c r="F995" s="60" t="s">
        <v>1949</v>
      </c>
      <c r="G995" s="61" t="s">
        <v>1950</v>
      </c>
      <c r="H995" s="211" t="s">
        <v>543</v>
      </c>
      <c r="I995" s="60" t="s">
        <v>529</v>
      </c>
      <c r="J995" s="212">
        <v>13.169128700107684</v>
      </c>
      <c r="K995" s="212">
        <v>22.683901467969001</v>
      </c>
      <c r="L995" s="213">
        <v>4398.8</v>
      </c>
      <c r="M995" s="214"/>
      <c r="N995" s="214"/>
      <c r="O995" s="214"/>
      <c r="P995" s="214"/>
      <c r="Q995" s="214"/>
      <c r="R995" s="214"/>
      <c r="S995" s="214"/>
      <c r="T995" s="214"/>
      <c r="U995" s="214"/>
      <c r="V995" s="214"/>
      <c r="W995" s="214"/>
      <c r="X995" s="214"/>
      <c r="Y995" s="214"/>
      <c r="Z995" s="214"/>
      <c r="AA995" s="214"/>
      <c r="AB995" s="214"/>
      <c r="AC995" s="214">
        <v>83</v>
      </c>
      <c r="AD995" s="214">
        <v>83</v>
      </c>
      <c r="AE995" s="214"/>
      <c r="AF995" s="214"/>
      <c r="AG995" s="215"/>
      <c r="AH995" s="214"/>
      <c r="AI995" s="214">
        <f t="shared" si="48"/>
        <v>83</v>
      </c>
      <c r="AJ995" s="214">
        <f t="shared" si="48"/>
        <v>83</v>
      </c>
      <c r="AK995" s="214"/>
      <c r="AL995" s="214"/>
      <c r="AM995" s="214"/>
      <c r="AN995" s="214"/>
      <c r="AO995" s="214"/>
      <c r="AP995" s="214"/>
      <c r="AQ995" s="214"/>
      <c r="AR995" s="214"/>
      <c r="AS995" s="214"/>
      <c r="AT995" s="214"/>
      <c r="AU995" s="214"/>
      <c r="AV995" s="214"/>
      <c r="AW995" s="214"/>
      <c r="AX995" s="214"/>
      <c r="AY995" s="214"/>
      <c r="AZ995" s="214"/>
      <c r="BA995" s="214">
        <v>496.82</v>
      </c>
      <c r="BB995" s="214">
        <v>496.82</v>
      </c>
      <c r="BC995" s="214"/>
      <c r="BD995" s="214"/>
      <c r="BE995" s="214"/>
      <c r="BF995" s="214"/>
      <c r="BG995" s="216">
        <f t="shared" si="49"/>
        <v>496.82</v>
      </c>
      <c r="BH995" s="72">
        <f t="shared" si="49"/>
        <v>496.82</v>
      </c>
      <c r="BI995" s="217">
        <f t="shared" si="47"/>
        <v>4.072295081967213E-2</v>
      </c>
      <c r="BJ995" s="218">
        <v>0</v>
      </c>
      <c r="BK995" s="218">
        <v>0</v>
      </c>
      <c r="BL995" s="218">
        <v>0</v>
      </c>
      <c r="BM995" s="218">
        <v>0</v>
      </c>
      <c r="BN995" s="218">
        <v>0</v>
      </c>
      <c r="BO995" s="218">
        <v>0</v>
      </c>
      <c r="BP995" s="218">
        <v>0</v>
      </c>
      <c r="BQ995" s="218">
        <v>0</v>
      </c>
      <c r="BR995" s="218">
        <v>0</v>
      </c>
      <c r="BS995" s="218">
        <v>0</v>
      </c>
      <c r="BT995" s="218">
        <v>0</v>
      </c>
      <c r="BU995" s="218">
        <v>0</v>
      </c>
      <c r="BV995" s="218">
        <v>0</v>
      </c>
      <c r="BW995" s="218">
        <v>0</v>
      </c>
      <c r="BX995" s="218">
        <v>0</v>
      </c>
      <c r="BY995" s="218">
        <v>0</v>
      </c>
      <c r="BZ995" s="218">
        <v>583187.1888</v>
      </c>
      <c r="CA995" s="218">
        <v>583187.1888</v>
      </c>
      <c r="CB995" s="218">
        <v>0</v>
      </c>
      <c r="CC995" s="218">
        <v>0</v>
      </c>
      <c r="CD995" s="218">
        <v>0</v>
      </c>
      <c r="CE995" s="218">
        <v>0</v>
      </c>
      <c r="CF995" s="218">
        <v>583187.1888</v>
      </c>
      <c r="CG995" s="219">
        <v>583187.1888</v>
      </c>
      <c r="CH995" s="220">
        <v>34864800</v>
      </c>
      <c r="CI995" s="220">
        <v>34864800</v>
      </c>
      <c r="CJ995" s="220">
        <v>42748799.999999993</v>
      </c>
      <c r="CK995" s="221" t="s">
        <v>530</v>
      </c>
      <c r="CL995" s="222">
        <v>9.9499999999999993</v>
      </c>
      <c r="CM995" s="223">
        <v>9.9499999999999993</v>
      </c>
      <c r="CN995" s="224">
        <v>12.2</v>
      </c>
      <c r="CO995" s="253"/>
      <c r="CP995" s="253"/>
      <c r="CQ995" s="253"/>
      <c r="CR995" s="225"/>
      <c r="CS995" s="254">
        <v>84.10206224918484</v>
      </c>
      <c r="CT995" s="255">
        <v>70.7495066473207</v>
      </c>
      <c r="CU995" s="256">
        <v>0.88088901769102768</v>
      </c>
      <c r="CV995" s="257">
        <v>0.8732354731905918</v>
      </c>
      <c r="CW995" s="245" t="s">
        <v>616</v>
      </c>
      <c r="CX995" s="258"/>
      <c r="CY995" s="253"/>
      <c r="CZ995" s="253"/>
      <c r="DA995" s="259"/>
      <c r="DB995" s="260"/>
      <c r="DC995" s="261">
        <v>205104</v>
      </c>
      <c r="DD995" s="262">
        <v>31673</v>
      </c>
      <c r="DE995" s="263">
        <v>183709</v>
      </c>
      <c r="DF995" s="111">
        <v>140162</v>
      </c>
    </row>
    <row r="996" spans="1:110" ht="35.25" customHeight="1" x14ac:dyDescent="0.25">
      <c r="A996" s="237" t="s">
        <v>541</v>
      </c>
      <c r="B996" s="238" t="s">
        <v>14</v>
      </c>
      <c r="C996" s="238" t="s">
        <v>22</v>
      </c>
      <c r="D996" s="60" t="s">
        <v>263</v>
      </c>
      <c r="E996" s="60" t="s">
        <v>60</v>
      </c>
      <c r="F996" s="60" t="s">
        <v>1951</v>
      </c>
      <c r="G996" s="61" t="s">
        <v>60</v>
      </c>
      <c r="H996" s="211" t="s">
        <v>533</v>
      </c>
      <c r="I996" s="60" t="s">
        <v>529</v>
      </c>
      <c r="J996" s="212">
        <v>12.117427449751863</v>
      </c>
      <c r="K996" s="212">
        <v>16.140909057336003</v>
      </c>
      <c r="L996" s="213">
        <v>2640.3</v>
      </c>
      <c r="M996" s="214"/>
      <c r="N996" s="214"/>
      <c r="O996" s="214"/>
      <c r="P996" s="214"/>
      <c r="Q996" s="214"/>
      <c r="R996" s="214"/>
      <c r="S996" s="214"/>
      <c r="T996" s="214"/>
      <c r="U996" s="214"/>
      <c r="V996" s="214"/>
      <c r="W996" s="214"/>
      <c r="X996" s="214"/>
      <c r="Y996" s="214"/>
      <c r="Z996" s="214"/>
      <c r="AA996" s="214"/>
      <c r="AB996" s="214"/>
      <c r="AC996" s="214">
        <v>43</v>
      </c>
      <c r="AD996" s="214">
        <v>43</v>
      </c>
      <c r="AE996" s="214"/>
      <c r="AF996" s="214"/>
      <c r="AG996" s="215"/>
      <c r="AH996" s="214"/>
      <c r="AI996" s="214">
        <f t="shared" si="48"/>
        <v>43</v>
      </c>
      <c r="AJ996" s="214">
        <f t="shared" si="48"/>
        <v>43</v>
      </c>
      <c r="AK996" s="214"/>
      <c r="AL996" s="214"/>
      <c r="AM996" s="214"/>
      <c r="AN996" s="214"/>
      <c r="AO996" s="214"/>
      <c r="AP996" s="214"/>
      <c r="AQ996" s="214"/>
      <c r="AR996" s="214"/>
      <c r="AS996" s="214"/>
      <c r="AT996" s="214"/>
      <c r="AU996" s="214"/>
      <c r="AV996" s="214"/>
      <c r="AW996" s="214"/>
      <c r="AX996" s="214"/>
      <c r="AY996" s="214"/>
      <c r="AZ996" s="214"/>
      <c r="BA996" s="214">
        <v>432.67</v>
      </c>
      <c r="BB996" s="214">
        <v>432.67</v>
      </c>
      <c r="BC996" s="214"/>
      <c r="BD996" s="214"/>
      <c r="BE996" s="214"/>
      <c r="BF996" s="214"/>
      <c r="BG996" s="216">
        <f t="shared" si="49"/>
        <v>432.67</v>
      </c>
      <c r="BH996" s="72">
        <f t="shared" si="49"/>
        <v>432.67</v>
      </c>
      <c r="BI996" s="217">
        <f t="shared" si="47"/>
        <v>4.352816901408451E-2</v>
      </c>
      <c r="BJ996" s="218">
        <v>0</v>
      </c>
      <c r="BK996" s="218">
        <v>0</v>
      </c>
      <c r="BL996" s="218">
        <v>0</v>
      </c>
      <c r="BM996" s="218">
        <v>0</v>
      </c>
      <c r="BN996" s="218">
        <v>0</v>
      </c>
      <c r="BO996" s="218">
        <v>0</v>
      </c>
      <c r="BP996" s="218">
        <v>0</v>
      </c>
      <c r="BQ996" s="218">
        <v>0</v>
      </c>
      <c r="BR996" s="218">
        <v>0</v>
      </c>
      <c r="BS996" s="218">
        <v>0</v>
      </c>
      <c r="BT996" s="218">
        <v>0</v>
      </c>
      <c r="BU996" s="218">
        <v>0</v>
      </c>
      <c r="BV996" s="218">
        <v>0</v>
      </c>
      <c r="BW996" s="218">
        <v>0</v>
      </c>
      <c r="BX996" s="218">
        <v>0</v>
      </c>
      <c r="BY996" s="218">
        <v>0</v>
      </c>
      <c r="BZ996" s="218">
        <v>507885.35280000005</v>
      </c>
      <c r="CA996" s="218">
        <v>507885.35280000005</v>
      </c>
      <c r="CB996" s="218">
        <v>0</v>
      </c>
      <c r="CC996" s="218">
        <v>0</v>
      </c>
      <c r="CD996" s="218">
        <v>0</v>
      </c>
      <c r="CE996" s="218">
        <v>0</v>
      </c>
      <c r="CF996" s="218">
        <v>507885.35280000005</v>
      </c>
      <c r="CG996" s="219">
        <v>507885.35280000005</v>
      </c>
      <c r="CH996" s="220">
        <v>32271840.000000004</v>
      </c>
      <c r="CI996" s="220">
        <v>32271840.000000004</v>
      </c>
      <c r="CJ996" s="220">
        <v>34829760</v>
      </c>
      <c r="CK996" s="221" t="s">
        <v>530</v>
      </c>
      <c r="CL996" s="222">
        <v>9.2100000000000009</v>
      </c>
      <c r="CM996" s="223">
        <v>9.2100000000000009</v>
      </c>
      <c r="CN996" s="224">
        <v>9.94</v>
      </c>
      <c r="CO996" s="253"/>
      <c r="CP996" s="253"/>
      <c r="CQ996" s="253"/>
      <c r="CR996" s="225"/>
      <c r="CS996" s="254">
        <v>473.98279395353347</v>
      </c>
      <c r="CT996" s="255">
        <v>264.78543259255122</v>
      </c>
      <c r="CU996" s="256">
        <v>1.9901116876998668</v>
      </c>
      <c r="CV996" s="257">
        <v>1.8781273427830343</v>
      </c>
      <c r="CW996" s="245" t="s">
        <v>592</v>
      </c>
      <c r="CX996" s="258"/>
      <c r="CY996" s="253"/>
      <c r="CZ996" s="253"/>
      <c r="DA996" s="259"/>
      <c r="DB996" s="260"/>
      <c r="DC996" s="261">
        <v>464823</v>
      </c>
      <c r="DD996" s="262">
        <v>780440</v>
      </c>
      <c r="DE996" s="263">
        <v>712331</v>
      </c>
      <c r="DF996" s="111">
        <v>652531.33333333337</v>
      </c>
    </row>
    <row r="997" spans="1:110" ht="35.25" customHeight="1" x14ac:dyDescent="0.25">
      <c r="A997" s="237" t="s">
        <v>541</v>
      </c>
      <c r="B997" s="238" t="s">
        <v>14</v>
      </c>
      <c r="C997" s="238" t="s">
        <v>22</v>
      </c>
      <c r="D997" s="60" t="s">
        <v>361</v>
      </c>
      <c r="E997" s="60" t="s">
        <v>113</v>
      </c>
      <c r="F997" s="60" t="s">
        <v>1952</v>
      </c>
      <c r="G997" s="61" t="s">
        <v>1953</v>
      </c>
      <c r="H997" s="211" t="s">
        <v>533</v>
      </c>
      <c r="I997" s="60" t="s">
        <v>529</v>
      </c>
      <c r="J997" s="212">
        <v>11.774481389853227</v>
      </c>
      <c r="K997" s="212">
        <v>13.086363609144001</v>
      </c>
      <c r="L997" s="213">
        <v>873.3</v>
      </c>
      <c r="M997" s="214"/>
      <c r="N997" s="214"/>
      <c r="O997" s="214"/>
      <c r="P997" s="214"/>
      <c r="Q997" s="214"/>
      <c r="R997" s="214"/>
      <c r="S997" s="214"/>
      <c r="T997" s="214"/>
      <c r="U997" s="214"/>
      <c r="V997" s="214"/>
      <c r="W997" s="214"/>
      <c r="X997" s="214"/>
      <c r="Y997" s="214"/>
      <c r="Z997" s="214"/>
      <c r="AA997" s="214"/>
      <c r="AB997" s="214"/>
      <c r="AC997" s="214">
        <v>41</v>
      </c>
      <c r="AD997" s="214">
        <v>41</v>
      </c>
      <c r="AE997" s="214"/>
      <c r="AF997" s="214"/>
      <c r="AG997" s="215"/>
      <c r="AH997" s="214"/>
      <c r="AI997" s="214">
        <f t="shared" si="48"/>
        <v>41</v>
      </c>
      <c r="AJ997" s="214">
        <f t="shared" si="48"/>
        <v>41</v>
      </c>
      <c r="AK997" s="214"/>
      <c r="AL997" s="214"/>
      <c r="AM997" s="214"/>
      <c r="AN997" s="214"/>
      <c r="AO997" s="214"/>
      <c r="AP997" s="214"/>
      <c r="AQ997" s="214"/>
      <c r="AR997" s="214"/>
      <c r="AS997" s="214"/>
      <c r="AT997" s="214"/>
      <c r="AU997" s="214"/>
      <c r="AV997" s="214"/>
      <c r="AW997" s="214"/>
      <c r="AX997" s="214"/>
      <c r="AY997" s="214"/>
      <c r="AZ997" s="214"/>
      <c r="BA997" s="214">
        <v>269.06</v>
      </c>
      <c r="BB997" s="214">
        <v>269.06</v>
      </c>
      <c r="BC997" s="214"/>
      <c r="BD997" s="214"/>
      <c r="BE997" s="214"/>
      <c r="BF997" s="214"/>
      <c r="BG997" s="216">
        <f t="shared" si="49"/>
        <v>269.06</v>
      </c>
      <c r="BH997" s="72">
        <f t="shared" si="49"/>
        <v>269.06</v>
      </c>
      <c r="BI997" s="217">
        <f t="shared" si="47"/>
        <v>4.217241379310345E-2</v>
      </c>
      <c r="BJ997" s="218">
        <v>0</v>
      </c>
      <c r="BK997" s="218">
        <v>0</v>
      </c>
      <c r="BL997" s="218">
        <v>0</v>
      </c>
      <c r="BM997" s="218">
        <v>0</v>
      </c>
      <c r="BN997" s="218">
        <v>0</v>
      </c>
      <c r="BO997" s="218">
        <v>0</v>
      </c>
      <c r="BP997" s="218">
        <v>0</v>
      </c>
      <c r="BQ997" s="218">
        <v>0</v>
      </c>
      <c r="BR997" s="218">
        <v>0</v>
      </c>
      <c r="BS997" s="218">
        <v>0</v>
      </c>
      <c r="BT997" s="218">
        <v>0</v>
      </c>
      <c r="BU997" s="218">
        <v>0</v>
      </c>
      <c r="BV997" s="218">
        <v>0</v>
      </c>
      <c r="BW997" s="218">
        <v>0</v>
      </c>
      <c r="BX997" s="218">
        <v>0</v>
      </c>
      <c r="BY997" s="218">
        <v>0</v>
      </c>
      <c r="BZ997" s="218">
        <v>315833.39040000003</v>
      </c>
      <c r="CA997" s="218">
        <v>315833.39040000003</v>
      </c>
      <c r="CB997" s="218">
        <v>0</v>
      </c>
      <c r="CC997" s="218">
        <v>0</v>
      </c>
      <c r="CD997" s="218">
        <v>0</v>
      </c>
      <c r="CE997" s="218">
        <v>0</v>
      </c>
      <c r="CF997" s="218">
        <v>315833.39040000003</v>
      </c>
      <c r="CG997" s="219">
        <v>315833.39040000003</v>
      </c>
      <c r="CH997" s="220">
        <v>22285440.000000007</v>
      </c>
      <c r="CI997" s="220">
        <v>22285440.000000007</v>
      </c>
      <c r="CJ997" s="220">
        <v>22355520</v>
      </c>
      <c r="CK997" s="221" t="s">
        <v>530</v>
      </c>
      <c r="CL997" s="222">
        <v>6.36</v>
      </c>
      <c r="CM997" s="223">
        <v>6.36</v>
      </c>
      <c r="CN997" s="224">
        <v>6.38</v>
      </c>
      <c r="CO997" s="253"/>
      <c r="CP997" s="253"/>
      <c r="CQ997" s="253"/>
      <c r="CR997" s="225"/>
      <c r="CS997" s="254">
        <v>197.78612383417513</v>
      </c>
      <c r="CT997" s="255">
        <v>178.41665818532019</v>
      </c>
      <c r="CU997" s="256">
        <v>0.92738767859411952</v>
      </c>
      <c r="CV997" s="257">
        <v>0.9228075259223637</v>
      </c>
      <c r="CW997" s="245" t="s">
        <v>609</v>
      </c>
      <c r="CX997" s="258"/>
      <c r="CY997" s="253"/>
      <c r="CZ997" s="253"/>
      <c r="DA997" s="259"/>
      <c r="DB997" s="260"/>
      <c r="DC997" s="261">
        <v>242225</v>
      </c>
      <c r="DD997" s="262">
        <v>74556</v>
      </c>
      <c r="DE997" s="263">
        <v>0</v>
      </c>
      <c r="DF997" s="111">
        <v>105593.66666666667</v>
      </c>
    </row>
    <row r="998" spans="1:110" ht="35.25" customHeight="1" x14ac:dyDescent="0.25">
      <c r="A998" s="237" t="s">
        <v>541</v>
      </c>
      <c r="B998" s="238" t="s">
        <v>14</v>
      </c>
      <c r="C998" s="238" t="s">
        <v>22</v>
      </c>
      <c r="D998" s="60" t="s">
        <v>361</v>
      </c>
      <c r="E998" s="60" t="s">
        <v>113</v>
      </c>
      <c r="F998" s="60" t="s">
        <v>1954</v>
      </c>
      <c r="G998" s="61" t="s">
        <v>113</v>
      </c>
      <c r="H998" s="211" t="s">
        <v>533</v>
      </c>
      <c r="I998" s="60" t="s">
        <v>529</v>
      </c>
      <c r="J998" s="212">
        <v>11.774481389853227</v>
      </c>
      <c r="K998" s="212">
        <v>16.242045420762</v>
      </c>
      <c r="L998" s="213">
        <v>2516</v>
      </c>
      <c r="M998" s="214"/>
      <c r="N998" s="214"/>
      <c r="O998" s="214"/>
      <c r="P998" s="214"/>
      <c r="Q998" s="214"/>
      <c r="R998" s="214"/>
      <c r="S998" s="214"/>
      <c r="T998" s="214"/>
      <c r="U998" s="214"/>
      <c r="V998" s="214"/>
      <c r="W998" s="214"/>
      <c r="X998" s="214"/>
      <c r="Y998" s="214"/>
      <c r="Z998" s="214"/>
      <c r="AA998" s="214"/>
      <c r="AB998" s="214"/>
      <c r="AC998" s="214">
        <v>38</v>
      </c>
      <c r="AD998" s="214">
        <v>38</v>
      </c>
      <c r="AE998" s="214"/>
      <c r="AF998" s="214"/>
      <c r="AG998" s="215"/>
      <c r="AH998" s="214"/>
      <c r="AI998" s="214">
        <f t="shared" si="48"/>
        <v>38</v>
      </c>
      <c r="AJ998" s="214">
        <f t="shared" si="48"/>
        <v>38</v>
      </c>
      <c r="AK998" s="214"/>
      <c r="AL998" s="214"/>
      <c r="AM998" s="214"/>
      <c r="AN998" s="214"/>
      <c r="AO998" s="214"/>
      <c r="AP998" s="214"/>
      <c r="AQ998" s="214"/>
      <c r="AR998" s="214"/>
      <c r="AS998" s="214"/>
      <c r="AT998" s="214"/>
      <c r="AU998" s="214"/>
      <c r="AV998" s="214"/>
      <c r="AW998" s="214"/>
      <c r="AX998" s="214"/>
      <c r="AY998" s="214"/>
      <c r="AZ998" s="214"/>
      <c r="BA998" s="214">
        <v>230.05</v>
      </c>
      <c r="BB998" s="214">
        <v>230.05</v>
      </c>
      <c r="BC998" s="214"/>
      <c r="BD998" s="214"/>
      <c r="BE998" s="214"/>
      <c r="BF998" s="214"/>
      <c r="BG998" s="216">
        <f t="shared" si="49"/>
        <v>230.05</v>
      </c>
      <c r="BH998" s="72">
        <f t="shared" si="49"/>
        <v>230.05</v>
      </c>
      <c r="BI998" s="217">
        <f t="shared" si="47"/>
        <v>2.6937939110070259E-2</v>
      </c>
      <c r="BJ998" s="218">
        <v>0</v>
      </c>
      <c r="BK998" s="218">
        <v>0</v>
      </c>
      <c r="BL998" s="218">
        <v>0</v>
      </c>
      <c r="BM998" s="218">
        <v>0</v>
      </c>
      <c r="BN998" s="218">
        <v>0</v>
      </c>
      <c r="BO998" s="218">
        <v>0</v>
      </c>
      <c r="BP998" s="218">
        <v>0</v>
      </c>
      <c r="BQ998" s="218">
        <v>0</v>
      </c>
      <c r="BR998" s="218">
        <v>0</v>
      </c>
      <c r="BS998" s="218">
        <v>0</v>
      </c>
      <c r="BT998" s="218">
        <v>0</v>
      </c>
      <c r="BU998" s="218">
        <v>0</v>
      </c>
      <c r="BV998" s="218">
        <v>0</v>
      </c>
      <c r="BW998" s="218">
        <v>0</v>
      </c>
      <c r="BX998" s="218">
        <v>0</v>
      </c>
      <c r="BY998" s="218">
        <v>0</v>
      </c>
      <c r="BZ998" s="218">
        <v>270041.89199999999</v>
      </c>
      <c r="CA998" s="218">
        <v>270041.89199999999</v>
      </c>
      <c r="CB998" s="218">
        <v>0</v>
      </c>
      <c r="CC998" s="218">
        <v>0</v>
      </c>
      <c r="CD998" s="218">
        <v>0</v>
      </c>
      <c r="CE998" s="218">
        <v>0</v>
      </c>
      <c r="CF998" s="218">
        <v>270041.89199999999</v>
      </c>
      <c r="CG998" s="219">
        <v>270041.89199999999</v>
      </c>
      <c r="CH998" s="220">
        <v>26525280.000000004</v>
      </c>
      <c r="CI998" s="220">
        <v>26525280.000000004</v>
      </c>
      <c r="CJ998" s="220">
        <v>29924160</v>
      </c>
      <c r="CK998" s="221" t="s">
        <v>530</v>
      </c>
      <c r="CL998" s="222">
        <v>7.57</v>
      </c>
      <c r="CM998" s="223">
        <v>7.57</v>
      </c>
      <c r="CN998" s="224">
        <v>8.5399999999999991</v>
      </c>
      <c r="CO998" s="253"/>
      <c r="CP998" s="253"/>
      <c r="CQ998" s="253"/>
      <c r="CR998" s="225"/>
      <c r="CS998" s="254">
        <v>296.11059487351127</v>
      </c>
      <c r="CT998" s="255">
        <v>221.41888846121662</v>
      </c>
      <c r="CU998" s="256">
        <v>0.81344770033191083</v>
      </c>
      <c r="CV998" s="257">
        <v>0.78946783811675447</v>
      </c>
      <c r="CW998" s="245" t="s">
        <v>609</v>
      </c>
      <c r="CX998" s="258"/>
      <c r="CY998" s="253"/>
      <c r="CZ998" s="253"/>
      <c r="DA998" s="259"/>
      <c r="DB998" s="260"/>
      <c r="DC998" s="261">
        <v>0</v>
      </c>
      <c r="DD998" s="262">
        <v>1006533</v>
      </c>
      <c r="DE998" s="263">
        <v>0</v>
      </c>
      <c r="DF998" s="111">
        <v>335511</v>
      </c>
    </row>
    <row r="999" spans="1:110" ht="35.25" customHeight="1" x14ac:dyDescent="0.25">
      <c r="A999" s="237" t="s">
        <v>541</v>
      </c>
      <c r="B999" s="238" t="s">
        <v>14</v>
      </c>
      <c r="C999" s="238" t="s">
        <v>22</v>
      </c>
      <c r="D999" s="60" t="s">
        <v>361</v>
      </c>
      <c r="E999" s="60" t="s">
        <v>113</v>
      </c>
      <c r="F999" s="60" t="s">
        <v>1955</v>
      </c>
      <c r="G999" s="61" t="s">
        <v>1956</v>
      </c>
      <c r="H999" s="211" t="s">
        <v>533</v>
      </c>
      <c r="I999" s="60" t="s">
        <v>529</v>
      </c>
      <c r="J999" s="212">
        <v>6.8589211979727542</v>
      </c>
      <c r="K999" s="212">
        <v>28.533712061862001</v>
      </c>
      <c r="L999" s="213">
        <v>1783.5</v>
      </c>
      <c r="M999" s="214"/>
      <c r="N999" s="214"/>
      <c r="O999" s="214"/>
      <c r="P999" s="214"/>
      <c r="Q999" s="214"/>
      <c r="R999" s="214"/>
      <c r="S999" s="214"/>
      <c r="T999" s="214"/>
      <c r="U999" s="214"/>
      <c r="V999" s="214"/>
      <c r="W999" s="214"/>
      <c r="X999" s="214"/>
      <c r="Y999" s="214"/>
      <c r="Z999" s="214"/>
      <c r="AA999" s="214"/>
      <c r="AB999" s="214"/>
      <c r="AC999" s="214">
        <v>108</v>
      </c>
      <c r="AD999" s="214">
        <v>108</v>
      </c>
      <c r="AE999" s="214"/>
      <c r="AF999" s="214"/>
      <c r="AG999" s="215"/>
      <c r="AH999" s="214"/>
      <c r="AI999" s="214">
        <f t="shared" si="48"/>
        <v>108</v>
      </c>
      <c r="AJ999" s="214">
        <f t="shared" si="48"/>
        <v>108</v>
      </c>
      <c r="AK999" s="214"/>
      <c r="AL999" s="214"/>
      <c r="AM999" s="214"/>
      <c r="AN999" s="214"/>
      <c r="AO999" s="214"/>
      <c r="AP999" s="214"/>
      <c r="AQ999" s="214"/>
      <c r="AR999" s="214"/>
      <c r="AS999" s="214"/>
      <c r="AT999" s="214"/>
      <c r="AU999" s="214"/>
      <c r="AV999" s="214"/>
      <c r="AW999" s="214"/>
      <c r="AX999" s="214"/>
      <c r="AY999" s="214"/>
      <c r="AZ999" s="214"/>
      <c r="BA999" s="214">
        <v>661.14499999999998</v>
      </c>
      <c r="BB999" s="214">
        <v>661.14499999999998</v>
      </c>
      <c r="BC999" s="214"/>
      <c r="BD999" s="214"/>
      <c r="BE999" s="214"/>
      <c r="BF999" s="214"/>
      <c r="BG999" s="216">
        <f t="shared" si="49"/>
        <v>661.14499999999998</v>
      </c>
      <c r="BH999" s="72">
        <f t="shared" si="49"/>
        <v>661.14499999999998</v>
      </c>
      <c r="BI999" s="217">
        <f t="shared" si="47"/>
        <v>0.13889600840336136</v>
      </c>
      <c r="BJ999" s="218">
        <v>0</v>
      </c>
      <c r="BK999" s="218">
        <v>0</v>
      </c>
      <c r="BL999" s="218">
        <v>0</v>
      </c>
      <c r="BM999" s="218">
        <v>0</v>
      </c>
      <c r="BN999" s="218">
        <v>0</v>
      </c>
      <c r="BO999" s="218">
        <v>0</v>
      </c>
      <c r="BP999" s="218">
        <v>0</v>
      </c>
      <c r="BQ999" s="218">
        <v>0</v>
      </c>
      <c r="BR999" s="218">
        <v>0</v>
      </c>
      <c r="BS999" s="218">
        <v>0</v>
      </c>
      <c r="BT999" s="218">
        <v>0</v>
      </c>
      <c r="BU999" s="218">
        <v>0</v>
      </c>
      <c r="BV999" s="218">
        <v>0</v>
      </c>
      <c r="BW999" s="218">
        <v>0</v>
      </c>
      <c r="BX999" s="218">
        <v>0</v>
      </c>
      <c r="BY999" s="218">
        <v>0</v>
      </c>
      <c r="BZ999" s="218">
        <v>776078.44680000003</v>
      </c>
      <c r="CA999" s="218">
        <v>776078.44680000003</v>
      </c>
      <c r="CB999" s="218">
        <v>0</v>
      </c>
      <c r="CC999" s="218">
        <v>0</v>
      </c>
      <c r="CD999" s="218">
        <v>0</v>
      </c>
      <c r="CE999" s="218">
        <v>0</v>
      </c>
      <c r="CF999" s="218">
        <v>776078.44680000003</v>
      </c>
      <c r="CG999" s="219">
        <v>776078.44680000003</v>
      </c>
      <c r="CH999" s="220">
        <v>16258560</v>
      </c>
      <c r="CI999" s="220">
        <v>16258560</v>
      </c>
      <c r="CJ999" s="220">
        <v>16679040</v>
      </c>
      <c r="CK999" s="221" t="s">
        <v>530</v>
      </c>
      <c r="CL999" s="222">
        <v>4.6399999999999997</v>
      </c>
      <c r="CM999" s="223">
        <v>4.6399999999999997</v>
      </c>
      <c r="CN999" s="224">
        <v>4.76</v>
      </c>
      <c r="CO999" s="253"/>
      <c r="CP999" s="253"/>
      <c r="CQ999" s="253"/>
      <c r="CR999" s="225"/>
      <c r="CS999" s="254">
        <v>683.32526781711601</v>
      </c>
      <c r="CT999" s="255">
        <v>145.52253029698718</v>
      </c>
      <c r="CU999" s="256">
        <v>1.6671902584378788</v>
      </c>
      <c r="CV999" s="257">
        <v>1.4135670700320817</v>
      </c>
      <c r="CW999" s="245" t="s">
        <v>616</v>
      </c>
      <c r="CX999" s="258"/>
      <c r="CY999" s="253"/>
      <c r="CZ999" s="253"/>
      <c r="DA999" s="259"/>
      <c r="DB999" s="260"/>
      <c r="DC999" s="261">
        <v>0</v>
      </c>
      <c r="DD999" s="262">
        <v>0</v>
      </c>
      <c r="DE999" s="263">
        <v>0</v>
      </c>
      <c r="DF999" s="111">
        <v>0</v>
      </c>
    </row>
    <row r="1000" spans="1:110" ht="35.25" customHeight="1" x14ac:dyDescent="0.25">
      <c r="A1000" s="237" t="s">
        <v>541</v>
      </c>
      <c r="B1000" s="238" t="s">
        <v>14</v>
      </c>
      <c r="C1000" s="238" t="s">
        <v>22</v>
      </c>
      <c r="D1000" s="60" t="s">
        <v>361</v>
      </c>
      <c r="E1000" s="60" t="s">
        <v>113</v>
      </c>
      <c r="F1000" s="60" t="s">
        <v>1957</v>
      </c>
      <c r="G1000" s="61" t="s">
        <v>113</v>
      </c>
      <c r="H1000" s="211" t="s">
        <v>533</v>
      </c>
      <c r="I1000" s="60" t="s">
        <v>529</v>
      </c>
      <c r="J1000" s="212">
        <v>11.774481389853227</v>
      </c>
      <c r="K1000" s="212">
        <v>21.242045410362</v>
      </c>
      <c r="L1000" s="213">
        <v>3200.6</v>
      </c>
      <c r="M1000" s="214"/>
      <c r="N1000" s="214"/>
      <c r="O1000" s="214"/>
      <c r="P1000" s="214"/>
      <c r="Q1000" s="214"/>
      <c r="R1000" s="214"/>
      <c r="S1000" s="214"/>
      <c r="T1000" s="214"/>
      <c r="U1000" s="214"/>
      <c r="V1000" s="214"/>
      <c r="W1000" s="214"/>
      <c r="X1000" s="214"/>
      <c r="Y1000" s="214"/>
      <c r="Z1000" s="214"/>
      <c r="AA1000" s="214"/>
      <c r="AB1000" s="214"/>
      <c r="AC1000" s="214">
        <v>44</v>
      </c>
      <c r="AD1000" s="214">
        <v>44</v>
      </c>
      <c r="AE1000" s="214"/>
      <c r="AF1000" s="214"/>
      <c r="AG1000" s="215"/>
      <c r="AH1000" s="214"/>
      <c r="AI1000" s="214">
        <f t="shared" si="48"/>
        <v>44</v>
      </c>
      <c r="AJ1000" s="214">
        <f t="shared" si="48"/>
        <v>44</v>
      </c>
      <c r="AK1000" s="214"/>
      <c r="AL1000" s="214"/>
      <c r="AM1000" s="214"/>
      <c r="AN1000" s="214"/>
      <c r="AO1000" s="214"/>
      <c r="AP1000" s="214"/>
      <c r="AQ1000" s="214"/>
      <c r="AR1000" s="214"/>
      <c r="AS1000" s="214"/>
      <c r="AT1000" s="214"/>
      <c r="AU1000" s="214"/>
      <c r="AV1000" s="214"/>
      <c r="AW1000" s="214"/>
      <c r="AX1000" s="214"/>
      <c r="AY1000" s="214"/>
      <c r="AZ1000" s="214"/>
      <c r="BA1000" s="214">
        <v>275.87</v>
      </c>
      <c r="BB1000" s="214">
        <v>275.87</v>
      </c>
      <c r="BC1000" s="214"/>
      <c r="BD1000" s="214"/>
      <c r="BE1000" s="214"/>
      <c r="BF1000" s="214"/>
      <c r="BG1000" s="216">
        <f t="shared" si="49"/>
        <v>275.87</v>
      </c>
      <c r="BH1000" s="72">
        <f t="shared" si="49"/>
        <v>275.87</v>
      </c>
      <c r="BI1000" s="217">
        <f t="shared" si="47"/>
        <v>2.4370141342756182E-2</v>
      </c>
      <c r="BJ1000" s="218">
        <v>0</v>
      </c>
      <c r="BK1000" s="218">
        <v>0</v>
      </c>
      <c r="BL1000" s="218">
        <v>0</v>
      </c>
      <c r="BM1000" s="218">
        <v>0</v>
      </c>
      <c r="BN1000" s="218">
        <v>0</v>
      </c>
      <c r="BO1000" s="218">
        <v>0</v>
      </c>
      <c r="BP1000" s="218">
        <v>0</v>
      </c>
      <c r="BQ1000" s="218">
        <v>0</v>
      </c>
      <c r="BR1000" s="218">
        <v>0</v>
      </c>
      <c r="BS1000" s="218">
        <v>0</v>
      </c>
      <c r="BT1000" s="218">
        <v>0</v>
      </c>
      <c r="BU1000" s="218">
        <v>0</v>
      </c>
      <c r="BV1000" s="218">
        <v>0</v>
      </c>
      <c r="BW1000" s="218">
        <v>0</v>
      </c>
      <c r="BX1000" s="218">
        <v>0</v>
      </c>
      <c r="BY1000" s="218">
        <v>0</v>
      </c>
      <c r="BZ1000" s="218">
        <v>323827.24080000003</v>
      </c>
      <c r="CA1000" s="218">
        <v>323827.24080000003</v>
      </c>
      <c r="CB1000" s="218">
        <v>0</v>
      </c>
      <c r="CC1000" s="218">
        <v>0</v>
      </c>
      <c r="CD1000" s="218">
        <v>0</v>
      </c>
      <c r="CE1000" s="218">
        <v>0</v>
      </c>
      <c r="CF1000" s="218">
        <v>323827.24080000003</v>
      </c>
      <c r="CG1000" s="219">
        <v>323827.24080000003</v>
      </c>
      <c r="CH1000" s="220">
        <v>23862240</v>
      </c>
      <c r="CI1000" s="220">
        <v>23862240</v>
      </c>
      <c r="CJ1000" s="220">
        <v>39665280.000000007</v>
      </c>
      <c r="CK1000" s="221" t="s">
        <v>530</v>
      </c>
      <c r="CL1000" s="222">
        <v>6.81</v>
      </c>
      <c r="CM1000" s="223">
        <v>6.81</v>
      </c>
      <c r="CN1000" s="224">
        <v>11.32</v>
      </c>
      <c r="CO1000" s="253"/>
      <c r="CP1000" s="253"/>
      <c r="CQ1000" s="253"/>
      <c r="CR1000" s="225"/>
      <c r="CS1000" s="254">
        <v>990.07012369775191</v>
      </c>
      <c r="CT1000" s="255">
        <v>26.38832327577796</v>
      </c>
      <c r="CU1000" s="256">
        <v>0.69204665032622137</v>
      </c>
      <c r="CV1000" s="257">
        <v>0.35644716086254502</v>
      </c>
      <c r="CW1000" s="245" t="s">
        <v>774</v>
      </c>
      <c r="CX1000" s="258"/>
      <c r="CY1000" s="253"/>
      <c r="CZ1000" s="253"/>
      <c r="DA1000" s="259"/>
      <c r="DB1000" s="260"/>
      <c r="DC1000" s="261">
        <v>0</v>
      </c>
      <c r="DD1000" s="262">
        <v>73380</v>
      </c>
      <c r="DE1000" s="263">
        <v>0</v>
      </c>
      <c r="DF1000" s="111">
        <v>24460</v>
      </c>
    </row>
    <row r="1001" spans="1:110" ht="35.25" customHeight="1" x14ac:dyDescent="0.25">
      <c r="A1001" s="237" t="s">
        <v>541</v>
      </c>
      <c r="B1001" s="238" t="s">
        <v>14</v>
      </c>
      <c r="C1001" s="238" t="s">
        <v>22</v>
      </c>
      <c r="D1001" s="60" t="s">
        <v>361</v>
      </c>
      <c r="E1001" s="60" t="s">
        <v>113</v>
      </c>
      <c r="F1001" s="60" t="s">
        <v>1958</v>
      </c>
      <c r="G1001" s="61" t="s">
        <v>1959</v>
      </c>
      <c r="H1001" s="211" t="s">
        <v>533</v>
      </c>
      <c r="I1001" s="60" t="s">
        <v>529</v>
      </c>
      <c r="J1001" s="212">
        <v>0</v>
      </c>
      <c r="K1001" s="212">
        <v>28.82</v>
      </c>
      <c r="L1001" s="213">
        <v>1532</v>
      </c>
      <c r="M1001" s="214"/>
      <c r="N1001" s="214"/>
      <c r="O1001" s="214"/>
      <c r="P1001" s="214"/>
      <c r="Q1001" s="214"/>
      <c r="R1001" s="214"/>
      <c r="S1001" s="214"/>
      <c r="T1001" s="214"/>
      <c r="U1001" s="214"/>
      <c r="V1001" s="214"/>
      <c r="W1001" s="214"/>
      <c r="X1001" s="214"/>
      <c r="Y1001" s="214"/>
      <c r="Z1001" s="214"/>
      <c r="AA1001" s="214"/>
      <c r="AB1001" s="214"/>
      <c r="AC1001" s="214">
        <v>38</v>
      </c>
      <c r="AD1001" s="214">
        <v>38</v>
      </c>
      <c r="AE1001" s="214"/>
      <c r="AF1001" s="214"/>
      <c r="AG1001" s="215"/>
      <c r="AH1001" s="214"/>
      <c r="AI1001" s="214">
        <f t="shared" si="48"/>
        <v>38</v>
      </c>
      <c r="AJ1001" s="214">
        <f t="shared" si="48"/>
        <v>38</v>
      </c>
      <c r="AK1001" s="214"/>
      <c r="AL1001" s="214"/>
      <c r="AM1001" s="214"/>
      <c r="AN1001" s="214"/>
      <c r="AO1001" s="214"/>
      <c r="AP1001" s="214"/>
      <c r="AQ1001" s="214"/>
      <c r="AR1001" s="214"/>
      <c r="AS1001" s="214"/>
      <c r="AT1001" s="214"/>
      <c r="AU1001" s="214"/>
      <c r="AV1001" s="214"/>
      <c r="AW1001" s="214"/>
      <c r="AX1001" s="214"/>
      <c r="AY1001" s="214"/>
      <c r="AZ1001" s="214"/>
      <c r="BA1001" s="214">
        <v>5265.16</v>
      </c>
      <c r="BB1001" s="214">
        <v>5265.16</v>
      </c>
      <c r="BC1001" s="214"/>
      <c r="BD1001" s="214"/>
      <c r="BE1001" s="214"/>
      <c r="BF1001" s="214"/>
      <c r="BG1001" s="216">
        <f t="shared" si="49"/>
        <v>5265.16</v>
      </c>
      <c r="BH1001" s="72">
        <f t="shared" si="49"/>
        <v>5265.16</v>
      </c>
      <c r="BI1001" s="217">
        <f t="shared" si="47"/>
        <v>0</v>
      </c>
      <c r="BJ1001" s="218">
        <v>0</v>
      </c>
      <c r="BK1001" s="218">
        <v>0</v>
      </c>
      <c r="BL1001" s="218">
        <v>0</v>
      </c>
      <c r="BM1001" s="218">
        <v>0</v>
      </c>
      <c r="BN1001" s="218">
        <v>0</v>
      </c>
      <c r="BO1001" s="218">
        <v>0</v>
      </c>
      <c r="BP1001" s="218">
        <v>0</v>
      </c>
      <c r="BQ1001" s="218">
        <v>0</v>
      </c>
      <c r="BR1001" s="218">
        <v>0</v>
      </c>
      <c r="BS1001" s="218">
        <v>0</v>
      </c>
      <c r="BT1001" s="218">
        <v>0</v>
      </c>
      <c r="BU1001" s="218">
        <v>0</v>
      </c>
      <c r="BV1001" s="218">
        <v>0</v>
      </c>
      <c r="BW1001" s="218">
        <v>0</v>
      </c>
      <c r="BX1001" s="218">
        <v>0</v>
      </c>
      <c r="BY1001" s="218">
        <v>0</v>
      </c>
      <c r="BZ1001" s="218">
        <v>6180455.4144000001</v>
      </c>
      <c r="CA1001" s="218">
        <v>6180455.4144000001</v>
      </c>
      <c r="CB1001" s="218">
        <v>0</v>
      </c>
      <c r="CC1001" s="218">
        <v>0</v>
      </c>
      <c r="CD1001" s="218">
        <v>0</v>
      </c>
      <c r="CE1001" s="218">
        <v>0</v>
      </c>
      <c r="CF1001" s="218">
        <v>6180455.4144000001</v>
      </c>
      <c r="CG1001" s="219">
        <v>6180455.4144000001</v>
      </c>
      <c r="CH1001" s="220">
        <v>0</v>
      </c>
      <c r="CI1001" s="220">
        <v>0</v>
      </c>
      <c r="CJ1001" s="220">
        <v>0</v>
      </c>
      <c r="CK1001" s="221" t="s">
        <v>530</v>
      </c>
      <c r="CL1001" s="222">
        <v>0</v>
      </c>
      <c r="CM1001" s="223">
        <v>0</v>
      </c>
      <c r="CN1001" s="224">
        <v>0</v>
      </c>
      <c r="CO1001" s="253"/>
      <c r="CP1001" s="253"/>
      <c r="CQ1001" s="253"/>
      <c r="CR1001" s="225"/>
      <c r="CS1001" s="254">
        <v>0.69190600522193302</v>
      </c>
      <c r="CT1001" s="255">
        <v>0.69190600522193302</v>
      </c>
      <c r="CU1001" s="256">
        <v>1.3054830287206283E-2</v>
      </c>
      <c r="CV1001" s="257">
        <v>1.3054830287206283E-2</v>
      </c>
      <c r="CW1001" s="245" t="s">
        <v>806</v>
      </c>
      <c r="CX1001" s="258"/>
      <c r="CY1001" s="253"/>
      <c r="CZ1001" s="253"/>
      <c r="DA1001" s="259"/>
      <c r="DB1001" s="260"/>
      <c r="DC1001" s="261">
        <v>0</v>
      </c>
      <c r="DD1001" s="262">
        <v>0</v>
      </c>
      <c r="DE1001" s="263">
        <v>0</v>
      </c>
      <c r="DF1001" s="111">
        <v>0</v>
      </c>
    </row>
    <row r="1002" spans="1:110" ht="35.25" customHeight="1" x14ac:dyDescent="0.25">
      <c r="A1002" s="237" t="s">
        <v>541</v>
      </c>
      <c r="B1002" s="238" t="s">
        <v>14</v>
      </c>
      <c r="C1002" s="238" t="s">
        <v>22</v>
      </c>
      <c r="D1002" s="60" t="s">
        <v>361</v>
      </c>
      <c r="E1002" s="60" t="s">
        <v>113</v>
      </c>
      <c r="F1002" s="60" t="s">
        <v>1960</v>
      </c>
      <c r="G1002" s="61" t="s">
        <v>113</v>
      </c>
      <c r="H1002" s="211" t="s">
        <v>533</v>
      </c>
      <c r="I1002" s="60" t="s">
        <v>529</v>
      </c>
      <c r="J1002" s="212">
        <v>11.797344460513136</v>
      </c>
      <c r="K1002" s="212">
        <v>7.4530302875280006</v>
      </c>
      <c r="L1002" s="213">
        <v>211.5</v>
      </c>
      <c r="M1002" s="214"/>
      <c r="N1002" s="214"/>
      <c r="O1002" s="214"/>
      <c r="P1002" s="214"/>
      <c r="Q1002" s="214"/>
      <c r="R1002" s="214"/>
      <c r="S1002" s="214"/>
      <c r="T1002" s="214"/>
      <c r="U1002" s="214"/>
      <c r="V1002" s="214"/>
      <c r="W1002" s="214"/>
      <c r="X1002" s="214"/>
      <c r="Y1002" s="214"/>
      <c r="Z1002" s="214"/>
      <c r="AA1002" s="214"/>
      <c r="AB1002" s="214"/>
      <c r="AC1002" s="214">
        <v>5</v>
      </c>
      <c r="AD1002" s="214">
        <v>5</v>
      </c>
      <c r="AE1002" s="214"/>
      <c r="AF1002" s="214"/>
      <c r="AG1002" s="215"/>
      <c r="AH1002" s="214"/>
      <c r="AI1002" s="214">
        <f t="shared" si="48"/>
        <v>5</v>
      </c>
      <c r="AJ1002" s="214">
        <f t="shared" si="48"/>
        <v>5</v>
      </c>
      <c r="AK1002" s="214"/>
      <c r="AL1002" s="214"/>
      <c r="AM1002" s="214"/>
      <c r="AN1002" s="214"/>
      <c r="AO1002" s="214"/>
      <c r="AP1002" s="214"/>
      <c r="AQ1002" s="214"/>
      <c r="AR1002" s="214"/>
      <c r="AS1002" s="214"/>
      <c r="AT1002" s="214"/>
      <c r="AU1002" s="214"/>
      <c r="AV1002" s="214"/>
      <c r="AW1002" s="214"/>
      <c r="AX1002" s="214"/>
      <c r="AY1002" s="214"/>
      <c r="AZ1002" s="214"/>
      <c r="BA1002" s="214">
        <v>415.48</v>
      </c>
      <c r="BB1002" s="214">
        <v>415.48</v>
      </c>
      <c r="BC1002" s="214"/>
      <c r="BD1002" s="214"/>
      <c r="BE1002" s="214"/>
      <c r="BF1002" s="214"/>
      <c r="BG1002" s="216">
        <f t="shared" si="49"/>
        <v>415.48</v>
      </c>
      <c r="BH1002" s="72">
        <f t="shared" si="49"/>
        <v>415.48</v>
      </c>
      <c r="BI1002" s="217">
        <f t="shared" si="47"/>
        <v>3.5032040472175383E-2</v>
      </c>
      <c r="BJ1002" s="218">
        <v>0</v>
      </c>
      <c r="BK1002" s="218">
        <v>0</v>
      </c>
      <c r="BL1002" s="218">
        <v>0</v>
      </c>
      <c r="BM1002" s="218">
        <v>0</v>
      </c>
      <c r="BN1002" s="218">
        <v>0</v>
      </c>
      <c r="BO1002" s="218">
        <v>0</v>
      </c>
      <c r="BP1002" s="218">
        <v>0</v>
      </c>
      <c r="BQ1002" s="218">
        <v>0</v>
      </c>
      <c r="BR1002" s="218">
        <v>0</v>
      </c>
      <c r="BS1002" s="218">
        <v>0</v>
      </c>
      <c r="BT1002" s="218">
        <v>0</v>
      </c>
      <c r="BU1002" s="218">
        <v>0</v>
      </c>
      <c r="BV1002" s="218">
        <v>0</v>
      </c>
      <c r="BW1002" s="218">
        <v>0</v>
      </c>
      <c r="BX1002" s="218">
        <v>0</v>
      </c>
      <c r="BY1002" s="218">
        <v>0</v>
      </c>
      <c r="BZ1002" s="218">
        <v>487707.04320000007</v>
      </c>
      <c r="CA1002" s="218">
        <v>487707.04320000007</v>
      </c>
      <c r="CB1002" s="218">
        <v>0</v>
      </c>
      <c r="CC1002" s="218">
        <v>0</v>
      </c>
      <c r="CD1002" s="218">
        <v>0</v>
      </c>
      <c r="CE1002" s="218">
        <v>0</v>
      </c>
      <c r="CF1002" s="218">
        <v>487707.04320000007</v>
      </c>
      <c r="CG1002" s="219">
        <v>487707.04320000007</v>
      </c>
      <c r="CH1002" s="220">
        <v>32447040</v>
      </c>
      <c r="CI1002" s="220">
        <v>32447040</v>
      </c>
      <c r="CJ1002" s="220">
        <v>41557439.999999993</v>
      </c>
      <c r="CK1002" s="221" t="s">
        <v>530</v>
      </c>
      <c r="CL1002" s="222">
        <v>9.26</v>
      </c>
      <c r="CM1002" s="223">
        <v>9.26</v>
      </c>
      <c r="CN1002" s="224">
        <v>11.86</v>
      </c>
      <c r="CO1002" s="253"/>
      <c r="CP1002" s="253"/>
      <c r="CQ1002" s="253"/>
      <c r="CR1002" s="225"/>
      <c r="CS1002" s="254">
        <v>940.43413048686818</v>
      </c>
      <c r="CT1002" s="255">
        <v>103.82032378075387</v>
      </c>
      <c r="CU1002" s="256">
        <v>1.0784058222045525</v>
      </c>
      <c r="CV1002" s="257">
        <v>0.74073323837812255</v>
      </c>
      <c r="CW1002" s="245" t="s">
        <v>774</v>
      </c>
      <c r="CX1002" s="258"/>
      <c r="CY1002" s="253"/>
      <c r="CZ1002" s="253"/>
      <c r="DA1002" s="259"/>
      <c r="DB1002" s="260"/>
      <c r="DC1002" s="261">
        <v>0</v>
      </c>
      <c r="DD1002" s="262">
        <v>18405</v>
      </c>
      <c r="DE1002" s="263">
        <v>43351</v>
      </c>
      <c r="DF1002" s="111">
        <v>20585.333333333332</v>
      </c>
    </row>
    <row r="1003" spans="1:110" ht="35.25" customHeight="1" x14ac:dyDescent="0.25">
      <c r="A1003" s="237" t="s">
        <v>541</v>
      </c>
      <c r="B1003" s="238" t="s">
        <v>14</v>
      </c>
      <c r="C1003" s="238" t="s">
        <v>22</v>
      </c>
      <c r="D1003" s="60" t="s">
        <v>380</v>
      </c>
      <c r="E1003" s="60" t="s">
        <v>381</v>
      </c>
      <c r="F1003" s="60" t="s">
        <v>1961</v>
      </c>
      <c r="G1003" s="61" t="s">
        <v>1962</v>
      </c>
      <c r="H1003" s="211" t="s">
        <v>533</v>
      </c>
      <c r="I1003" s="60" t="s">
        <v>529</v>
      </c>
      <c r="J1003" s="212">
        <v>6.9960996219322089</v>
      </c>
      <c r="K1003" s="212">
        <v>44.342234756253006</v>
      </c>
      <c r="L1003" s="213">
        <v>1446.8</v>
      </c>
      <c r="M1003" s="214"/>
      <c r="N1003" s="214"/>
      <c r="O1003" s="214"/>
      <c r="P1003" s="214"/>
      <c r="Q1003" s="214"/>
      <c r="R1003" s="214"/>
      <c r="S1003" s="214"/>
      <c r="T1003" s="214"/>
      <c r="U1003" s="214"/>
      <c r="V1003" s="214"/>
      <c r="W1003" s="214"/>
      <c r="X1003" s="214"/>
      <c r="Y1003" s="214"/>
      <c r="Z1003" s="214"/>
      <c r="AA1003" s="214"/>
      <c r="AB1003" s="214"/>
      <c r="AC1003" s="214">
        <v>4</v>
      </c>
      <c r="AD1003" s="214">
        <v>4</v>
      </c>
      <c r="AE1003" s="214"/>
      <c r="AF1003" s="214"/>
      <c r="AG1003" s="215"/>
      <c r="AH1003" s="214"/>
      <c r="AI1003" s="214">
        <f t="shared" si="48"/>
        <v>4</v>
      </c>
      <c r="AJ1003" s="214">
        <f t="shared" si="48"/>
        <v>4</v>
      </c>
      <c r="AK1003" s="214"/>
      <c r="AL1003" s="214"/>
      <c r="AM1003" s="214"/>
      <c r="AN1003" s="214"/>
      <c r="AO1003" s="214"/>
      <c r="AP1003" s="214"/>
      <c r="AQ1003" s="214"/>
      <c r="AR1003" s="214"/>
      <c r="AS1003" s="214"/>
      <c r="AT1003" s="214"/>
      <c r="AU1003" s="214"/>
      <c r="AV1003" s="214"/>
      <c r="AW1003" s="214"/>
      <c r="AX1003" s="214"/>
      <c r="AY1003" s="214"/>
      <c r="AZ1003" s="214"/>
      <c r="BA1003" s="214">
        <v>16.32</v>
      </c>
      <c r="BB1003" s="214">
        <v>16.32</v>
      </c>
      <c r="BC1003" s="214"/>
      <c r="BD1003" s="214"/>
      <c r="BE1003" s="214"/>
      <c r="BF1003" s="214"/>
      <c r="BG1003" s="216">
        <f t="shared" si="49"/>
        <v>16.32</v>
      </c>
      <c r="BH1003" s="72">
        <f t="shared" si="49"/>
        <v>16.32</v>
      </c>
      <c r="BI1003" s="217">
        <f t="shared" si="47"/>
        <v>2.9511754068716096E-3</v>
      </c>
      <c r="BJ1003" s="218">
        <v>0</v>
      </c>
      <c r="BK1003" s="218">
        <v>0</v>
      </c>
      <c r="BL1003" s="218">
        <v>0</v>
      </c>
      <c r="BM1003" s="218">
        <v>0</v>
      </c>
      <c r="BN1003" s="218">
        <v>0</v>
      </c>
      <c r="BO1003" s="218">
        <v>0</v>
      </c>
      <c r="BP1003" s="218">
        <v>0</v>
      </c>
      <c r="BQ1003" s="218">
        <v>0</v>
      </c>
      <c r="BR1003" s="218">
        <v>0</v>
      </c>
      <c r="BS1003" s="218">
        <v>0</v>
      </c>
      <c r="BT1003" s="218">
        <v>0</v>
      </c>
      <c r="BU1003" s="218">
        <v>0</v>
      </c>
      <c r="BV1003" s="218">
        <v>0</v>
      </c>
      <c r="BW1003" s="218">
        <v>0</v>
      </c>
      <c r="BX1003" s="218">
        <v>0</v>
      </c>
      <c r="BY1003" s="218">
        <v>0</v>
      </c>
      <c r="BZ1003" s="218">
        <v>19157.068800000001</v>
      </c>
      <c r="CA1003" s="218">
        <v>19157.068800000001</v>
      </c>
      <c r="CB1003" s="218">
        <v>0</v>
      </c>
      <c r="CC1003" s="218">
        <v>0</v>
      </c>
      <c r="CD1003" s="218">
        <v>0</v>
      </c>
      <c r="CE1003" s="218">
        <v>0</v>
      </c>
      <c r="CF1003" s="218">
        <v>19157.068800000001</v>
      </c>
      <c r="CG1003" s="219">
        <v>19157.068800000001</v>
      </c>
      <c r="CH1003" s="220">
        <v>7977458.7934703995</v>
      </c>
      <c r="CI1003" s="220">
        <v>7977458.7934703995</v>
      </c>
      <c r="CJ1003" s="220">
        <v>8966533.9690836016</v>
      </c>
      <c r="CK1003" s="221" t="s">
        <v>530</v>
      </c>
      <c r="CL1003" s="222">
        <v>4.92</v>
      </c>
      <c r="CM1003" s="223">
        <v>4.92</v>
      </c>
      <c r="CN1003" s="224">
        <v>5.53</v>
      </c>
      <c r="CO1003" s="253"/>
      <c r="CP1003" s="253"/>
      <c r="CQ1003" s="253"/>
      <c r="CR1003" s="225"/>
      <c r="CS1003" s="254">
        <v>693.56563428681841</v>
      </c>
      <c r="CT1003" s="255">
        <v>559.3712865891938</v>
      </c>
      <c r="CU1003" s="256">
        <v>2.924904351564674</v>
      </c>
      <c r="CV1003" s="257">
        <v>2.8840018526510534</v>
      </c>
      <c r="CW1003" s="245" t="s">
        <v>609</v>
      </c>
      <c r="CX1003" s="258"/>
      <c r="CY1003" s="253"/>
      <c r="CZ1003" s="253"/>
      <c r="DA1003" s="259"/>
      <c r="DB1003" s="260"/>
      <c r="DC1003" s="261">
        <v>200234</v>
      </c>
      <c r="DD1003" s="262">
        <v>944757</v>
      </c>
      <c r="DE1003" s="263">
        <v>288714</v>
      </c>
      <c r="DF1003" s="111">
        <v>477901.66666666669</v>
      </c>
    </row>
    <row r="1004" spans="1:110" ht="35.25" customHeight="1" x14ac:dyDescent="0.25">
      <c r="A1004" s="237" t="s">
        <v>541</v>
      </c>
      <c r="B1004" s="238" t="s">
        <v>14</v>
      </c>
      <c r="C1004" s="238" t="s">
        <v>22</v>
      </c>
      <c r="D1004" s="60" t="s">
        <v>380</v>
      </c>
      <c r="E1004" s="60" t="s">
        <v>381</v>
      </c>
      <c r="F1004" s="60" t="s">
        <v>1963</v>
      </c>
      <c r="G1004" s="61" t="s">
        <v>1964</v>
      </c>
      <c r="H1004" s="211" t="s">
        <v>533</v>
      </c>
      <c r="I1004" s="60" t="s">
        <v>529</v>
      </c>
      <c r="J1004" s="212">
        <v>9.7168050304614013</v>
      </c>
      <c r="K1004" s="212">
        <v>45.156060512136001</v>
      </c>
      <c r="L1004" s="213">
        <v>1904.9</v>
      </c>
      <c r="M1004" s="214"/>
      <c r="N1004" s="214"/>
      <c r="O1004" s="214"/>
      <c r="P1004" s="214"/>
      <c r="Q1004" s="214"/>
      <c r="R1004" s="214"/>
      <c r="S1004" s="214"/>
      <c r="T1004" s="214"/>
      <c r="U1004" s="214"/>
      <c r="V1004" s="214"/>
      <c r="W1004" s="214"/>
      <c r="X1004" s="214"/>
      <c r="Y1004" s="214"/>
      <c r="Z1004" s="214"/>
      <c r="AA1004" s="214">
        <v>1</v>
      </c>
      <c r="AB1004" s="214">
        <v>1</v>
      </c>
      <c r="AC1004" s="214">
        <v>192</v>
      </c>
      <c r="AD1004" s="214">
        <v>192</v>
      </c>
      <c r="AE1004" s="214"/>
      <c r="AF1004" s="214"/>
      <c r="AG1004" s="215"/>
      <c r="AH1004" s="214"/>
      <c r="AI1004" s="214">
        <f t="shared" si="48"/>
        <v>193</v>
      </c>
      <c r="AJ1004" s="214">
        <f t="shared" si="48"/>
        <v>193</v>
      </c>
      <c r="AK1004" s="214"/>
      <c r="AL1004" s="214"/>
      <c r="AM1004" s="214"/>
      <c r="AN1004" s="214"/>
      <c r="AO1004" s="214"/>
      <c r="AP1004" s="214"/>
      <c r="AQ1004" s="214"/>
      <c r="AR1004" s="214"/>
      <c r="AS1004" s="214"/>
      <c r="AT1004" s="214"/>
      <c r="AU1004" s="214"/>
      <c r="AV1004" s="214"/>
      <c r="AW1004" s="214"/>
      <c r="AX1004" s="214"/>
      <c r="AY1004" s="214">
        <v>5</v>
      </c>
      <c r="AZ1004" s="214">
        <v>5</v>
      </c>
      <c r="BA1004" s="214">
        <v>1716.65</v>
      </c>
      <c r="BB1004" s="214">
        <v>1716.65</v>
      </c>
      <c r="BC1004" s="214"/>
      <c r="BD1004" s="214"/>
      <c r="BE1004" s="214"/>
      <c r="BF1004" s="214"/>
      <c r="BG1004" s="216">
        <f t="shared" si="49"/>
        <v>1721.65</v>
      </c>
      <c r="BH1004" s="72">
        <f t="shared" si="49"/>
        <v>1721.65</v>
      </c>
      <c r="BI1004" s="217">
        <f t="shared" si="47"/>
        <v>0.26568672839506174</v>
      </c>
      <c r="BJ1004" s="218">
        <v>0</v>
      </c>
      <c r="BK1004" s="218">
        <v>0</v>
      </c>
      <c r="BL1004" s="218">
        <v>0</v>
      </c>
      <c r="BM1004" s="218">
        <v>0</v>
      </c>
      <c r="BN1004" s="218">
        <v>0</v>
      </c>
      <c r="BO1004" s="218">
        <v>0</v>
      </c>
      <c r="BP1004" s="218">
        <v>0</v>
      </c>
      <c r="BQ1004" s="218">
        <v>0</v>
      </c>
      <c r="BR1004" s="218">
        <v>0</v>
      </c>
      <c r="BS1004" s="218">
        <v>0</v>
      </c>
      <c r="BT1004" s="218">
        <v>0</v>
      </c>
      <c r="BU1004" s="218">
        <v>0</v>
      </c>
      <c r="BV1004" s="218">
        <v>0</v>
      </c>
      <c r="BW1004" s="218">
        <v>0</v>
      </c>
      <c r="BX1004" s="218">
        <v>25228.799999999999</v>
      </c>
      <c r="BY1004" s="218">
        <v>25228.799999999999</v>
      </c>
      <c r="BZ1004" s="218">
        <v>2015072.4360000002</v>
      </c>
      <c r="CA1004" s="218">
        <v>2015072.4360000002</v>
      </c>
      <c r="CB1004" s="218">
        <v>0</v>
      </c>
      <c r="CC1004" s="218">
        <v>0</v>
      </c>
      <c r="CD1004" s="218">
        <v>0</v>
      </c>
      <c r="CE1004" s="218">
        <v>0</v>
      </c>
      <c r="CF1004" s="218">
        <v>2040301.2360000003</v>
      </c>
      <c r="CG1004" s="219">
        <v>2040301.2360000003</v>
      </c>
      <c r="CH1004" s="220">
        <v>15788513.4453</v>
      </c>
      <c r="CI1004" s="220">
        <v>15788513.4453</v>
      </c>
      <c r="CJ1004" s="220">
        <v>16882766.852400001</v>
      </c>
      <c r="CK1004" s="221" t="s">
        <v>530</v>
      </c>
      <c r="CL1004" s="222">
        <v>6.06</v>
      </c>
      <c r="CM1004" s="223">
        <v>6.06</v>
      </c>
      <c r="CN1004" s="224">
        <v>6.48</v>
      </c>
      <c r="CO1004" s="253"/>
      <c r="CP1004" s="253"/>
      <c r="CQ1004" s="253"/>
      <c r="CR1004" s="225"/>
      <c r="CS1004" s="254">
        <v>476.71701037899578</v>
      </c>
      <c r="CT1004" s="255">
        <v>159.81444180083085</v>
      </c>
      <c r="CU1004" s="256">
        <v>1.4789349183212674</v>
      </c>
      <c r="CV1004" s="257">
        <v>1.3864088383340663</v>
      </c>
      <c r="CW1004" s="245" t="s">
        <v>609</v>
      </c>
      <c r="CX1004" s="258"/>
      <c r="CY1004" s="253"/>
      <c r="CZ1004" s="253"/>
      <c r="DA1004" s="259"/>
      <c r="DB1004" s="260"/>
      <c r="DC1004" s="261">
        <v>164774</v>
      </c>
      <c r="DD1004" s="262">
        <v>31876</v>
      </c>
      <c r="DE1004" s="263">
        <v>0</v>
      </c>
      <c r="DF1004" s="111">
        <v>65550</v>
      </c>
    </row>
    <row r="1005" spans="1:110" ht="35.25" customHeight="1" x14ac:dyDescent="0.25">
      <c r="A1005" s="237" t="s">
        <v>541</v>
      </c>
      <c r="B1005" s="238" t="s">
        <v>14</v>
      </c>
      <c r="C1005" s="238" t="s">
        <v>22</v>
      </c>
      <c r="D1005" s="60" t="s">
        <v>243</v>
      </c>
      <c r="E1005" s="60" t="s">
        <v>113</v>
      </c>
      <c r="F1005" s="60" t="s">
        <v>1965</v>
      </c>
      <c r="G1005" s="61" t="s">
        <v>113</v>
      </c>
      <c r="H1005" s="211" t="s">
        <v>533</v>
      </c>
      <c r="I1005" s="60" t="s">
        <v>529</v>
      </c>
      <c r="J1005" s="212">
        <v>11.774481389853227</v>
      </c>
      <c r="K1005" s="212">
        <v>19.885227231366002</v>
      </c>
      <c r="L1005" s="213">
        <v>1093</v>
      </c>
      <c r="M1005" s="214"/>
      <c r="N1005" s="214"/>
      <c r="O1005" s="214"/>
      <c r="P1005" s="214"/>
      <c r="Q1005" s="214"/>
      <c r="R1005" s="214"/>
      <c r="S1005" s="214"/>
      <c r="T1005" s="214"/>
      <c r="U1005" s="214"/>
      <c r="V1005" s="214"/>
      <c r="W1005" s="214"/>
      <c r="X1005" s="214"/>
      <c r="Y1005" s="214"/>
      <c r="Z1005" s="214"/>
      <c r="AA1005" s="214"/>
      <c r="AB1005" s="214"/>
      <c r="AC1005" s="214">
        <v>43</v>
      </c>
      <c r="AD1005" s="214">
        <v>43</v>
      </c>
      <c r="AE1005" s="214"/>
      <c r="AF1005" s="214"/>
      <c r="AG1005" s="215"/>
      <c r="AH1005" s="214"/>
      <c r="AI1005" s="214">
        <f t="shared" si="48"/>
        <v>43</v>
      </c>
      <c r="AJ1005" s="214">
        <f t="shared" si="48"/>
        <v>43</v>
      </c>
      <c r="AK1005" s="214"/>
      <c r="AL1005" s="214"/>
      <c r="AM1005" s="214"/>
      <c r="AN1005" s="214"/>
      <c r="AO1005" s="214"/>
      <c r="AP1005" s="214"/>
      <c r="AQ1005" s="214"/>
      <c r="AR1005" s="214"/>
      <c r="AS1005" s="214"/>
      <c r="AT1005" s="214"/>
      <c r="AU1005" s="214"/>
      <c r="AV1005" s="214"/>
      <c r="AW1005" s="214"/>
      <c r="AX1005" s="214"/>
      <c r="AY1005" s="214"/>
      <c r="AZ1005" s="214"/>
      <c r="BA1005" s="214">
        <v>3753.67</v>
      </c>
      <c r="BB1005" s="214">
        <v>3753.67</v>
      </c>
      <c r="BC1005" s="214"/>
      <c r="BD1005" s="214"/>
      <c r="BE1005" s="214"/>
      <c r="BF1005" s="214"/>
      <c r="BG1005" s="216">
        <f t="shared" si="49"/>
        <v>3753.67</v>
      </c>
      <c r="BH1005" s="72">
        <f t="shared" si="49"/>
        <v>3753.67</v>
      </c>
      <c r="BI1005" s="217">
        <f t="shared" si="47"/>
        <v>0.76762167689161565</v>
      </c>
      <c r="BJ1005" s="218">
        <v>0</v>
      </c>
      <c r="BK1005" s="218">
        <v>0</v>
      </c>
      <c r="BL1005" s="218">
        <v>0</v>
      </c>
      <c r="BM1005" s="218">
        <v>0</v>
      </c>
      <c r="BN1005" s="218">
        <v>0</v>
      </c>
      <c r="BO1005" s="218">
        <v>0</v>
      </c>
      <c r="BP1005" s="218">
        <v>0</v>
      </c>
      <c r="BQ1005" s="218">
        <v>0</v>
      </c>
      <c r="BR1005" s="218">
        <v>0</v>
      </c>
      <c r="BS1005" s="218">
        <v>0</v>
      </c>
      <c r="BT1005" s="218">
        <v>0</v>
      </c>
      <c r="BU1005" s="218">
        <v>0</v>
      </c>
      <c r="BV1005" s="218">
        <v>0</v>
      </c>
      <c r="BW1005" s="218">
        <v>0</v>
      </c>
      <c r="BX1005" s="218">
        <v>0</v>
      </c>
      <c r="BY1005" s="218">
        <v>0</v>
      </c>
      <c r="BZ1005" s="218">
        <v>4406207.9928000001</v>
      </c>
      <c r="CA1005" s="218">
        <v>4406207.9928000001</v>
      </c>
      <c r="CB1005" s="218">
        <v>0</v>
      </c>
      <c r="CC1005" s="218">
        <v>0</v>
      </c>
      <c r="CD1005" s="218">
        <v>0</v>
      </c>
      <c r="CE1005" s="218">
        <v>0</v>
      </c>
      <c r="CF1005" s="218">
        <v>4406207.9928000001</v>
      </c>
      <c r="CG1005" s="219">
        <v>4406207.9928000001</v>
      </c>
      <c r="CH1005" s="220">
        <v>11392287.288364798</v>
      </c>
      <c r="CI1005" s="220">
        <v>11392287.288364798</v>
      </c>
      <c r="CJ1005" s="220">
        <v>5510216.1068351986</v>
      </c>
      <c r="CK1005" s="221" t="s">
        <v>530</v>
      </c>
      <c r="CL1005" s="222">
        <v>10.11</v>
      </c>
      <c r="CM1005" s="223">
        <v>10.11</v>
      </c>
      <c r="CN1005" s="224">
        <v>4.8899999999999997</v>
      </c>
      <c r="CO1005" s="253"/>
      <c r="CP1005" s="253"/>
      <c r="CQ1005" s="253"/>
      <c r="CR1005" s="225"/>
      <c r="CS1005" s="254">
        <v>206.93082150884973</v>
      </c>
      <c r="CT1005" s="255">
        <v>177.72008652867285</v>
      </c>
      <c r="CU1005" s="256">
        <v>1.2748048177526408</v>
      </c>
      <c r="CV1005" s="257">
        <v>1.2589463243095178</v>
      </c>
      <c r="CW1005" s="245" t="s">
        <v>609</v>
      </c>
      <c r="CX1005" s="258"/>
      <c r="CY1005" s="253"/>
      <c r="CZ1005" s="253"/>
      <c r="DA1005" s="259"/>
      <c r="DB1005" s="260"/>
      <c r="DC1005" s="261">
        <v>0</v>
      </c>
      <c r="DD1005" s="262">
        <v>52704</v>
      </c>
      <c r="DE1005" s="263">
        <v>338797</v>
      </c>
      <c r="DF1005" s="111">
        <v>130500.33333333333</v>
      </c>
    </row>
    <row r="1006" spans="1:110" ht="35.25" customHeight="1" x14ac:dyDescent="0.25">
      <c r="A1006" s="237" t="s">
        <v>541</v>
      </c>
      <c r="B1006" s="238" t="s">
        <v>14</v>
      </c>
      <c r="C1006" s="238" t="s">
        <v>22</v>
      </c>
      <c r="D1006" s="60" t="s">
        <v>243</v>
      </c>
      <c r="E1006" s="60" t="s">
        <v>113</v>
      </c>
      <c r="F1006" s="60" t="s">
        <v>1966</v>
      </c>
      <c r="G1006" s="61" t="s">
        <v>113</v>
      </c>
      <c r="H1006" s="211" t="s">
        <v>533</v>
      </c>
      <c r="I1006" s="60" t="s">
        <v>529</v>
      </c>
      <c r="J1006" s="212">
        <v>8.8022822040650333</v>
      </c>
      <c r="K1006" s="212">
        <v>13.057954518294</v>
      </c>
      <c r="L1006" s="213">
        <v>2707.7</v>
      </c>
      <c r="M1006" s="214"/>
      <c r="N1006" s="214"/>
      <c r="O1006" s="214"/>
      <c r="P1006" s="214"/>
      <c r="Q1006" s="214"/>
      <c r="R1006" s="214"/>
      <c r="S1006" s="214"/>
      <c r="T1006" s="214"/>
      <c r="U1006" s="214"/>
      <c r="V1006" s="214"/>
      <c r="W1006" s="214"/>
      <c r="X1006" s="214"/>
      <c r="Y1006" s="214"/>
      <c r="Z1006" s="214"/>
      <c r="AA1006" s="214"/>
      <c r="AB1006" s="214"/>
      <c r="AC1006" s="214">
        <v>35</v>
      </c>
      <c r="AD1006" s="214">
        <v>35</v>
      </c>
      <c r="AE1006" s="214"/>
      <c r="AF1006" s="214"/>
      <c r="AG1006" s="215"/>
      <c r="AH1006" s="214"/>
      <c r="AI1006" s="214">
        <f t="shared" si="48"/>
        <v>35</v>
      </c>
      <c r="AJ1006" s="214">
        <f t="shared" si="48"/>
        <v>35</v>
      </c>
      <c r="AK1006" s="214"/>
      <c r="AL1006" s="214"/>
      <c r="AM1006" s="214"/>
      <c r="AN1006" s="214"/>
      <c r="AO1006" s="214"/>
      <c r="AP1006" s="214"/>
      <c r="AQ1006" s="214"/>
      <c r="AR1006" s="214"/>
      <c r="AS1006" s="214"/>
      <c r="AT1006" s="214"/>
      <c r="AU1006" s="214"/>
      <c r="AV1006" s="214"/>
      <c r="AW1006" s="214"/>
      <c r="AX1006" s="214"/>
      <c r="AY1006" s="214"/>
      <c r="AZ1006" s="214"/>
      <c r="BA1006" s="214">
        <v>1203.58</v>
      </c>
      <c r="BB1006" s="214">
        <v>1203.58</v>
      </c>
      <c r="BC1006" s="214"/>
      <c r="BD1006" s="214"/>
      <c r="BE1006" s="214"/>
      <c r="BF1006" s="214"/>
      <c r="BG1006" s="216">
        <f t="shared" si="49"/>
        <v>1203.58</v>
      </c>
      <c r="BH1006" s="72">
        <f t="shared" si="49"/>
        <v>1203.58</v>
      </c>
      <c r="BI1006" s="217">
        <f t="shared" si="47"/>
        <v>0.20895486111111108</v>
      </c>
      <c r="BJ1006" s="218">
        <v>0</v>
      </c>
      <c r="BK1006" s="218">
        <v>0</v>
      </c>
      <c r="BL1006" s="218">
        <v>0</v>
      </c>
      <c r="BM1006" s="218">
        <v>0</v>
      </c>
      <c r="BN1006" s="218">
        <v>0</v>
      </c>
      <c r="BO1006" s="218">
        <v>0</v>
      </c>
      <c r="BP1006" s="218">
        <v>0</v>
      </c>
      <c r="BQ1006" s="218">
        <v>0</v>
      </c>
      <c r="BR1006" s="218">
        <v>0</v>
      </c>
      <c r="BS1006" s="218">
        <v>0</v>
      </c>
      <c r="BT1006" s="218">
        <v>0</v>
      </c>
      <c r="BU1006" s="218">
        <v>0</v>
      </c>
      <c r="BV1006" s="218">
        <v>0</v>
      </c>
      <c r="BW1006" s="218">
        <v>0</v>
      </c>
      <c r="BX1006" s="218">
        <v>0</v>
      </c>
      <c r="BY1006" s="218">
        <v>0</v>
      </c>
      <c r="BZ1006" s="218">
        <v>1412810.3472</v>
      </c>
      <c r="CA1006" s="218">
        <v>1412810.3472</v>
      </c>
      <c r="CB1006" s="218">
        <v>0</v>
      </c>
      <c r="CC1006" s="218">
        <v>0</v>
      </c>
      <c r="CD1006" s="218">
        <v>0</v>
      </c>
      <c r="CE1006" s="218">
        <v>0</v>
      </c>
      <c r="CF1006" s="218">
        <v>1412810.3472</v>
      </c>
      <c r="CG1006" s="219">
        <v>1412810.3472</v>
      </c>
      <c r="CH1006" s="220">
        <v>19539292.8726</v>
      </c>
      <c r="CI1006" s="220">
        <v>19539292.8726</v>
      </c>
      <c r="CJ1006" s="220">
        <v>20500241.702399999</v>
      </c>
      <c r="CK1006" s="221" t="s">
        <v>530</v>
      </c>
      <c r="CL1006" s="222">
        <v>5.49</v>
      </c>
      <c r="CM1006" s="223">
        <v>5.49</v>
      </c>
      <c r="CN1006" s="224">
        <v>5.76</v>
      </c>
      <c r="CO1006" s="253"/>
      <c r="CP1006" s="253"/>
      <c r="CQ1006" s="253"/>
      <c r="CR1006" s="225"/>
      <c r="CS1006" s="254">
        <v>292.41828307492568</v>
      </c>
      <c r="CT1006" s="255">
        <v>154.0395274083576</v>
      </c>
      <c r="CU1006" s="256">
        <v>0.69642619832747599</v>
      </c>
      <c r="CV1006" s="257">
        <v>0.66625492360642857</v>
      </c>
      <c r="CW1006" s="245" t="s">
        <v>616</v>
      </c>
      <c r="CX1006" s="258"/>
      <c r="CY1006" s="253"/>
      <c r="CZ1006" s="253"/>
      <c r="DA1006" s="259"/>
      <c r="DB1006" s="260"/>
      <c r="DC1006" s="261">
        <v>0</v>
      </c>
      <c r="DD1006" s="262">
        <v>0</v>
      </c>
      <c r="DE1006" s="263">
        <v>313956</v>
      </c>
      <c r="DF1006" s="111">
        <v>104652</v>
      </c>
    </row>
    <row r="1007" spans="1:110" ht="35.25" customHeight="1" x14ac:dyDescent="0.25">
      <c r="A1007" s="237" t="s">
        <v>541</v>
      </c>
      <c r="B1007" s="238" t="s">
        <v>14</v>
      </c>
      <c r="C1007" s="238" t="s">
        <v>22</v>
      </c>
      <c r="D1007" s="60" t="s">
        <v>243</v>
      </c>
      <c r="E1007" s="60" t="s">
        <v>113</v>
      </c>
      <c r="F1007" s="60" t="s">
        <v>1967</v>
      </c>
      <c r="G1007" s="61" t="s">
        <v>113</v>
      </c>
      <c r="H1007" s="211" t="s">
        <v>543</v>
      </c>
      <c r="I1007" s="60" t="s">
        <v>529</v>
      </c>
      <c r="J1007" s="212">
        <v>11.774481389853227</v>
      </c>
      <c r="K1007" s="212">
        <v>15.089962089825001</v>
      </c>
      <c r="L1007" s="213">
        <v>3525.2</v>
      </c>
      <c r="M1007" s="214"/>
      <c r="N1007" s="214"/>
      <c r="O1007" s="214"/>
      <c r="P1007" s="214"/>
      <c r="Q1007" s="214"/>
      <c r="R1007" s="214"/>
      <c r="S1007" s="214"/>
      <c r="T1007" s="214"/>
      <c r="U1007" s="214"/>
      <c r="V1007" s="214"/>
      <c r="W1007" s="214"/>
      <c r="X1007" s="214"/>
      <c r="Y1007" s="214"/>
      <c r="Z1007" s="214"/>
      <c r="AA1007" s="214"/>
      <c r="AB1007" s="214"/>
      <c r="AC1007" s="214">
        <v>25</v>
      </c>
      <c r="AD1007" s="214">
        <v>25</v>
      </c>
      <c r="AE1007" s="214"/>
      <c r="AF1007" s="214"/>
      <c r="AG1007" s="215"/>
      <c r="AH1007" s="214"/>
      <c r="AI1007" s="214">
        <f t="shared" si="48"/>
        <v>25</v>
      </c>
      <c r="AJ1007" s="214">
        <f t="shared" si="48"/>
        <v>25</v>
      </c>
      <c r="AK1007" s="214"/>
      <c r="AL1007" s="214"/>
      <c r="AM1007" s="214"/>
      <c r="AN1007" s="214"/>
      <c r="AO1007" s="214"/>
      <c r="AP1007" s="214"/>
      <c r="AQ1007" s="214"/>
      <c r="AR1007" s="214"/>
      <c r="AS1007" s="214"/>
      <c r="AT1007" s="214"/>
      <c r="AU1007" s="214"/>
      <c r="AV1007" s="214"/>
      <c r="AW1007" s="214"/>
      <c r="AX1007" s="214"/>
      <c r="AY1007" s="214"/>
      <c r="AZ1007" s="214"/>
      <c r="BA1007" s="214">
        <v>342.2</v>
      </c>
      <c r="BB1007" s="214">
        <v>342.2</v>
      </c>
      <c r="BC1007" s="214"/>
      <c r="BD1007" s="214"/>
      <c r="BE1007" s="214"/>
      <c r="BF1007" s="214"/>
      <c r="BG1007" s="216">
        <f t="shared" si="49"/>
        <v>342.2</v>
      </c>
      <c r="BH1007" s="72">
        <f t="shared" si="49"/>
        <v>342.2</v>
      </c>
      <c r="BI1007" s="217">
        <f t="shared" si="47"/>
        <v>2.6987381703470033E-2</v>
      </c>
      <c r="BJ1007" s="218">
        <v>0</v>
      </c>
      <c r="BK1007" s="218">
        <v>0</v>
      </c>
      <c r="BL1007" s="218">
        <v>0</v>
      </c>
      <c r="BM1007" s="218">
        <v>0</v>
      </c>
      <c r="BN1007" s="218">
        <v>0</v>
      </c>
      <c r="BO1007" s="218">
        <v>0</v>
      </c>
      <c r="BP1007" s="218">
        <v>0</v>
      </c>
      <c r="BQ1007" s="218">
        <v>0</v>
      </c>
      <c r="BR1007" s="218">
        <v>0</v>
      </c>
      <c r="BS1007" s="218">
        <v>0</v>
      </c>
      <c r="BT1007" s="218">
        <v>0</v>
      </c>
      <c r="BU1007" s="218">
        <v>0</v>
      </c>
      <c r="BV1007" s="218">
        <v>0</v>
      </c>
      <c r="BW1007" s="218">
        <v>0</v>
      </c>
      <c r="BX1007" s="218">
        <v>0</v>
      </c>
      <c r="BY1007" s="218">
        <v>0</v>
      </c>
      <c r="BZ1007" s="218">
        <v>401688.04800000001</v>
      </c>
      <c r="CA1007" s="218">
        <v>401688.04800000001</v>
      </c>
      <c r="CB1007" s="218">
        <v>0</v>
      </c>
      <c r="CC1007" s="218">
        <v>0</v>
      </c>
      <c r="CD1007" s="218">
        <v>0</v>
      </c>
      <c r="CE1007" s="218">
        <v>0</v>
      </c>
      <c r="CF1007" s="218">
        <v>401688.04800000001</v>
      </c>
      <c r="CG1007" s="219">
        <v>401688.04800000001</v>
      </c>
      <c r="CH1007" s="220">
        <v>45678561.597959995</v>
      </c>
      <c r="CI1007" s="220">
        <v>45678561.597959995</v>
      </c>
      <c r="CJ1007" s="220">
        <v>49085098.395095997</v>
      </c>
      <c r="CK1007" s="221" t="s">
        <v>530</v>
      </c>
      <c r="CL1007" s="222">
        <v>11.8</v>
      </c>
      <c r="CM1007" s="223">
        <v>11.8</v>
      </c>
      <c r="CN1007" s="224">
        <v>12.68</v>
      </c>
      <c r="CO1007" s="253"/>
      <c r="CP1007" s="253"/>
      <c r="CQ1007" s="253"/>
      <c r="CR1007" s="225"/>
      <c r="CS1007" s="254">
        <v>45.272602639029593</v>
      </c>
      <c r="CT1007" s="255">
        <v>45.192115114595879</v>
      </c>
      <c r="CU1007" s="256">
        <v>0.6647210412764526</v>
      </c>
      <c r="CV1007" s="257">
        <v>0.66311129078777842</v>
      </c>
      <c r="CW1007" s="245" t="s">
        <v>649</v>
      </c>
      <c r="CX1007" s="258"/>
      <c r="CY1007" s="253"/>
      <c r="CZ1007" s="253"/>
      <c r="DA1007" s="259"/>
      <c r="DB1007" s="260"/>
      <c r="DC1007" s="261">
        <v>82333</v>
      </c>
      <c r="DD1007" s="262">
        <v>159436</v>
      </c>
      <c r="DE1007" s="263">
        <v>37673</v>
      </c>
      <c r="DF1007" s="111">
        <v>93147.333333333328</v>
      </c>
    </row>
    <row r="1008" spans="1:110" ht="35.25" customHeight="1" x14ac:dyDescent="0.25">
      <c r="A1008" s="237" t="s">
        <v>541</v>
      </c>
      <c r="B1008" s="238" t="s">
        <v>14</v>
      </c>
      <c r="C1008" s="238" t="s">
        <v>22</v>
      </c>
      <c r="D1008" s="60" t="s">
        <v>243</v>
      </c>
      <c r="E1008" s="60" t="s">
        <v>113</v>
      </c>
      <c r="F1008" s="60" t="s">
        <v>1968</v>
      </c>
      <c r="G1008" s="61" t="s">
        <v>113</v>
      </c>
      <c r="H1008" s="211" t="s">
        <v>533</v>
      </c>
      <c r="I1008" s="60" t="s">
        <v>529</v>
      </c>
      <c r="J1008" s="212">
        <v>11.774481389853227</v>
      </c>
      <c r="K1008" s="212">
        <v>28.846590849090003</v>
      </c>
      <c r="L1008" s="213">
        <v>1334.3</v>
      </c>
      <c r="M1008" s="214"/>
      <c r="N1008" s="214"/>
      <c r="O1008" s="214"/>
      <c r="P1008" s="214"/>
      <c r="Q1008" s="214"/>
      <c r="R1008" s="214"/>
      <c r="S1008" s="214"/>
      <c r="T1008" s="214"/>
      <c r="U1008" s="214"/>
      <c r="V1008" s="214"/>
      <c r="W1008" s="214"/>
      <c r="X1008" s="214"/>
      <c r="Y1008" s="214"/>
      <c r="Z1008" s="214"/>
      <c r="AA1008" s="214"/>
      <c r="AB1008" s="214"/>
      <c r="AC1008" s="214">
        <v>48</v>
      </c>
      <c r="AD1008" s="214">
        <v>48</v>
      </c>
      <c r="AE1008" s="214"/>
      <c r="AF1008" s="214"/>
      <c r="AG1008" s="215"/>
      <c r="AH1008" s="214"/>
      <c r="AI1008" s="214">
        <f t="shared" si="48"/>
        <v>48</v>
      </c>
      <c r="AJ1008" s="214">
        <f t="shared" si="48"/>
        <v>48</v>
      </c>
      <c r="AK1008" s="214"/>
      <c r="AL1008" s="214"/>
      <c r="AM1008" s="214"/>
      <c r="AN1008" s="214"/>
      <c r="AO1008" s="214"/>
      <c r="AP1008" s="214"/>
      <c r="AQ1008" s="214"/>
      <c r="AR1008" s="214"/>
      <c r="AS1008" s="214"/>
      <c r="AT1008" s="214"/>
      <c r="AU1008" s="214"/>
      <c r="AV1008" s="214"/>
      <c r="AW1008" s="214"/>
      <c r="AX1008" s="214"/>
      <c r="AY1008" s="214"/>
      <c r="AZ1008" s="214"/>
      <c r="BA1008" s="214">
        <v>292.35000000000002</v>
      </c>
      <c r="BB1008" s="214">
        <v>292.35000000000002</v>
      </c>
      <c r="BC1008" s="214"/>
      <c r="BD1008" s="214"/>
      <c r="BE1008" s="214"/>
      <c r="BF1008" s="214"/>
      <c r="BG1008" s="216">
        <f t="shared" si="49"/>
        <v>292.35000000000002</v>
      </c>
      <c r="BH1008" s="72">
        <f t="shared" si="49"/>
        <v>292.35000000000002</v>
      </c>
      <c r="BI1008" s="217">
        <f t="shared" si="47"/>
        <v>2.5712401055408972E-2</v>
      </c>
      <c r="BJ1008" s="218">
        <v>0</v>
      </c>
      <c r="BK1008" s="218">
        <v>0</v>
      </c>
      <c r="BL1008" s="218">
        <v>0</v>
      </c>
      <c r="BM1008" s="218">
        <v>0</v>
      </c>
      <c r="BN1008" s="218">
        <v>0</v>
      </c>
      <c r="BO1008" s="218">
        <v>0</v>
      </c>
      <c r="BP1008" s="218">
        <v>0</v>
      </c>
      <c r="BQ1008" s="218">
        <v>0</v>
      </c>
      <c r="BR1008" s="218">
        <v>0</v>
      </c>
      <c r="BS1008" s="218">
        <v>0</v>
      </c>
      <c r="BT1008" s="218">
        <v>0</v>
      </c>
      <c r="BU1008" s="218">
        <v>0</v>
      </c>
      <c r="BV1008" s="218">
        <v>0</v>
      </c>
      <c r="BW1008" s="218">
        <v>0</v>
      </c>
      <c r="BX1008" s="218">
        <v>0</v>
      </c>
      <c r="BY1008" s="218">
        <v>0</v>
      </c>
      <c r="BZ1008" s="218">
        <v>343172.12400000001</v>
      </c>
      <c r="CA1008" s="218">
        <v>343172.12400000001</v>
      </c>
      <c r="CB1008" s="218">
        <v>0</v>
      </c>
      <c r="CC1008" s="218">
        <v>0</v>
      </c>
      <c r="CD1008" s="218">
        <v>0</v>
      </c>
      <c r="CE1008" s="218">
        <v>0</v>
      </c>
      <c r="CF1008" s="218">
        <v>343172.12400000001</v>
      </c>
      <c r="CG1008" s="219">
        <v>343172.12400000001</v>
      </c>
      <c r="CH1008" s="220">
        <v>38028045.734549999</v>
      </c>
      <c r="CI1008" s="220">
        <v>38028045.734549999</v>
      </c>
      <c r="CJ1008" s="220">
        <v>43896332.995109998</v>
      </c>
      <c r="CK1008" s="221" t="s">
        <v>530</v>
      </c>
      <c r="CL1008" s="222">
        <v>9.85</v>
      </c>
      <c r="CM1008" s="223">
        <v>9.85</v>
      </c>
      <c r="CN1008" s="224">
        <v>11.37</v>
      </c>
      <c r="CO1008" s="253"/>
      <c r="CP1008" s="253"/>
      <c r="CQ1008" s="253"/>
      <c r="CR1008" s="225"/>
      <c r="CS1008" s="254">
        <v>226.24764908761753</v>
      </c>
      <c r="CT1008" s="255">
        <v>189.16991339151195</v>
      </c>
      <c r="CU1008" s="256">
        <v>0.84541190321201609</v>
      </c>
      <c r="CV1008" s="257">
        <v>0.8338498661735817</v>
      </c>
      <c r="CW1008" s="245" t="s">
        <v>590</v>
      </c>
      <c r="CX1008" s="258"/>
      <c r="CY1008" s="253"/>
      <c r="CZ1008" s="253"/>
      <c r="DA1008" s="259"/>
      <c r="DB1008" s="260"/>
      <c r="DC1008" s="261">
        <v>0</v>
      </c>
      <c r="DD1008" s="262">
        <v>0</v>
      </c>
      <c r="DE1008" s="263">
        <v>0</v>
      </c>
      <c r="DF1008" s="111">
        <v>0</v>
      </c>
    </row>
    <row r="1009" spans="1:110" ht="35.25" customHeight="1" x14ac:dyDescent="0.25">
      <c r="A1009" s="237" t="s">
        <v>541</v>
      </c>
      <c r="B1009" s="238" t="s">
        <v>14</v>
      </c>
      <c r="C1009" s="238" t="s">
        <v>22</v>
      </c>
      <c r="D1009" s="60" t="s">
        <v>36</v>
      </c>
      <c r="E1009" s="60" t="s">
        <v>25</v>
      </c>
      <c r="F1009" s="60" t="s">
        <v>1969</v>
      </c>
      <c r="G1009" s="61" t="s">
        <v>25</v>
      </c>
      <c r="H1009" s="211" t="s">
        <v>533</v>
      </c>
      <c r="I1009" s="60" t="s">
        <v>529</v>
      </c>
      <c r="J1009" s="212">
        <v>10.882821634116768</v>
      </c>
      <c r="K1009" s="212">
        <v>29.746212059340003</v>
      </c>
      <c r="L1009" s="213">
        <v>1314.8</v>
      </c>
      <c r="M1009" s="214"/>
      <c r="N1009" s="214"/>
      <c r="O1009" s="214"/>
      <c r="P1009" s="214"/>
      <c r="Q1009" s="214"/>
      <c r="R1009" s="214"/>
      <c r="S1009" s="214"/>
      <c r="T1009" s="214"/>
      <c r="U1009" s="214"/>
      <c r="V1009" s="214"/>
      <c r="W1009" s="214"/>
      <c r="X1009" s="214"/>
      <c r="Y1009" s="214"/>
      <c r="Z1009" s="214"/>
      <c r="AA1009" s="214"/>
      <c r="AB1009" s="214"/>
      <c r="AC1009" s="214">
        <v>31</v>
      </c>
      <c r="AD1009" s="214">
        <v>31</v>
      </c>
      <c r="AE1009" s="214"/>
      <c r="AF1009" s="214"/>
      <c r="AG1009" s="215"/>
      <c r="AH1009" s="214"/>
      <c r="AI1009" s="214">
        <f t="shared" si="48"/>
        <v>31</v>
      </c>
      <c r="AJ1009" s="214">
        <f t="shared" si="48"/>
        <v>31</v>
      </c>
      <c r="AK1009" s="214"/>
      <c r="AL1009" s="214"/>
      <c r="AM1009" s="214"/>
      <c r="AN1009" s="214"/>
      <c r="AO1009" s="214"/>
      <c r="AP1009" s="214"/>
      <c r="AQ1009" s="214"/>
      <c r="AR1009" s="214"/>
      <c r="AS1009" s="214"/>
      <c r="AT1009" s="214"/>
      <c r="AU1009" s="214"/>
      <c r="AV1009" s="214"/>
      <c r="AW1009" s="214"/>
      <c r="AX1009" s="214"/>
      <c r="AY1009" s="214"/>
      <c r="AZ1009" s="214"/>
      <c r="BA1009" s="214">
        <v>236.61</v>
      </c>
      <c r="BB1009" s="214">
        <v>236.61</v>
      </c>
      <c r="BC1009" s="214"/>
      <c r="BD1009" s="214"/>
      <c r="BE1009" s="214"/>
      <c r="BF1009" s="214"/>
      <c r="BG1009" s="216">
        <f t="shared" si="49"/>
        <v>236.61</v>
      </c>
      <c r="BH1009" s="72">
        <f t="shared" si="49"/>
        <v>236.61</v>
      </c>
      <c r="BI1009" s="217">
        <f t="shared" si="47"/>
        <v>2.9031901840490797E-2</v>
      </c>
      <c r="BJ1009" s="218">
        <v>0</v>
      </c>
      <c r="BK1009" s="218">
        <v>0</v>
      </c>
      <c r="BL1009" s="218">
        <v>0</v>
      </c>
      <c r="BM1009" s="218">
        <v>0</v>
      </c>
      <c r="BN1009" s="218">
        <v>0</v>
      </c>
      <c r="BO1009" s="218">
        <v>0</v>
      </c>
      <c r="BP1009" s="218">
        <v>0</v>
      </c>
      <c r="BQ1009" s="218">
        <v>0</v>
      </c>
      <c r="BR1009" s="218">
        <v>0</v>
      </c>
      <c r="BS1009" s="218">
        <v>0</v>
      </c>
      <c r="BT1009" s="218">
        <v>0</v>
      </c>
      <c r="BU1009" s="218">
        <v>0</v>
      </c>
      <c r="BV1009" s="218">
        <v>0</v>
      </c>
      <c r="BW1009" s="218">
        <v>0</v>
      </c>
      <c r="BX1009" s="218">
        <v>0</v>
      </c>
      <c r="BY1009" s="218">
        <v>0</v>
      </c>
      <c r="BZ1009" s="218">
        <v>277742.28240000003</v>
      </c>
      <c r="CA1009" s="218">
        <v>277742.28240000003</v>
      </c>
      <c r="CB1009" s="218">
        <v>0</v>
      </c>
      <c r="CC1009" s="218">
        <v>0</v>
      </c>
      <c r="CD1009" s="218">
        <v>0</v>
      </c>
      <c r="CE1009" s="218">
        <v>0</v>
      </c>
      <c r="CF1009" s="218">
        <v>277742.28240000003</v>
      </c>
      <c r="CG1009" s="219">
        <v>277742.28240000003</v>
      </c>
      <c r="CH1009" s="220">
        <v>16573920.000000002</v>
      </c>
      <c r="CI1009" s="220">
        <v>16573920.000000002</v>
      </c>
      <c r="CJ1009" s="220">
        <v>28557600.000000004</v>
      </c>
      <c r="CK1009" s="221" t="s">
        <v>530</v>
      </c>
      <c r="CL1009" s="222">
        <v>4.7300000000000004</v>
      </c>
      <c r="CM1009" s="223">
        <v>4.7300000000000004</v>
      </c>
      <c r="CN1009" s="224">
        <v>8.15</v>
      </c>
      <c r="CO1009" s="253"/>
      <c r="CP1009" s="253"/>
      <c r="CQ1009" s="253"/>
      <c r="CR1009" s="225"/>
      <c r="CS1009" s="254">
        <v>1223.9667593019469</v>
      </c>
      <c r="CT1009" s="255">
        <v>167.70867842984404</v>
      </c>
      <c r="CU1009" s="256">
        <v>1.2603415451982298</v>
      </c>
      <c r="CV1009" s="257">
        <v>0.92240264292924701</v>
      </c>
      <c r="CW1009" s="245" t="s">
        <v>592</v>
      </c>
      <c r="CX1009" s="258"/>
      <c r="CY1009" s="253"/>
      <c r="CZ1009" s="253"/>
      <c r="DA1009" s="259"/>
      <c r="DB1009" s="260"/>
      <c r="DC1009" s="261">
        <v>0</v>
      </c>
      <c r="DD1009" s="262">
        <v>0</v>
      </c>
      <c r="DE1009" s="263">
        <v>0</v>
      </c>
      <c r="DF1009" s="111">
        <v>0</v>
      </c>
    </row>
    <row r="1010" spans="1:110" ht="35.25" customHeight="1" x14ac:dyDescent="0.25">
      <c r="A1010" s="237" t="s">
        <v>541</v>
      </c>
      <c r="B1010" s="238" t="s">
        <v>14</v>
      </c>
      <c r="C1010" s="238" t="s">
        <v>22</v>
      </c>
      <c r="D1010" s="60" t="s">
        <v>36</v>
      </c>
      <c r="E1010" s="60" t="s">
        <v>25</v>
      </c>
      <c r="F1010" s="60" t="s">
        <v>1970</v>
      </c>
      <c r="G1010" s="61" t="s">
        <v>25</v>
      </c>
      <c r="H1010" s="211" t="s">
        <v>543</v>
      </c>
      <c r="I1010" s="60" t="s">
        <v>529</v>
      </c>
      <c r="J1010" s="212">
        <v>9.7168050304614013</v>
      </c>
      <c r="K1010" s="212">
        <v>1.112689391625</v>
      </c>
      <c r="L1010" s="213">
        <v>61</v>
      </c>
      <c r="M1010" s="214"/>
      <c r="N1010" s="214"/>
      <c r="O1010" s="214"/>
      <c r="P1010" s="214"/>
      <c r="Q1010" s="214"/>
      <c r="R1010" s="214"/>
      <c r="S1010" s="214"/>
      <c r="T1010" s="214"/>
      <c r="U1010" s="214"/>
      <c r="V1010" s="214"/>
      <c r="W1010" s="214"/>
      <c r="X1010" s="214"/>
      <c r="Y1010" s="214"/>
      <c r="Z1010" s="214"/>
      <c r="AA1010" s="214"/>
      <c r="AB1010" s="214"/>
      <c r="AC1010" s="214">
        <v>3</v>
      </c>
      <c r="AD1010" s="214">
        <v>3</v>
      </c>
      <c r="AE1010" s="214"/>
      <c r="AF1010" s="214"/>
      <c r="AG1010" s="215"/>
      <c r="AH1010" s="214"/>
      <c r="AI1010" s="214">
        <f t="shared" si="48"/>
        <v>3</v>
      </c>
      <c r="AJ1010" s="214">
        <f t="shared" si="48"/>
        <v>3</v>
      </c>
      <c r="AK1010" s="214"/>
      <c r="AL1010" s="214"/>
      <c r="AM1010" s="214"/>
      <c r="AN1010" s="214"/>
      <c r="AO1010" s="214"/>
      <c r="AP1010" s="214"/>
      <c r="AQ1010" s="214"/>
      <c r="AR1010" s="214"/>
      <c r="AS1010" s="214"/>
      <c r="AT1010" s="214"/>
      <c r="AU1010" s="214"/>
      <c r="AV1010" s="214"/>
      <c r="AW1010" s="214"/>
      <c r="AX1010" s="214"/>
      <c r="AY1010" s="214"/>
      <c r="AZ1010" s="214"/>
      <c r="BA1010" s="214">
        <v>18</v>
      </c>
      <c r="BB1010" s="214">
        <v>18</v>
      </c>
      <c r="BC1010" s="214"/>
      <c r="BD1010" s="214"/>
      <c r="BE1010" s="214"/>
      <c r="BF1010" s="214"/>
      <c r="BG1010" s="216">
        <f t="shared" si="49"/>
        <v>18</v>
      </c>
      <c r="BH1010" s="72">
        <f t="shared" si="49"/>
        <v>18</v>
      </c>
      <c r="BI1010" s="217">
        <f t="shared" si="47"/>
        <v>2.3376623376623374E-2</v>
      </c>
      <c r="BJ1010" s="218">
        <v>0</v>
      </c>
      <c r="BK1010" s="218">
        <v>0</v>
      </c>
      <c r="BL1010" s="218">
        <v>0</v>
      </c>
      <c r="BM1010" s="218">
        <v>0</v>
      </c>
      <c r="BN1010" s="218">
        <v>0</v>
      </c>
      <c r="BO1010" s="218">
        <v>0</v>
      </c>
      <c r="BP1010" s="218">
        <v>0</v>
      </c>
      <c r="BQ1010" s="218">
        <v>0</v>
      </c>
      <c r="BR1010" s="218">
        <v>0</v>
      </c>
      <c r="BS1010" s="218">
        <v>0</v>
      </c>
      <c r="BT1010" s="218">
        <v>0</v>
      </c>
      <c r="BU1010" s="218">
        <v>0</v>
      </c>
      <c r="BV1010" s="218">
        <v>0</v>
      </c>
      <c r="BW1010" s="218">
        <v>0</v>
      </c>
      <c r="BX1010" s="218">
        <v>0</v>
      </c>
      <c r="BY1010" s="218">
        <v>0</v>
      </c>
      <c r="BZ1010" s="218">
        <v>21129.120000000003</v>
      </c>
      <c r="CA1010" s="218">
        <v>21129.120000000003</v>
      </c>
      <c r="CB1010" s="218">
        <v>0</v>
      </c>
      <c r="CC1010" s="218">
        <v>0</v>
      </c>
      <c r="CD1010" s="218">
        <v>0</v>
      </c>
      <c r="CE1010" s="218">
        <v>0</v>
      </c>
      <c r="CF1010" s="218">
        <v>21129.120000000003</v>
      </c>
      <c r="CG1010" s="219">
        <v>21129.120000000003</v>
      </c>
      <c r="CH1010" s="220">
        <v>1997279.9999999998</v>
      </c>
      <c r="CI1010" s="220">
        <v>1997279.9999999998</v>
      </c>
      <c r="CJ1010" s="220">
        <v>2698080.0000000005</v>
      </c>
      <c r="CK1010" s="221" t="s">
        <v>530</v>
      </c>
      <c r="CL1010" s="222">
        <v>0.56999999999999995</v>
      </c>
      <c r="CM1010" s="223">
        <v>0.56999999999999995</v>
      </c>
      <c r="CN1010" s="224">
        <v>0.77</v>
      </c>
      <c r="CO1010" s="253"/>
      <c r="CP1010" s="253"/>
      <c r="CQ1010" s="253"/>
      <c r="CR1010" s="225"/>
      <c r="CS1010" s="254">
        <v>1183.5656223602671</v>
      </c>
      <c r="CT1010" s="255">
        <v>64.374365529665909</v>
      </c>
      <c r="CU1010" s="256">
        <v>1.1316035373356355</v>
      </c>
      <c r="CV1010" s="257">
        <v>0.71083851001323117</v>
      </c>
      <c r="CW1010" s="245" t="s">
        <v>1742</v>
      </c>
      <c r="CX1010" s="258"/>
      <c r="CY1010" s="253"/>
      <c r="CZ1010" s="253"/>
      <c r="DA1010" s="259"/>
      <c r="DB1010" s="260"/>
      <c r="DC1010" s="261">
        <v>0</v>
      </c>
      <c r="DD1010" s="262">
        <v>0</v>
      </c>
      <c r="DE1010" s="263">
        <v>5752</v>
      </c>
      <c r="DF1010" s="111">
        <v>1917.3333333333333</v>
      </c>
    </row>
    <row r="1011" spans="1:110" ht="35.25" customHeight="1" x14ac:dyDescent="0.25">
      <c r="A1011" s="237" t="s">
        <v>541</v>
      </c>
      <c r="B1011" s="238" t="s">
        <v>14</v>
      </c>
      <c r="C1011" s="238" t="s">
        <v>22</v>
      </c>
      <c r="D1011" s="60" t="s">
        <v>36</v>
      </c>
      <c r="E1011" s="60" t="s">
        <v>25</v>
      </c>
      <c r="F1011" s="60" t="s">
        <v>1971</v>
      </c>
      <c r="G1011" s="61" t="s">
        <v>25</v>
      </c>
      <c r="H1011" s="211" t="s">
        <v>533</v>
      </c>
      <c r="I1011" s="60" t="s">
        <v>529</v>
      </c>
      <c r="J1011" s="212">
        <v>10.882821634116768</v>
      </c>
      <c r="K1011" s="212">
        <v>12.589393913208001</v>
      </c>
      <c r="L1011" s="213">
        <v>832.9</v>
      </c>
      <c r="M1011" s="214"/>
      <c r="N1011" s="214"/>
      <c r="O1011" s="214"/>
      <c r="P1011" s="214"/>
      <c r="Q1011" s="214"/>
      <c r="R1011" s="214"/>
      <c r="S1011" s="214"/>
      <c r="T1011" s="214"/>
      <c r="U1011" s="214"/>
      <c r="V1011" s="214"/>
      <c r="W1011" s="214"/>
      <c r="X1011" s="214"/>
      <c r="Y1011" s="214">
        <v>1</v>
      </c>
      <c r="Z1011" s="214">
        <v>1</v>
      </c>
      <c r="AA1011" s="214"/>
      <c r="AB1011" s="214"/>
      <c r="AC1011" s="214">
        <v>22</v>
      </c>
      <c r="AD1011" s="214">
        <v>22</v>
      </c>
      <c r="AE1011" s="214"/>
      <c r="AF1011" s="214"/>
      <c r="AG1011" s="215"/>
      <c r="AH1011" s="214"/>
      <c r="AI1011" s="214">
        <f t="shared" si="48"/>
        <v>23</v>
      </c>
      <c r="AJ1011" s="214">
        <f t="shared" si="48"/>
        <v>23</v>
      </c>
      <c r="AK1011" s="214"/>
      <c r="AL1011" s="214"/>
      <c r="AM1011" s="214"/>
      <c r="AN1011" s="214"/>
      <c r="AO1011" s="214"/>
      <c r="AP1011" s="214"/>
      <c r="AQ1011" s="214"/>
      <c r="AR1011" s="214"/>
      <c r="AS1011" s="214"/>
      <c r="AT1011" s="214"/>
      <c r="AU1011" s="214"/>
      <c r="AV1011" s="214"/>
      <c r="AW1011" s="214">
        <v>1.2</v>
      </c>
      <c r="AX1011" s="214">
        <v>1.2</v>
      </c>
      <c r="AY1011" s="214"/>
      <c r="AZ1011" s="214"/>
      <c r="BA1011" s="214">
        <v>204.79</v>
      </c>
      <c r="BB1011" s="214">
        <v>204.79</v>
      </c>
      <c r="BC1011" s="214"/>
      <c r="BD1011" s="214"/>
      <c r="BE1011" s="214"/>
      <c r="BF1011" s="214"/>
      <c r="BG1011" s="216">
        <f t="shared" si="49"/>
        <v>205.98999999999998</v>
      </c>
      <c r="BH1011" s="72">
        <f t="shared" si="49"/>
        <v>205.98999999999998</v>
      </c>
      <c r="BI1011" s="217">
        <f t="shared" si="47"/>
        <v>3.3658496732026137E-2</v>
      </c>
      <c r="BJ1011" s="218">
        <v>0</v>
      </c>
      <c r="BK1011" s="218">
        <v>0</v>
      </c>
      <c r="BL1011" s="218">
        <v>0</v>
      </c>
      <c r="BM1011" s="218">
        <v>0</v>
      </c>
      <c r="BN1011" s="218">
        <v>0</v>
      </c>
      <c r="BO1011" s="218">
        <v>0</v>
      </c>
      <c r="BP1011" s="218">
        <v>0</v>
      </c>
      <c r="BQ1011" s="218">
        <v>0</v>
      </c>
      <c r="BR1011" s="218">
        <v>0</v>
      </c>
      <c r="BS1011" s="218">
        <v>0</v>
      </c>
      <c r="BT1011" s="218">
        <v>0</v>
      </c>
      <c r="BU1011" s="218">
        <v>0</v>
      </c>
      <c r="BV1011" s="218">
        <v>6054.9119999999994</v>
      </c>
      <c r="BW1011" s="218">
        <v>6054.9119999999994</v>
      </c>
      <c r="BX1011" s="218">
        <v>0</v>
      </c>
      <c r="BY1011" s="218">
        <v>0</v>
      </c>
      <c r="BZ1011" s="218">
        <v>240390.6936</v>
      </c>
      <c r="CA1011" s="218">
        <v>240390.6936</v>
      </c>
      <c r="CB1011" s="218">
        <v>0</v>
      </c>
      <c r="CC1011" s="218">
        <v>0</v>
      </c>
      <c r="CD1011" s="218">
        <v>0</v>
      </c>
      <c r="CE1011" s="218">
        <v>0</v>
      </c>
      <c r="CF1011" s="218">
        <v>246445.60560000001</v>
      </c>
      <c r="CG1011" s="219">
        <v>246445.60560000001</v>
      </c>
      <c r="CH1011" s="220">
        <v>8795040</v>
      </c>
      <c r="CI1011" s="220">
        <v>8795040</v>
      </c>
      <c r="CJ1011" s="220">
        <v>21444480.000000004</v>
      </c>
      <c r="CK1011" s="221" t="s">
        <v>530</v>
      </c>
      <c r="CL1011" s="222">
        <v>2.5099999999999998</v>
      </c>
      <c r="CM1011" s="223">
        <v>2.5099999999999998</v>
      </c>
      <c r="CN1011" s="224">
        <v>6.12</v>
      </c>
      <c r="CO1011" s="253"/>
      <c r="CP1011" s="253"/>
      <c r="CQ1011" s="253"/>
      <c r="CR1011" s="225"/>
      <c r="CS1011" s="254">
        <v>1169.7919360645374</v>
      </c>
      <c r="CT1011" s="255">
        <v>227.01408042333239</v>
      </c>
      <c r="CU1011" s="256">
        <v>2.1080288933207854</v>
      </c>
      <c r="CV1011" s="257">
        <v>1.7712584458285443</v>
      </c>
      <c r="CW1011" s="245" t="s">
        <v>592</v>
      </c>
      <c r="CX1011" s="258"/>
      <c r="CY1011" s="253"/>
      <c r="CZ1011" s="253"/>
      <c r="DA1011" s="259"/>
      <c r="DB1011" s="260"/>
      <c r="DC1011" s="261">
        <v>291</v>
      </c>
      <c r="DD1011" s="262">
        <v>215166</v>
      </c>
      <c r="DE1011" s="263">
        <v>58718</v>
      </c>
      <c r="DF1011" s="111">
        <v>91391.666666666672</v>
      </c>
    </row>
    <row r="1012" spans="1:110" ht="35.25" customHeight="1" x14ac:dyDescent="0.25">
      <c r="A1012" s="237" t="s">
        <v>541</v>
      </c>
      <c r="B1012" s="238" t="s">
        <v>14</v>
      </c>
      <c r="C1012" s="238" t="s">
        <v>22</v>
      </c>
      <c r="D1012" s="60" t="s">
        <v>186</v>
      </c>
      <c r="E1012" s="60" t="s">
        <v>184</v>
      </c>
      <c r="F1012" s="60" t="s">
        <v>1972</v>
      </c>
      <c r="G1012" s="61" t="s">
        <v>184</v>
      </c>
      <c r="H1012" s="211" t="s">
        <v>533</v>
      </c>
      <c r="I1012" s="60" t="s">
        <v>547</v>
      </c>
      <c r="J1012" s="212">
        <v>1.9454394670613628</v>
      </c>
      <c r="K1012" s="212">
        <v>3.0428030239740003</v>
      </c>
      <c r="L1012" s="213">
        <v>790.3</v>
      </c>
      <c r="M1012" s="214"/>
      <c r="N1012" s="214"/>
      <c r="O1012" s="214"/>
      <c r="P1012" s="214"/>
      <c r="Q1012" s="214"/>
      <c r="R1012" s="214"/>
      <c r="S1012" s="214"/>
      <c r="T1012" s="214"/>
      <c r="U1012" s="214"/>
      <c r="V1012" s="214"/>
      <c r="W1012" s="214"/>
      <c r="X1012" s="214"/>
      <c r="Y1012" s="214"/>
      <c r="Z1012" s="214"/>
      <c r="AA1012" s="214"/>
      <c r="AB1012" s="214"/>
      <c r="AC1012" s="214">
        <v>5</v>
      </c>
      <c r="AD1012" s="214">
        <v>5</v>
      </c>
      <c r="AE1012" s="214"/>
      <c r="AF1012" s="214"/>
      <c r="AG1012" s="215"/>
      <c r="AH1012" s="214"/>
      <c r="AI1012" s="214">
        <f t="shared" si="48"/>
        <v>5</v>
      </c>
      <c r="AJ1012" s="214">
        <f t="shared" si="48"/>
        <v>5</v>
      </c>
      <c r="AK1012" s="214"/>
      <c r="AL1012" s="214"/>
      <c r="AM1012" s="214"/>
      <c r="AN1012" s="214"/>
      <c r="AO1012" s="214"/>
      <c r="AP1012" s="214"/>
      <c r="AQ1012" s="214"/>
      <c r="AR1012" s="214"/>
      <c r="AS1012" s="214"/>
      <c r="AT1012" s="214"/>
      <c r="AU1012" s="214"/>
      <c r="AV1012" s="214"/>
      <c r="AW1012" s="214"/>
      <c r="AX1012" s="214"/>
      <c r="AY1012" s="214"/>
      <c r="AZ1012" s="214"/>
      <c r="BA1012" s="214">
        <v>30.83</v>
      </c>
      <c r="BB1012" s="214">
        <v>30.83</v>
      </c>
      <c r="BC1012" s="214"/>
      <c r="BD1012" s="214"/>
      <c r="BE1012" s="214"/>
      <c r="BF1012" s="214"/>
      <c r="BG1012" s="216">
        <f t="shared" si="49"/>
        <v>30.83</v>
      </c>
      <c r="BH1012" s="72">
        <f t="shared" si="49"/>
        <v>30.83</v>
      </c>
      <c r="BI1012" s="217">
        <f t="shared" si="47"/>
        <v>1.7418079096045199E-2</v>
      </c>
      <c r="BJ1012" s="218">
        <v>0</v>
      </c>
      <c r="BK1012" s="218">
        <v>0</v>
      </c>
      <c r="BL1012" s="218">
        <v>0</v>
      </c>
      <c r="BM1012" s="218">
        <v>0</v>
      </c>
      <c r="BN1012" s="218">
        <v>0</v>
      </c>
      <c r="BO1012" s="218">
        <v>0</v>
      </c>
      <c r="BP1012" s="218">
        <v>0</v>
      </c>
      <c r="BQ1012" s="218">
        <v>0</v>
      </c>
      <c r="BR1012" s="218">
        <v>0</v>
      </c>
      <c r="BS1012" s="218">
        <v>0</v>
      </c>
      <c r="BT1012" s="218">
        <v>0</v>
      </c>
      <c r="BU1012" s="218">
        <v>0</v>
      </c>
      <c r="BV1012" s="218">
        <v>0</v>
      </c>
      <c r="BW1012" s="218">
        <v>0</v>
      </c>
      <c r="BX1012" s="218">
        <v>0</v>
      </c>
      <c r="BY1012" s="218">
        <v>0</v>
      </c>
      <c r="BZ1012" s="218">
        <v>36189.487200000003</v>
      </c>
      <c r="CA1012" s="218">
        <v>36189.487200000003</v>
      </c>
      <c r="CB1012" s="218">
        <v>0</v>
      </c>
      <c r="CC1012" s="218">
        <v>0</v>
      </c>
      <c r="CD1012" s="218">
        <v>0</v>
      </c>
      <c r="CE1012" s="218">
        <v>0</v>
      </c>
      <c r="CF1012" s="218">
        <v>36189.487200000003</v>
      </c>
      <c r="CG1012" s="219">
        <v>36189.487200000003</v>
      </c>
      <c r="CH1012" s="220">
        <v>2628000.0000000005</v>
      </c>
      <c r="CI1012" s="220">
        <v>2628000.0000000005</v>
      </c>
      <c r="CJ1012" s="220">
        <v>6202080.0000000009</v>
      </c>
      <c r="CK1012" s="221" t="s">
        <v>530</v>
      </c>
      <c r="CL1012" s="222">
        <v>0.75</v>
      </c>
      <c r="CM1012" s="223">
        <v>0.75</v>
      </c>
      <c r="CN1012" s="224">
        <v>1.77</v>
      </c>
      <c r="CO1012" s="253"/>
      <c r="CP1012" s="253"/>
      <c r="CQ1012" s="253"/>
      <c r="CR1012" s="225"/>
      <c r="CS1012" s="254">
        <v>93.445626629725055</v>
      </c>
      <c r="CT1012" s="255">
        <v>93.445626629725055</v>
      </c>
      <c r="CU1012" s="256">
        <v>0.33694913186313857</v>
      </c>
      <c r="CV1012" s="257">
        <v>0.33694913186313857</v>
      </c>
      <c r="CW1012" s="245" t="s">
        <v>1973</v>
      </c>
      <c r="CX1012" s="258"/>
      <c r="CY1012" s="253"/>
      <c r="CZ1012" s="253"/>
      <c r="DA1012" s="259"/>
      <c r="DB1012" s="260"/>
      <c r="DC1012" s="261">
        <v>0</v>
      </c>
      <c r="DD1012" s="262">
        <v>0</v>
      </c>
      <c r="DE1012" s="263">
        <v>0</v>
      </c>
      <c r="DF1012" s="111">
        <v>0</v>
      </c>
    </row>
    <row r="1013" spans="1:110" ht="35.25" customHeight="1" x14ac:dyDescent="0.25">
      <c r="A1013" s="237" t="s">
        <v>541</v>
      </c>
      <c r="B1013" s="238" t="s">
        <v>14</v>
      </c>
      <c r="C1013" s="238" t="s">
        <v>22</v>
      </c>
      <c r="D1013" s="60" t="s">
        <v>186</v>
      </c>
      <c r="E1013" s="60" t="s">
        <v>184</v>
      </c>
      <c r="F1013" s="60" t="s">
        <v>1974</v>
      </c>
      <c r="G1013" s="61" t="s">
        <v>184</v>
      </c>
      <c r="H1013" s="211" t="s">
        <v>543</v>
      </c>
      <c r="I1013" s="60" t="s">
        <v>547</v>
      </c>
      <c r="J1013" s="212">
        <v>2.9397751946705037</v>
      </c>
      <c r="K1013" s="212">
        <v>2.3272727224319998</v>
      </c>
      <c r="L1013" s="213">
        <v>934.8</v>
      </c>
      <c r="M1013" s="214"/>
      <c r="N1013" s="214"/>
      <c r="O1013" s="214"/>
      <c r="P1013" s="214"/>
      <c r="Q1013" s="214"/>
      <c r="R1013" s="214"/>
      <c r="S1013" s="214"/>
      <c r="T1013" s="214"/>
      <c r="U1013" s="214"/>
      <c r="V1013" s="214"/>
      <c r="W1013" s="214"/>
      <c r="X1013" s="214"/>
      <c r="Y1013" s="214"/>
      <c r="Z1013" s="214"/>
      <c r="AA1013" s="214"/>
      <c r="AB1013" s="214"/>
      <c r="AC1013" s="214">
        <v>23</v>
      </c>
      <c r="AD1013" s="214">
        <v>23</v>
      </c>
      <c r="AE1013" s="214"/>
      <c r="AF1013" s="214"/>
      <c r="AG1013" s="215"/>
      <c r="AH1013" s="214"/>
      <c r="AI1013" s="214">
        <f t="shared" si="48"/>
        <v>23</v>
      </c>
      <c r="AJ1013" s="214">
        <f t="shared" si="48"/>
        <v>23</v>
      </c>
      <c r="AK1013" s="214"/>
      <c r="AL1013" s="214"/>
      <c r="AM1013" s="214"/>
      <c r="AN1013" s="214"/>
      <c r="AO1013" s="214"/>
      <c r="AP1013" s="214"/>
      <c r="AQ1013" s="214"/>
      <c r="AR1013" s="214"/>
      <c r="AS1013" s="214"/>
      <c r="AT1013" s="214"/>
      <c r="AU1013" s="214"/>
      <c r="AV1013" s="214"/>
      <c r="AW1013" s="214"/>
      <c r="AX1013" s="214"/>
      <c r="AY1013" s="214"/>
      <c r="AZ1013" s="214"/>
      <c r="BA1013" s="214">
        <v>101.82</v>
      </c>
      <c r="BB1013" s="214">
        <v>101.82</v>
      </c>
      <c r="BC1013" s="214"/>
      <c r="BD1013" s="214"/>
      <c r="BE1013" s="214"/>
      <c r="BF1013" s="214"/>
      <c r="BG1013" s="216">
        <f t="shared" si="49"/>
        <v>101.82</v>
      </c>
      <c r="BH1013" s="72">
        <f t="shared" si="49"/>
        <v>101.82</v>
      </c>
      <c r="BI1013" s="217">
        <f t="shared" si="47"/>
        <v>4.9668292682926829E-2</v>
      </c>
      <c r="BJ1013" s="218">
        <v>0</v>
      </c>
      <c r="BK1013" s="218">
        <v>0</v>
      </c>
      <c r="BL1013" s="218">
        <v>0</v>
      </c>
      <c r="BM1013" s="218">
        <v>0</v>
      </c>
      <c r="BN1013" s="218">
        <v>0</v>
      </c>
      <c r="BO1013" s="218">
        <v>0</v>
      </c>
      <c r="BP1013" s="218">
        <v>0</v>
      </c>
      <c r="BQ1013" s="218">
        <v>0</v>
      </c>
      <c r="BR1013" s="218">
        <v>0</v>
      </c>
      <c r="BS1013" s="218">
        <v>0</v>
      </c>
      <c r="BT1013" s="218">
        <v>0</v>
      </c>
      <c r="BU1013" s="218">
        <v>0</v>
      </c>
      <c r="BV1013" s="218">
        <v>0</v>
      </c>
      <c r="BW1013" s="218">
        <v>0</v>
      </c>
      <c r="BX1013" s="218">
        <v>0</v>
      </c>
      <c r="BY1013" s="218">
        <v>0</v>
      </c>
      <c r="BZ1013" s="218">
        <v>119520.3888</v>
      </c>
      <c r="CA1013" s="218">
        <v>119520.3888</v>
      </c>
      <c r="CB1013" s="218">
        <v>0</v>
      </c>
      <c r="CC1013" s="218">
        <v>0</v>
      </c>
      <c r="CD1013" s="218">
        <v>0</v>
      </c>
      <c r="CE1013" s="218">
        <v>0</v>
      </c>
      <c r="CF1013" s="218">
        <v>119520.3888</v>
      </c>
      <c r="CG1013" s="219">
        <v>119520.3888</v>
      </c>
      <c r="CH1013" s="220">
        <v>5991840</v>
      </c>
      <c r="CI1013" s="220">
        <v>5991840</v>
      </c>
      <c r="CJ1013" s="220">
        <v>7183200</v>
      </c>
      <c r="CK1013" s="221" t="s">
        <v>530</v>
      </c>
      <c r="CL1013" s="222">
        <v>1.71</v>
      </c>
      <c r="CM1013" s="223">
        <v>1.71</v>
      </c>
      <c r="CN1013" s="224">
        <v>2.0499999999999998</v>
      </c>
      <c r="CO1013" s="253"/>
      <c r="CP1013" s="253"/>
      <c r="CQ1013" s="253"/>
      <c r="CR1013" s="225"/>
      <c r="CS1013" s="254">
        <v>12.096514115322217</v>
      </c>
      <c r="CT1013" s="255">
        <v>11.526359007459854</v>
      </c>
      <c r="CU1013" s="256">
        <v>3.0857289342857017E-2</v>
      </c>
      <c r="CV1013" s="257">
        <v>3.050071954431895E-2</v>
      </c>
      <c r="CW1013" s="245" t="s">
        <v>545</v>
      </c>
      <c r="CX1013" s="258"/>
      <c r="CY1013" s="253"/>
      <c r="CZ1013" s="253"/>
      <c r="DA1013" s="259"/>
      <c r="DB1013" s="260"/>
      <c r="DC1013" s="261">
        <v>0</v>
      </c>
      <c r="DD1013" s="262">
        <v>0</v>
      </c>
      <c r="DE1013" s="263">
        <v>0</v>
      </c>
      <c r="DF1013" s="111">
        <v>0</v>
      </c>
    </row>
    <row r="1014" spans="1:110" ht="35.25" customHeight="1" x14ac:dyDescent="0.25">
      <c r="A1014" s="237" t="s">
        <v>541</v>
      </c>
      <c r="B1014" s="238" t="s">
        <v>14</v>
      </c>
      <c r="C1014" s="238" t="s">
        <v>22</v>
      </c>
      <c r="D1014" s="60" t="s">
        <v>186</v>
      </c>
      <c r="E1014" s="60" t="s">
        <v>184</v>
      </c>
      <c r="F1014" s="60" t="s">
        <v>1975</v>
      </c>
      <c r="G1014" s="61" t="s">
        <v>184</v>
      </c>
      <c r="H1014" s="211" t="s">
        <v>533</v>
      </c>
      <c r="I1014" s="60" t="s">
        <v>547</v>
      </c>
      <c r="J1014" s="212">
        <v>2.3777593486305548</v>
      </c>
      <c r="K1014" s="212">
        <v>3.6971590832190002</v>
      </c>
      <c r="L1014" s="213">
        <v>747.8</v>
      </c>
      <c r="M1014" s="214"/>
      <c r="N1014" s="214"/>
      <c r="O1014" s="214"/>
      <c r="P1014" s="214"/>
      <c r="Q1014" s="214"/>
      <c r="R1014" s="214"/>
      <c r="S1014" s="214"/>
      <c r="T1014" s="214"/>
      <c r="U1014" s="214"/>
      <c r="V1014" s="214"/>
      <c r="W1014" s="214"/>
      <c r="X1014" s="214"/>
      <c r="Y1014" s="214">
        <v>1</v>
      </c>
      <c r="Z1014" s="214">
        <v>1</v>
      </c>
      <c r="AA1014" s="214"/>
      <c r="AB1014" s="214"/>
      <c r="AC1014" s="214">
        <v>4</v>
      </c>
      <c r="AD1014" s="214">
        <v>4</v>
      </c>
      <c r="AE1014" s="214"/>
      <c r="AF1014" s="214"/>
      <c r="AG1014" s="215"/>
      <c r="AH1014" s="214"/>
      <c r="AI1014" s="214">
        <f t="shared" si="48"/>
        <v>5</v>
      </c>
      <c r="AJ1014" s="214">
        <f t="shared" si="48"/>
        <v>5</v>
      </c>
      <c r="AK1014" s="214"/>
      <c r="AL1014" s="214"/>
      <c r="AM1014" s="214"/>
      <c r="AN1014" s="214"/>
      <c r="AO1014" s="214"/>
      <c r="AP1014" s="214"/>
      <c r="AQ1014" s="214"/>
      <c r="AR1014" s="214"/>
      <c r="AS1014" s="214"/>
      <c r="AT1014" s="214"/>
      <c r="AU1014" s="214"/>
      <c r="AV1014" s="214"/>
      <c r="AW1014" s="214">
        <v>85</v>
      </c>
      <c r="AX1014" s="214">
        <v>85</v>
      </c>
      <c r="AY1014" s="214"/>
      <c r="AZ1014" s="214"/>
      <c r="BA1014" s="214">
        <v>19.2</v>
      </c>
      <c r="BB1014" s="214">
        <v>19.2</v>
      </c>
      <c r="BC1014" s="214"/>
      <c r="BD1014" s="214"/>
      <c r="BE1014" s="214"/>
      <c r="BF1014" s="214"/>
      <c r="BG1014" s="216">
        <f t="shared" si="49"/>
        <v>104.2</v>
      </c>
      <c r="BH1014" s="72">
        <f t="shared" si="49"/>
        <v>104.2</v>
      </c>
      <c r="BI1014" s="217">
        <f t="shared" si="47"/>
        <v>5.21E-2</v>
      </c>
      <c r="BJ1014" s="218">
        <v>0</v>
      </c>
      <c r="BK1014" s="218">
        <v>0</v>
      </c>
      <c r="BL1014" s="218">
        <v>0</v>
      </c>
      <c r="BM1014" s="218">
        <v>0</v>
      </c>
      <c r="BN1014" s="218">
        <v>0</v>
      </c>
      <c r="BO1014" s="218">
        <v>0</v>
      </c>
      <c r="BP1014" s="218">
        <v>0</v>
      </c>
      <c r="BQ1014" s="218">
        <v>0</v>
      </c>
      <c r="BR1014" s="218">
        <v>0</v>
      </c>
      <c r="BS1014" s="218">
        <v>0</v>
      </c>
      <c r="BT1014" s="218">
        <v>0</v>
      </c>
      <c r="BU1014" s="218">
        <v>0</v>
      </c>
      <c r="BV1014" s="218">
        <v>428889.59999999998</v>
      </c>
      <c r="BW1014" s="218">
        <v>428889.59999999998</v>
      </c>
      <c r="BX1014" s="218">
        <v>0</v>
      </c>
      <c r="BY1014" s="218">
        <v>0</v>
      </c>
      <c r="BZ1014" s="218">
        <v>22537.728000000003</v>
      </c>
      <c r="CA1014" s="218">
        <v>22537.728000000003</v>
      </c>
      <c r="CB1014" s="218">
        <v>0</v>
      </c>
      <c r="CC1014" s="218">
        <v>0</v>
      </c>
      <c r="CD1014" s="218">
        <v>0</v>
      </c>
      <c r="CE1014" s="218">
        <v>0</v>
      </c>
      <c r="CF1014" s="218">
        <v>451427.32799999998</v>
      </c>
      <c r="CG1014" s="219">
        <v>451427.32799999998</v>
      </c>
      <c r="CH1014" s="220">
        <v>7008000</v>
      </c>
      <c r="CI1014" s="220">
        <v>7008000</v>
      </c>
      <c r="CJ1014" s="220">
        <v>7008000</v>
      </c>
      <c r="CK1014" s="221" t="s">
        <v>530</v>
      </c>
      <c r="CL1014" s="222">
        <v>2</v>
      </c>
      <c r="CM1014" s="223">
        <v>2</v>
      </c>
      <c r="CN1014" s="224">
        <v>2</v>
      </c>
      <c r="CO1014" s="253"/>
      <c r="CP1014" s="253"/>
      <c r="CQ1014" s="253"/>
      <c r="CR1014" s="225"/>
      <c r="CS1014" s="254">
        <v>17.120184214870843</v>
      </c>
      <c r="CT1014" s="255">
        <v>17.120184214870843</v>
      </c>
      <c r="CU1014" s="256">
        <v>0.32658885816778987</v>
      </c>
      <c r="CV1014" s="257">
        <v>0.32658885816778987</v>
      </c>
      <c r="CW1014" s="245" t="s">
        <v>1976</v>
      </c>
      <c r="CX1014" s="258"/>
      <c r="CY1014" s="253"/>
      <c r="CZ1014" s="253"/>
      <c r="DA1014" s="259"/>
      <c r="DB1014" s="260"/>
      <c r="DC1014" s="261">
        <v>0</v>
      </c>
      <c r="DD1014" s="262">
        <v>27614</v>
      </c>
      <c r="DE1014" s="263">
        <v>0</v>
      </c>
      <c r="DF1014" s="111">
        <v>9204.6666666666661</v>
      </c>
    </row>
    <row r="1015" spans="1:110" ht="35.25" customHeight="1" x14ac:dyDescent="0.25">
      <c r="A1015" s="237" t="s">
        <v>541</v>
      </c>
      <c r="B1015" s="238" t="s">
        <v>14</v>
      </c>
      <c r="C1015" s="238" t="s">
        <v>22</v>
      </c>
      <c r="D1015" s="60" t="s">
        <v>186</v>
      </c>
      <c r="E1015" s="60" t="s">
        <v>184</v>
      </c>
      <c r="F1015" s="60" t="s">
        <v>1977</v>
      </c>
      <c r="G1015" s="61" t="s">
        <v>1841</v>
      </c>
      <c r="H1015" s="211" t="s">
        <v>543</v>
      </c>
      <c r="I1015" s="60" t="s">
        <v>547</v>
      </c>
      <c r="J1015" s="212">
        <v>2.8461058869971789</v>
      </c>
      <c r="K1015" s="212">
        <v>2.6878787822880001</v>
      </c>
      <c r="L1015" s="213">
        <v>1177.8</v>
      </c>
      <c r="M1015" s="214"/>
      <c r="N1015" s="214"/>
      <c r="O1015" s="214"/>
      <c r="P1015" s="214"/>
      <c r="Q1015" s="214"/>
      <c r="R1015" s="214"/>
      <c r="S1015" s="214"/>
      <c r="T1015" s="214"/>
      <c r="U1015" s="214"/>
      <c r="V1015" s="214"/>
      <c r="W1015" s="214"/>
      <c r="X1015" s="214"/>
      <c r="Y1015" s="214"/>
      <c r="Z1015" s="214"/>
      <c r="AA1015" s="214"/>
      <c r="AB1015" s="214"/>
      <c r="AC1015" s="214">
        <v>19</v>
      </c>
      <c r="AD1015" s="214">
        <v>19</v>
      </c>
      <c r="AE1015" s="214"/>
      <c r="AF1015" s="214"/>
      <c r="AG1015" s="215"/>
      <c r="AH1015" s="214"/>
      <c r="AI1015" s="214">
        <f t="shared" si="48"/>
        <v>19</v>
      </c>
      <c r="AJ1015" s="214">
        <f t="shared" si="48"/>
        <v>19</v>
      </c>
      <c r="AK1015" s="214"/>
      <c r="AL1015" s="214"/>
      <c r="AM1015" s="214"/>
      <c r="AN1015" s="214"/>
      <c r="AO1015" s="214"/>
      <c r="AP1015" s="214"/>
      <c r="AQ1015" s="214"/>
      <c r="AR1015" s="214"/>
      <c r="AS1015" s="214"/>
      <c r="AT1015" s="214"/>
      <c r="AU1015" s="214"/>
      <c r="AV1015" s="214"/>
      <c r="AW1015" s="214"/>
      <c r="AX1015" s="214"/>
      <c r="AY1015" s="214"/>
      <c r="AZ1015" s="214"/>
      <c r="BA1015" s="214">
        <v>83.71</v>
      </c>
      <c r="BB1015" s="214">
        <v>83.71</v>
      </c>
      <c r="BC1015" s="214"/>
      <c r="BD1015" s="214"/>
      <c r="BE1015" s="214"/>
      <c r="BF1015" s="214"/>
      <c r="BG1015" s="216">
        <f t="shared" si="49"/>
        <v>83.71</v>
      </c>
      <c r="BH1015" s="72">
        <f t="shared" si="49"/>
        <v>83.71</v>
      </c>
      <c r="BI1015" s="217">
        <f t="shared" si="47"/>
        <v>3.3484E-2</v>
      </c>
      <c r="BJ1015" s="218">
        <v>0</v>
      </c>
      <c r="BK1015" s="218">
        <v>0</v>
      </c>
      <c r="BL1015" s="218">
        <v>0</v>
      </c>
      <c r="BM1015" s="218">
        <v>0</v>
      </c>
      <c r="BN1015" s="218">
        <v>0</v>
      </c>
      <c r="BO1015" s="218">
        <v>0</v>
      </c>
      <c r="BP1015" s="218">
        <v>0</v>
      </c>
      <c r="BQ1015" s="218">
        <v>0</v>
      </c>
      <c r="BR1015" s="218">
        <v>0</v>
      </c>
      <c r="BS1015" s="218">
        <v>0</v>
      </c>
      <c r="BT1015" s="218">
        <v>0</v>
      </c>
      <c r="BU1015" s="218">
        <v>0</v>
      </c>
      <c r="BV1015" s="218">
        <v>0</v>
      </c>
      <c r="BW1015" s="218">
        <v>0</v>
      </c>
      <c r="BX1015" s="218">
        <v>0</v>
      </c>
      <c r="BY1015" s="218">
        <v>0</v>
      </c>
      <c r="BZ1015" s="218">
        <v>98262.146399999998</v>
      </c>
      <c r="CA1015" s="218">
        <v>98262.146399999998</v>
      </c>
      <c r="CB1015" s="218">
        <v>0</v>
      </c>
      <c r="CC1015" s="218">
        <v>0</v>
      </c>
      <c r="CD1015" s="218">
        <v>0</v>
      </c>
      <c r="CE1015" s="218">
        <v>0</v>
      </c>
      <c r="CF1015" s="218">
        <v>98262.146399999998</v>
      </c>
      <c r="CG1015" s="219">
        <v>98262.146399999998</v>
      </c>
      <c r="CH1015" s="220">
        <v>8269439.9999999991</v>
      </c>
      <c r="CI1015" s="220">
        <v>8269439.9999999991</v>
      </c>
      <c r="CJ1015" s="220">
        <v>8760000</v>
      </c>
      <c r="CK1015" s="221" t="s">
        <v>530</v>
      </c>
      <c r="CL1015" s="222">
        <v>2.36</v>
      </c>
      <c r="CM1015" s="223">
        <v>2.36</v>
      </c>
      <c r="CN1015" s="224">
        <v>2.5</v>
      </c>
      <c r="CO1015" s="253"/>
      <c r="CP1015" s="253"/>
      <c r="CQ1015" s="253"/>
      <c r="CR1015" s="225"/>
      <c r="CS1015" s="254">
        <v>850.39351844639532</v>
      </c>
      <c r="CT1015" s="255">
        <v>127.1491431810756</v>
      </c>
      <c r="CU1015" s="256">
        <v>1.0909993439045091</v>
      </c>
      <c r="CV1015" s="257">
        <v>0.76044889817081651</v>
      </c>
      <c r="CW1015" s="245" t="s">
        <v>590</v>
      </c>
      <c r="CX1015" s="258"/>
      <c r="CY1015" s="253"/>
      <c r="CZ1015" s="253"/>
      <c r="DA1015" s="259"/>
      <c r="DB1015" s="260"/>
      <c r="DC1015" s="261">
        <v>0</v>
      </c>
      <c r="DD1015" s="262">
        <v>0</v>
      </c>
      <c r="DE1015" s="263">
        <v>226162</v>
      </c>
      <c r="DF1015" s="111">
        <v>75387.333333333328</v>
      </c>
    </row>
    <row r="1016" spans="1:110" ht="35.25" customHeight="1" x14ac:dyDescent="0.25">
      <c r="A1016" s="237" t="s">
        <v>541</v>
      </c>
      <c r="B1016" s="238" t="s">
        <v>14</v>
      </c>
      <c r="C1016" s="238" t="s">
        <v>22</v>
      </c>
      <c r="D1016" s="60" t="s">
        <v>186</v>
      </c>
      <c r="E1016" s="60" t="s">
        <v>184</v>
      </c>
      <c r="F1016" s="60" t="s">
        <v>1978</v>
      </c>
      <c r="G1016" s="61" t="s">
        <v>1841</v>
      </c>
      <c r="H1016" s="211" t="s">
        <v>543</v>
      </c>
      <c r="I1016" s="60" t="s">
        <v>547</v>
      </c>
      <c r="J1016" s="212">
        <v>2.4137860054279874</v>
      </c>
      <c r="K1016" s="212">
        <v>1.3681818153360001</v>
      </c>
      <c r="L1016" s="213">
        <v>491.1</v>
      </c>
      <c r="M1016" s="214"/>
      <c r="N1016" s="214"/>
      <c r="O1016" s="214"/>
      <c r="P1016" s="214"/>
      <c r="Q1016" s="214"/>
      <c r="R1016" s="214"/>
      <c r="S1016" s="214"/>
      <c r="T1016" s="214"/>
      <c r="U1016" s="214"/>
      <c r="V1016" s="214"/>
      <c r="W1016" s="214"/>
      <c r="X1016" s="214"/>
      <c r="Y1016" s="214"/>
      <c r="Z1016" s="214"/>
      <c r="AA1016" s="214"/>
      <c r="AB1016" s="214"/>
      <c r="AC1016" s="214">
        <v>4</v>
      </c>
      <c r="AD1016" s="214">
        <v>4</v>
      </c>
      <c r="AE1016" s="214"/>
      <c r="AF1016" s="214"/>
      <c r="AG1016" s="215"/>
      <c r="AH1016" s="214"/>
      <c r="AI1016" s="214">
        <f t="shared" si="48"/>
        <v>4</v>
      </c>
      <c r="AJ1016" s="214">
        <f t="shared" si="48"/>
        <v>4</v>
      </c>
      <c r="AK1016" s="214"/>
      <c r="AL1016" s="214"/>
      <c r="AM1016" s="214"/>
      <c r="AN1016" s="214"/>
      <c r="AO1016" s="214"/>
      <c r="AP1016" s="214"/>
      <c r="AQ1016" s="214"/>
      <c r="AR1016" s="214"/>
      <c r="AS1016" s="214"/>
      <c r="AT1016" s="214"/>
      <c r="AU1016" s="214"/>
      <c r="AV1016" s="214"/>
      <c r="AW1016" s="214"/>
      <c r="AX1016" s="214"/>
      <c r="AY1016" s="214"/>
      <c r="AZ1016" s="214"/>
      <c r="BA1016" s="214">
        <v>22.8</v>
      </c>
      <c r="BB1016" s="214">
        <v>22.8</v>
      </c>
      <c r="BC1016" s="214"/>
      <c r="BD1016" s="214"/>
      <c r="BE1016" s="214"/>
      <c r="BF1016" s="214"/>
      <c r="BG1016" s="216">
        <f t="shared" si="49"/>
        <v>22.8</v>
      </c>
      <c r="BH1016" s="72">
        <f t="shared" si="49"/>
        <v>22.8</v>
      </c>
      <c r="BI1016" s="217">
        <f t="shared" si="47"/>
        <v>1.7952755905511812E-2</v>
      </c>
      <c r="BJ1016" s="218">
        <v>0</v>
      </c>
      <c r="BK1016" s="218">
        <v>0</v>
      </c>
      <c r="BL1016" s="218">
        <v>0</v>
      </c>
      <c r="BM1016" s="218">
        <v>0</v>
      </c>
      <c r="BN1016" s="218">
        <v>0</v>
      </c>
      <c r="BO1016" s="218">
        <v>0</v>
      </c>
      <c r="BP1016" s="218">
        <v>0</v>
      </c>
      <c r="BQ1016" s="218">
        <v>0</v>
      </c>
      <c r="BR1016" s="218">
        <v>0</v>
      </c>
      <c r="BS1016" s="218">
        <v>0</v>
      </c>
      <c r="BT1016" s="218">
        <v>0</v>
      </c>
      <c r="BU1016" s="218">
        <v>0</v>
      </c>
      <c r="BV1016" s="218">
        <v>0</v>
      </c>
      <c r="BW1016" s="218">
        <v>0</v>
      </c>
      <c r="BX1016" s="218">
        <v>0</v>
      </c>
      <c r="BY1016" s="218">
        <v>0</v>
      </c>
      <c r="BZ1016" s="218">
        <v>26763.552000000003</v>
      </c>
      <c r="CA1016" s="218">
        <v>26763.552000000003</v>
      </c>
      <c r="CB1016" s="218">
        <v>0</v>
      </c>
      <c r="CC1016" s="218">
        <v>0</v>
      </c>
      <c r="CD1016" s="218">
        <v>0</v>
      </c>
      <c r="CE1016" s="218">
        <v>0</v>
      </c>
      <c r="CF1016" s="218">
        <v>26763.552000000003</v>
      </c>
      <c r="CG1016" s="219">
        <v>26763.552000000003</v>
      </c>
      <c r="CH1016" s="220">
        <v>1716960</v>
      </c>
      <c r="CI1016" s="220">
        <v>1716960</v>
      </c>
      <c r="CJ1016" s="220">
        <v>4450080</v>
      </c>
      <c r="CK1016" s="221" t="s">
        <v>530</v>
      </c>
      <c r="CL1016" s="222">
        <v>0.49</v>
      </c>
      <c r="CM1016" s="223">
        <v>0.49</v>
      </c>
      <c r="CN1016" s="224">
        <v>1.27</v>
      </c>
      <c r="CO1016" s="253"/>
      <c r="CP1016" s="253"/>
      <c r="CQ1016" s="253"/>
      <c r="CR1016" s="225"/>
      <c r="CS1016" s="254">
        <v>58.714869773731863</v>
      </c>
      <c r="CT1016" s="255">
        <v>58.714869773731863</v>
      </c>
      <c r="CU1016" s="256">
        <v>0.43867843771019605</v>
      </c>
      <c r="CV1016" s="257">
        <v>0.43867843771019605</v>
      </c>
      <c r="CW1016" s="245" t="s">
        <v>552</v>
      </c>
      <c r="CX1016" s="258"/>
      <c r="CY1016" s="253"/>
      <c r="CZ1016" s="253"/>
      <c r="DA1016" s="259"/>
      <c r="DB1016" s="260"/>
      <c r="DC1016" s="261">
        <v>0</v>
      </c>
      <c r="DD1016" s="262">
        <v>0</v>
      </c>
      <c r="DE1016" s="263">
        <v>53519</v>
      </c>
      <c r="DF1016" s="111">
        <v>17839.666666666668</v>
      </c>
    </row>
    <row r="1017" spans="1:110" ht="35.25" customHeight="1" x14ac:dyDescent="0.25">
      <c r="A1017" s="237" t="s">
        <v>541</v>
      </c>
      <c r="B1017" s="238" t="s">
        <v>14</v>
      </c>
      <c r="C1017" s="238" t="s">
        <v>22</v>
      </c>
      <c r="D1017" s="60" t="s">
        <v>69</v>
      </c>
      <c r="E1017" s="60" t="s">
        <v>25</v>
      </c>
      <c r="F1017" s="60" t="s">
        <v>1979</v>
      </c>
      <c r="G1017" s="61" t="s">
        <v>1980</v>
      </c>
      <c r="H1017" s="211" t="s">
        <v>533</v>
      </c>
      <c r="I1017" s="60" t="s">
        <v>529</v>
      </c>
      <c r="J1017" s="212">
        <v>11.43153532995459</v>
      </c>
      <c r="K1017" s="212">
        <v>4.2829545365460007</v>
      </c>
      <c r="L1017" s="213">
        <v>48.3</v>
      </c>
      <c r="M1017" s="214"/>
      <c r="N1017" s="214"/>
      <c r="O1017" s="214"/>
      <c r="P1017" s="214"/>
      <c r="Q1017" s="214"/>
      <c r="R1017" s="214"/>
      <c r="S1017" s="214"/>
      <c r="T1017" s="214"/>
      <c r="U1017" s="214"/>
      <c r="V1017" s="214"/>
      <c r="W1017" s="214"/>
      <c r="X1017" s="214"/>
      <c r="Y1017" s="214"/>
      <c r="Z1017" s="214"/>
      <c r="AA1017" s="214"/>
      <c r="AB1017" s="214"/>
      <c r="AC1017" s="214"/>
      <c r="AD1017" s="214"/>
      <c r="AE1017" s="214"/>
      <c r="AF1017" s="214"/>
      <c r="AG1017" s="215"/>
      <c r="AH1017" s="214"/>
      <c r="AI1017" s="214">
        <f t="shared" si="48"/>
        <v>0</v>
      </c>
      <c r="AJ1017" s="214">
        <f t="shared" si="48"/>
        <v>0</v>
      </c>
      <c r="AK1017" s="214"/>
      <c r="AL1017" s="214"/>
      <c r="AM1017" s="214"/>
      <c r="AN1017" s="214"/>
      <c r="AO1017" s="214"/>
      <c r="AP1017" s="214"/>
      <c r="AQ1017" s="214"/>
      <c r="AR1017" s="214"/>
      <c r="AS1017" s="214"/>
      <c r="AT1017" s="214"/>
      <c r="AU1017" s="214"/>
      <c r="AV1017" s="214"/>
      <c r="AW1017" s="214"/>
      <c r="AX1017" s="214"/>
      <c r="AY1017" s="214"/>
      <c r="AZ1017" s="214"/>
      <c r="BA1017" s="214"/>
      <c r="BB1017" s="214"/>
      <c r="BC1017" s="214"/>
      <c r="BD1017" s="214"/>
      <c r="BE1017" s="214"/>
      <c r="BF1017" s="214"/>
      <c r="BG1017" s="216">
        <f t="shared" si="49"/>
        <v>0</v>
      </c>
      <c r="BH1017" s="72">
        <f t="shared" si="49"/>
        <v>0</v>
      </c>
      <c r="BI1017" s="217">
        <f t="shared" si="47"/>
        <v>0</v>
      </c>
      <c r="BJ1017" s="218">
        <v>0</v>
      </c>
      <c r="BK1017" s="218">
        <v>0</v>
      </c>
      <c r="BL1017" s="218">
        <v>0</v>
      </c>
      <c r="BM1017" s="218">
        <v>0</v>
      </c>
      <c r="BN1017" s="218">
        <v>0</v>
      </c>
      <c r="BO1017" s="218">
        <v>0</v>
      </c>
      <c r="BP1017" s="218">
        <v>0</v>
      </c>
      <c r="BQ1017" s="218">
        <v>0</v>
      </c>
      <c r="BR1017" s="218">
        <v>0</v>
      </c>
      <c r="BS1017" s="218">
        <v>0</v>
      </c>
      <c r="BT1017" s="218">
        <v>0</v>
      </c>
      <c r="BU1017" s="218">
        <v>0</v>
      </c>
      <c r="BV1017" s="218">
        <v>0</v>
      </c>
      <c r="BW1017" s="218">
        <v>0</v>
      </c>
      <c r="BX1017" s="218">
        <v>0</v>
      </c>
      <c r="BY1017" s="218">
        <v>0</v>
      </c>
      <c r="BZ1017" s="218">
        <v>0</v>
      </c>
      <c r="CA1017" s="218">
        <v>0</v>
      </c>
      <c r="CB1017" s="218">
        <v>0</v>
      </c>
      <c r="CC1017" s="218">
        <v>0</v>
      </c>
      <c r="CD1017" s="218">
        <v>0</v>
      </c>
      <c r="CE1017" s="218">
        <v>0</v>
      </c>
      <c r="CF1017" s="218">
        <v>0</v>
      </c>
      <c r="CG1017" s="219">
        <v>0</v>
      </c>
      <c r="CH1017" s="220">
        <v>17907204.663543601</v>
      </c>
      <c r="CI1017" s="220">
        <v>17907204.663543601</v>
      </c>
      <c r="CJ1017" s="220">
        <v>18105230.623487998</v>
      </c>
      <c r="CK1017" s="221" t="s">
        <v>530</v>
      </c>
      <c r="CL1017" s="222">
        <v>6.33</v>
      </c>
      <c r="CM1017" s="223">
        <v>6.33</v>
      </c>
      <c r="CN1017" s="224">
        <v>6.4</v>
      </c>
      <c r="CO1017" s="253"/>
      <c r="CP1017" s="253"/>
      <c r="CQ1017" s="253"/>
      <c r="CR1017" s="225"/>
      <c r="CS1017" s="254">
        <v>83.193840665352369</v>
      </c>
      <c r="CT1017" s="255">
        <v>83.193840665352369</v>
      </c>
      <c r="CU1017" s="256">
        <v>0.21693254916488416</v>
      </c>
      <c r="CV1017" s="257">
        <v>0.21693254916488416</v>
      </c>
      <c r="CW1017" s="245" t="s">
        <v>584</v>
      </c>
      <c r="CX1017" s="258"/>
      <c r="CY1017" s="253"/>
      <c r="CZ1017" s="253"/>
      <c r="DA1017" s="259"/>
      <c r="DB1017" s="260"/>
      <c r="DC1017" s="261">
        <v>1110</v>
      </c>
      <c r="DD1017" s="262">
        <v>9666</v>
      </c>
      <c r="DE1017" s="263">
        <v>0</v>
      </c>
      <c r="DF1017" s="111">
        <v>3592</v>
      </c>
    </row>
    <row r="1018" spans="1:110" ht="35.25" customHeight="1" x14ac:dyDescent="0.25">
      <c r="A1018" s="237" t="s">
        <v>541</v>
      </c>
      <c r="B1018" s="238" t="s">
        <v>14</v>
      </c>
      <c r="C1018" s="238" t="s">
        <v>22</v>
      </c>
      <c r="D1018" s="60" t="s">
        <v>69</v>
      </c>
      <c r="E1018" s="60" t="s">
        <v>25</v>
      </c>
      <c r="F1018" s="60" t="s">
        <v>1981</v>
      </c>
      <c r="G1018" s="61" t="s">
        <v>25</v>
      </c>
      <c r="H1018" s="211" t="s">
        <v>543</v>
      </c>
      <c r="I1018" s="60" t="s">
        <v>529</v>
      </c>
      <c r="J1018" s="212">
        <v>11.797344460513136</v>
      </c>
      <c r="K1018" s="212">
        <v>1.2880681791390001</v>
      </c>
      <c r="L1018" s="213">
        <v>1</v>
      </c>
      <c r="M1018" s="214"/>
      <c r="N1018" s="214"/>
      <c r="O1018" s="214"/>
      <c r="P1018" s="214"/>
      <c r="Q1018" s="214"/>
      <c r="R1018" s="214"/>
      <c r="S1018" s="214"/>
      <c r="T1018" s="214"/>
      <c r="U1018" s="214"/>
      <c r="V1018" s="214"/>
      <c r="W1018" s="214"/>
      <c r="X1018" s="214"/>
      <c r="Y1018" s="214"/>
      <c r="Z1018" s="214"/>
      <c r="AA1018" s="214"/>
      <c r="AB1018" s="214"/>
      <c r="AC1018" s="214"/>
      <c r="AD1018" s="214"/>
      <c r="AE1018" s="214"/>
      <c r="AF1018" s="214"/>
      <c r="AG1018" s="215"/>
      <c r="AH1018" s="214"/>
      <c r="AI1018" s="214">
        <f t="shared" si="48"/>
        <v>0</v>
      </c>
      <c r="AJ1018" s="214">
        <f t="shared" si="48"/>
        <v>0</v>
      </c>
      <c r="AK1018" s="214"/>
      <c r="AL1018" s="214"/>
      <c r="AM1018" s="214"/>
      <c r="AN1018" s="214"/>
      <c r="AO1018" s="214"/>
      <c r="AP1018" s="214"/>
      <c r="AQ1018" s="214"/>
      <c r="AR1018" s="214"/>
      <c r="AS1018" s="214"/>
      <c r="AT1018" s="214"/>
      <c r="AU1018" s="214"/>
      <c r="AV1018" s="214"/>
      <c r="AW1018" s="214"/>
      <c r="AX1018" s="214"/>
      <c r="AY1018" s="214"/>
      <c r="AZ1018" s="214"/>
      <c r="BA1018" s="214"/>
      <c r="BB1018" s="214"/>
      <c r="BC1018" s="214"/>
      <c r="BD1018" s="214"/>
      <c r="BE1018" s="214"/>
      <c r="BF1018" s="214"/>
      <c r="BG1018" s="216">
        <f t="shared" si="49"/>
        <v>0</v>
      </c>
      <c r="BH1018" s="72">
        <f t="shared" si="49"/>
        <v>0</v>
      </c>
      <c r="BI1018" s="217">
        <f t="shared" si="47"/>
        <v>0</v>
      </c>
      <c r="BJ1018" s="218">
        <v>0</v>
      </c>
      <c r="BK1018" s="218">
        <v>0</v>
      </c>
      <c r="BL1018" s="218">
        <v>0</v>
      </c>
      <c r="BM1018" s="218">
        <v>0</v>
      </c>
      <c r="BN1018" s="218">
        <v>0</v>
      </c>
      <c r="BO1018" s="218">
        <v>0</v>
      </c>
      <c r="BP1018" s="218">
        <v>0</v>
      </c>
      <c r="BQ1018" s="218">
        <v>0</v>
      </c>
      <c r="BR1018" s="218">
        <v>0</v>
      </c>
      <c r="BS1018" s="218">
        <v>0</v>
      </c>
      <c r="BT1018" s="218">
        <v>0</v>
      </c>
      <c r="BU1018" s="218">
        <v>0</v>
      </c>
      <c r="BV1018" s="218">
        <v>0</v>
      </c>
      <c r="BW1018" s="218">
        <v>0</v>
      </c>
      <c r="BX1018" s="218">
        <v>0</v>
      </c>
      <c r="BY1018" s="218">
        <v>0</v>
      </c>
      <c r="BZ1018" s="218">
        <v>0</v>
      </c>
      <c r="CA1018" s="218">
        <v>0</v>
      </c>
      <c r="CB1018" s="218">
        <v>0</v>
      </c>
      <c r="CC1018" s="218">
        <v>0</v>
      </c>
      <c r="CD1018" s="218">
        <v>0</v>
      </c>
      <c r="CE1018" s="218">
        <v>0</v>
      </c>
      <c r="CF1018" s="218">
        <v>0</v>
      </c>
      <c r="CG1018" s="219">
        <v>0</v>
      </c>
      <c r="CH1018" s="220">
        <v>12489538.016364001</v>
      </c>
      <c r="CI1018" s="220">
        <v>12489538.016364001</v>
      </c>
      <c r="CJ1018" s="220">
        <v>12702125.897493601</v>
      </c>
      <c r="CK1018" s="221" t="s">
        <v>530</v>
      </c>
      <c r="CL1018" s="222">
        <v>2.35</v>
      </c>
      <c r="CM1018" s="223">
        <v>2.35</v>
      </c>
      <c r="CN1018" s="224">
        <v>2.39</v>
      </c>
      <c r="CO1018" s="253"/>
      <c r="CP1018" s="253"/>
      <c r="CQ1018" s="253"/>
      <c r="CR1018" s="225"/>
      <c r="CS1018" s="254">
        <v>0</v>
      </c>
      <c r="CT1018" s="255">
        <v>0</v>
      </c>
      <c r="CU1018" s="256">
        <v>0</v>
      </c>
      <c r="CV1018" s="257">
        <v>0</v>
      </c>
      <c r="CW1018" s="245" t="s">
        <v>564</v>
      </c>
      <c r="CX1018" s="258"/>
      <c r="CY1018" s="253"/>
      <c r="CZ1018" s="253"/>
      <c r="DA1018" s="259"/>
      <c r="DB1018" s="260"/>
      <c r="DC1018" s="261">
        <v>0</v>
      </c>
      <c r="DD1018" s="262">
        <v>0</v>
      </c>
      <c r="DE1018" s="263">
        <v>0</v>
      </c>
      <c r="DF1018" s="111">
        <v>0</v>
      </c>
    </row>
    <row r="1019" spans="1:110" ht="35.25" customHeight="1" x14ac:dyDescent="0.25">
      <c r="A1019" s="237" t="s">
        <v>541</v>
      </c>
      <c r="B1019" s="238" t="s">
        <v>14</v>
      </c>
      <c r="C1019" s="238" t="s">
        <v>22</v>
      </c>
      <c r="D1019" s="60" t="s">
        <v>69</v>
      </c>
      <c r="E1019" s="60" t="s">
        <v>25</v>
      </c>
      <c r="F1019" s="60" t="s">
        <v>1982</v>
      </c>
      <c r="G1019" s="61" t="s">
        <v>1983</v>
      </c>
      <c r="H1019" s="211" t="s">
        <v>533</v>
      </c>
      <c r="I1019" s="60" t="s">
        <v>529</v>
      </c>
      <c r="J1019" s="212">
        <v>11.797344460513136</v>
      </c>
      <c r="K1019" s="212">
        <v>60.889583206683007</v>
      </c>
      <c r="L1019" s="213">
        <v>2413.1</v>
      </c>
      <c r="M1019" s="214"/>
      <c r="N1019" s="214"/>
      <c r="O1019" s="214"/>
      <c r="P1019" s="214"/>
      <c r="Q1019" s="214"/>
      <c r="R1019" s="214"/>
      <c r="S1019" s="214"/>
      <c r="T1019" s="214"/>
      <c r="U1019" s="214"/>
      <c r="V1019" s="214"/>
      <c r="W1019" s="214"/>
      <c r="X1019" s="214"/>
      <c r="Y1019" s="214"/>
      <c r="Z1019" s="214"/>
      <c r="AA1019" s="214"/>
      <c r="AB1019" s="214"/>
      <c r="AC1019" s="214">
        <v>82</v>
      </c>
      <c r="AD1019" s="214">
        <v>82</v>
      </c>
      <c r="AE1019" s="214"/>
      <c r="AF1019" s="214"/>
      <c r="AG1019" s="215"/>
      <c r="AH1019" s="214"/>
      <c r="AI1019" s="214">
        <f t="shared" si="48"/>
        <v>82</v>
      </c>
      <c r="AJ1019" s="214">
        <f t="shared" si="48"/>
        <v>82</v>
      </c>
      <c r="AK1019" s="214"/>
      <c r="AL1019" s="214"/>
      <c r="AM1019" s="214"/>
      <c r="AN1019" s="214"/>
      <c r="AO1019" s="214"/>
      <c r="AP1019" s="214"/>
      <c r="AQ1019" s="214"/>
      <c r="AR1019" s="214"/>
      <c r="AS1019" s="214"/>
      <c r="AT1019" s="214"/>
      <c r="AU1019" s="214"/>
      <c r="AV1019" s="214"/>
      <c r="AW1019" s="214"/>
      <c r="AX1019" s="214"/>
      <c r="AY1019" s="214"/>
      <c r="AZ1019" s="214"/>
      <c r="BA1019" s="214">
        <v>588.73</v>
      </c>
      <c r="BB1019" s="214">
        <v>588.73</v>
      </c>
      <c r="BC1019" s="214"/>
      <c r="BD1019" s="214"/>
      <c r="BE1019" s="214"/>
      <c r="BF1019" s="214"/>
      <c r="BG1019" s="216">
        <f t="shared" si="49"/>
        <v>588.73</v>
      </c>
      <c r="BH1019" s="72">
        <f t="shared" si="49"/>
        <v>588.73</v>
      </c>
      <c r="BI1019" s="217">
        <f t="shared" si="47"/>
        <v>5.1779243623570802E-2</v>
      </c>
      <c r="BJ1019" s="218">
        <v>0</v>
      </c>
      <c r="BK1019" s="218">
        <v>0</v>
      </c>
      <c r="BL1019" s="218">
        <v>0</v>
      </c>
      <c r="BM1019" s="218">
        <v>0</v>
      </c>
      <c r="BN1019" s="218">
        <v>0</v>
      </c>
      <c r="BO1019" s="218">
        <v>0</v>
      </c>
      <c r="BP1019" s="218">
        <v>0</v>
      </c>
      <c r="BQ1019" s="218">
        <v>0</v>
      </c>
      <c r="BR1019" s="218">
        <v>0</v>
      </c>
      <c r="BS1019" s="218">
        <v>0</v>
      </c>
      <c r="BT1019" s="218">
        <v>0</v>
      </c>
      <c r="BU1019" s="218">
        <v>0</v>
      </c>
      <c r="BV1019" s="218">
        <v>0</v>
      </c>
      <c r="BW1019" s="218">
        <v>0</v>
      </c>
      <c r="BX1019" s="218">
        <v>0</v>
      </c>
      <c r="BY1019" s="218">
        <v>0</v>
      </c>
      <c r="BZ1019" s="218">
        <v>691074.82319999998</v>
      </c>
      <c r="CA1019" s="218">
        <v>691074.82319999998</v>
      </c>
      <c r="CB1019" s="218">
        <v>0</v>
      </c>
      <c r="CC1019" s="218">
        <v>0</v>
      </c>
      <c r="CD1019" s="218">
        <v>0</v>
      </c>
      <c r="CE1019" s="218">
        <v>0</v>
      </c>
      <c r="CF1019" s="218">
        <v>691074.82319999998</v>
      </c>
      <c r="CG1019" s="219">
        <v>691074.82319999998</v>
      </c>
      <c r="CH1019" s="220">
        <v>31206008.0752896</v>
      </c>
      <c r="CI1019" s="220">
        <v>31206008.0752896</v>
      </c>
      <c r="CJ1019" s="220">
        <v>36353720.472955205</v>
      </c>
      <c r="CK1019" s="221" t="s">
        <v>530</v>
      </c>
      <c r="CL1019" s="222">
        <v>9.76</v>
      </c>
      <c r="CM1019" s="223">
        <v>9.76</v>
      </c>
      <c r="CN1019" s="224">
        <v>11.37</v>
      </c>
      <c r="CO1019" s="253"/>
      <c r="CP1019" s="253"/>
      <c r="CQ1019" s="253"/>
      <c r="CR1019" s="225"/>
      <c r="CS1019" s="254">
        <v>1312.8909797304054</v>
      </c>
      <c r="CT1019" s="255">
        <v>288.43061566698651</v>
      </c>
      <c r="CU1019" s="256">
        <v>1.8198419964224006</v>
      </c>
      <c r="CV1019" s="257">
        <v>1.5547043500543991</v>
      </c>
      <c r="CW1019" s="245" t="s">
        <v>609</v>
      </c>
      <c r="CX1019" s="258"/>
      <c r="CY1019" s="253"/>
      <c r="CZ1019" s="253"/>
      <c r="DA1019" s="259"/>
      <c r="DB1019" s="260"/>
      <c r="DC1019" s="261">
        <v>10395</v>
      </c>
      <c r="DD1019" s="262">
        <v>389651</v>
      </c>
      <c r="DE1019" s="263">
        <v>345056</v>
      </c>
      <c r="DF1019" s="111">
        <v>248367.33333333334</v>
      </c>
    </row>
    <row r="1020" spans="1:110" ht="35.25" customHeight="1" x14ac:dyDescent="0.25">
      <c r="A1020" s="237" t="s">
        <v>541</v>
      </c>
      <c r="B1020" s="238" t="s">
        <v>14</v>
      </c>
      <c r="C1020" s="238" t="s">
        <v>22</v>
      </c>
      <c r="D1020" s="60" t="s">
        <v>69</v>
      </c>
      <c r="E1020" s="60" t="s">
        <v>25</v>
      </c>
      <c r="F1020" s="60" t="s">
        <v>1984</v>
      </c>
      <c r="G1020" s="61" t="s">
        <v>25</v>
      </c>
      <c r="H1020" s="211" t="s">
        <v>543</v>
      </c>
      <c r="I1020" s="60" t="s">
        <v>529</v>
      </c>
      <c r="J1020" s="212">
        <v>12.071701308432045</v>
      </c>
      <c r="K1020" s="212">
        <v>1.202840906589</v>
      </c>
      <c r="L1020" s="213">
        <v>1</v>
      </c>
      <c r="M1020" s="214"/>
      <c r="N1020" s="214"/>
      <c r="O1020" s="214"/>
      <c r="P1020" s="214"/>
      <c r="Q1020" s="214"/>
      <c r="R1020" s="214"/>
      <c r="S1020" s="214"/>
      <c r="T1020" s="214"/>
      <c r="U1020" s="214"/>
      <c r="V1020" s="214"/>
      <c r="W1020" s="214"/>
      <c r="X1020" s="214"/>
      <c r="Y1020" s="214">
        <v>1</v>
      </c>
      <c r="Z1020" s="214">
        <v>1</v>
      </c>
      <c r="AA1020" s="214"/>
      <c r="AB1020" s="214"/>
      <c r="AC1020" s="214"/>
      <c r="AD1020" s="214"/>
      <c r="AE1020" s="214"/>
      <c r="AF1020" s="214"/>
      <c r="AG1020" s="215"/>
      <c r="AH1020" s="214"/>
      <c r="AI1020" s="214">
        <f t="shared" si="48"/>
        <v>1</v>
      </c>
      <c r="AJ1020" s="214">
        <f t="shared" si="48"/>
        <v>1</v>
      </c>
      <c r="AK1020" s="214"/>
      <c r="AL1020" s="214"/>
      <c r="AM1020" s="214"/>
      <c r="AN1020" s="214"/>
      <c r="AO1020" s="214"/>
      <c r="AP1020" s="214"/>
      <c r="AQ1020" s="214"/>
      <c r="AR1020" s="214"/>
      <c r="AS1020" s="214"/>
      <c r="AT1020" s="214"/>
      <c r="AU1020" s="214"/>
      <c r="AV1020" s="214"/>
      <c r="AW1020" s="214">
        <v>9000</v>
      </c>
      <c r="AX1020" s="214">
        <v>9000</v>
      </c>
      <c r="AY1020" s="214"/>
      <c r="AZ1020" s="214"/>
      <c r="BA1020" s="214"/>
      <c r="BB1020" s="214"/>
      <c r="BC1020" s="214"/>
      <c r="BD1020" s="214"/>
      <c r="BE1020" s="214"/>
      <c r="BF1020" s="214"/>
      <c r="BG1020" s="216">
        <f t="shared" si="49"/>
        <v>9000</v>
      </c>
      <c r="BH1020" s="72">
        <f t="shared" si="49"/>
        <v>9000</v>
      </c>
      <c r="BI1020" s="217">
        <f t="shared" si="47"/>
        <v>4.7368421052631584</v>
      </c>
      <c r="BJ1020" s="218">
        <v>0</v>
      </c>
      <c r="BK1020" s="218">
        <v>0</v>
      </c>
      <c r="BL1020" s="218">
        <v>0</v>
      </c>
      <c r="BM1020" s="218">
        <v>0</v>
      </c>
      <c r="BN1020" s="218">
        <v>0</v>
      </c>
      <c r="BO1020" s="218">
        <v>0</v>
      </c>
      <c r="BP1020" s="218">
        <v>0</v>
      </c>
      <c r="BQ1020" s="218">
        <v>0</v>
      </c>
      <c r="BR1020" s="218">
        <v>0</v>
      </c>
      <c r="BS1020" s="218">
        <v>0</v>
      </c>
      <c r="BT1020" s="218">
        <v>0</v>
      </c>
      <c r="BU1020" s="218">
        <v>0</v>
      </c>
      <c r="BV1020" s="218">
        <v>45411840</v>
      </c>
      <c r="BW1020" s="218">
        <v>45411840</v>
      </c>
      <c r="BX1020" s="218">
        <v>0</v>
      </c>
      <c r="BY1020" s="218">
        <v>0</v>
      </c>
      <c r="BZ1020" s="218">
        <v>0</v>
      </c>
      <c r="CA1020" s="218">
        <v>0</v>
      </c>
      <c r="CB1020" s="218">
        <v>0</v>
      </c>
      <c r="CC1020" s="218">
        <v>0</v>
      </c>
      <c r="CD1020" s="218">
        <v>0</v>
      </c>
      <c r="CE1020" s="218">
        <v>0</v>
      </c>
      <c r="CF1020" s="218">
        <v>45411840</v>
      </c>
      <c r="CG1020" s="219">
        <v>45411840</v>
      </c>
      <c r="CH1020" s="220">
        <v>7157277.7443839991</v>
      </c>
      <c r="CI1020" s="220">
        <v>7157277.7443839991</v>
      </c>
      <c r="CJ1020" s="220">
        <v>2124816.8303640001</v>
      </c>
      <c r="CK1020" s="221" t="s">
        <v>530</v>
      </c>
      <c r="CL1020" s="222">
        <v>6.4</v>
      </c>
      <c r="CM1020" s="223">
        <v>6.4</v>
      </c>
      <c r="CN1020" s="224">
        <v>1.9</v>
      </c>
      <c r="CO1020" s="253"/>
      <c r="CP1020" s="253"/>
      <c r="CQ1020" s="253"/>
      <c r="CR1020" s="225"/>
      <c r="CS1020" s="254">
        <v>0</v>
      </c>
      <c r="CT1020" s="255">
        <v>0</v>
      </c>
      <c r="CU1020" s="256">
        <v>0</v>
      </c>
      <c r="CV1020" s="257">
        <v>0</v>
      </c>
      <c r="CW1020" s="245" t="s">
        <v>564</v>
      </c>
      <c r="CX1020" s="258"/>
      <c r="CY1020" s="253"/>
      <c r="CZ1020" s="253"/>
      <c r="DA1020" s="259"/>
      <c r="DB1020" s="260"/>
      <c r="DC1020" s="261">
        <v>0</v>
      </c>
      <c r="DD1020" s="262">
        <v>0</v>
      </c>
      <c r="DE1020" s="263">
        <v>0</v>
      </c>
      <c r="DF1020" s="111">
        <v>0</v>
      </c>
    </row>
    <row r="1021" spans="1:110" ht="35.25" customHeight="1" x14ac:dyDescent="0.25">
      <c r="A1021" s="237" t="s">
        <v>541</v>
      </c>
      <c r="B1021" s="238" t="s">
        <v>14</v>
      </c>
      <c r="C1021" s="238" t="s">
        <v>22</v>
      </c>
      <c r="D1021" s="60" t="s">
        <v>98</v>
      </c>
      <c r="E1021" s="60" t="s">
        <v>99</v>
      </c>
      <c r="F1021" s="60" t="s">
        <v>1985</v>
      </c>
      <c r="G1021" s="61" t="s">
        <v>99</v>
      </c>
      <c r="H1021" s="211" t="s">
        <v>533</v>
      </c>
      <c r="I1021" s="60" t="s">
        <v>529</v>
      </c>
      <c r="J1021" s="212">
        <v>9.7168050304614013</v>
      </c>
      <c r="K1021" s="212">
        <v>23.315530254534</v>
      </c>
      <c r="L1021" s="213">
        <v>1997.9</v>
      </c>
      <c r="M1021" s="214"/>
      <c r="N1021" s="214"/>
      <c r="O1021" s="214"/>
      <c r="P1021" s="214"/>
      <c r="Q1021" s="214"/>
      <c r="R1021" s="214"/>
      <c r="S1021" s="214"/>
      <c r="T1021" s="214"/>
      <c r="U1021" s="214"/>
      <c r="V1021" s="214"/>
      <c r="W1021" s="214"/>
      <c r="X1021" s="214"/>
      <c r="Y1021" s="214"/>
      <c r="Z1021" s="214"/>
      <c r="AA1021" s="214"/>
      <c r="AB1021" s="214"/>
      <c r="AC1021" s="214">
        <v>49</v>
      </c>
      <c r="AD1021" s="214">
        <v>49</v>
      </c>
      <c r="AE1021" s="214"/>
      <c r="AF1021" s="214"/>
      <c r="AG1021" s="215"/>
      <c r="AH1021" s="214"/>
      <c r="AI1021" s="214">
        <f t="shared" si="48"/>
        <v>49</v>
      </c>
      <c r="AJ1021" s="214">
        <f t="shared" si="48"/>
        <v>49</v>
      </c>
      <c r="AK1021" s="214"/>
      <c r="AL1021" s="214"/>
      <c r="AM1021" s="214"/>
      <c r="AN1021" s="214"/>
      <c r="AO1021" s="214"/>
      <c r="AP1021" s="214"/>
      <c r="AQ1021" s="214"/>
      <c r="AR1021" s="214"/>
      <c r="AS1021" s="214"/>
      <c r="AT1021" s="214"/>
      <c r="AU1021" s="214"/>
      <c r="AV1021" s="214"/>
      <c r="AW1021" s="214"/>
      <c r="AX1021" s="214"/>
      <c r="AY1021" s="214"/>
      <c r="AZ1021" s="214"/>
      <c r="BA1021" s="214">
        <v>447.9</v>
      </c>
      <c r="BB1021" s="214">
        <v>447.9</v>
      </c>
      <c r="BC1021" s="214"/>
      <c r="BD1021" s="214"/>
      <c r="BE1021" s="214"/>
      <c r="BF1021" s="214"/>
      <c r="BG1021" s="216">
        <f t="shared" si="49"/>
        <v>447.9</v>
      </c>
      <c r="BH1021" s="72">
        <f t="shared" si="49"/>
        <v>447.9</v>
      </c>
      <c r="BI1021" s="217">
        <f t="shared" si="47"/>
        <v>7.5786802030456846E-2</v>
      </c>
      <c r="BJ1021" s="218">
        <v>0</v>
      </c>
      <c r="BK1021" s="218">
        <v>0</v>
      </c>
      <c r="BL1021" s="218">
        <v>0</v>
      </c>
      <c r="BM1021" s="218">
        <v>0</v>
      </c>
      <c r="BN1021" s="218">
        <v>0</v>
      </c>
      <c r="BO1021" s="218">
        <v>0</v>
      </c>
      <c r="BP1021" s="218">
        <v>0</v>
      </c>
      <c r="BQ1021" s="218">
        <v>0</v>
      </c>
      <c r="BR1021" s="218">
        <v>0</v>
      </c>
      <c r="BS1021" s="218">
        <v>0</v>
      </c>
      <c r="BT1021" s="218">
        <v>0</v>
      </c>
      <c r="BU1021" s="218">
        <v>0</v>
      </c>
      <c r="BV1021" s="218">
        <v>0</v>
      </c>
      <c r="BW1021" s="218">
        <v>0</v>
      </c>
      <c r="BX1021" s="218">
        <v>0</v>
      </c>
      <c r="BY1021" s="218">
        <v>0</v>
      </c>
      <c r="BZ1021" s="218">
        <v>525762.93599999999</v>
      </c>
      <c r="CA1021" s="218">
        <v>525762.93599999999</v>
      </c>
      <c r="CB1021" s="218">
        <v>0</v>
      </c>
      <c r="CC1021" s="218">
        <v>0</v>
      </c>
      <c r="CD1021" s="218">
        <v>0</v>
      </c>
      <c r="CE1021" s="218">
        <v>0</v>
      </c>
      <c r="CF1021" s="218">
        <v>525762.93599999999</v>
      </c>
      <c r="CG1021" s="219">
        <v>525762.93599999999</v>
      </c>
      <c r="CH1021" s="220">
        <v>18571200</v>
      </c>
      <c r="CI1021" s="220">
        <v>18571200</v>
      </c>
      <c r="CJ1021" s="220">
        <v>20708640.000000004</v>
      </c>
      <c r="CK1021" s="221" t="s">
        <v>530</v>
      </c>
      <c r="CL1021" s="222">
        <v>5.3</v>
      </c>
      <c r="CM1021" s="223">
        <v>5.3</v>
      </c>
      <c r="CN1021" s="224">
        <v>5.91</v>
      </c>
      <c r="CO1021" s="253"/>
      <c r="CP1021" s="253"/>
      <c r="CQ1021" s="253"/>
      <c r="CR1021" s="225"/>
      <c r="CS1021" s="254">
        <v>1203.3089846870271</v>
      </c>
      <c r="CT1021" s="255">
        <v>456.93082969415326</v>
      </c>
      <c r="CU1021" s="256">
        <v>2.1378231638840353</v>
      </c>
      <c r="CV1021" s="257">
        <v>1.5270234250755417</v>
      </c>
      <c r="CW1021" s="245" t="s">
        <v>548</v>
      </c>
      <c r="CX1021" s="258"/>
      <c r="CY1021" s="253"/>
      <c r="CZ1021" s="253"/>
      <c r="DA1021" s="259"/>
      <c r="DB1021" s="260"/>
      <c r="DC1021" s="261">
        <v>165262</v>
      </c>
      <c r="DD1021" s="262">
        <v>0</v>
      </c>
      <c r="DE1021" s="263">
        <v>1724230</v>
      </c>
      <c r="DF1021" s="111">
        <v>629830.66666666663</v>
      </c>
    </row>
    <row r="1022" spans="1:110" ht="35.25" customHeight="1" x14ac:dyDescent="0.25">
      <c r="A1022" s="237" t="s">
        <v>541</v>
      </c>
      <c r="B1022" s="238" t="s">
        <v>14</v>
      </c>
      <c r="C1022" s="238" t="s">
        <v>22</v>
      </c>
      <c r="D1022" s="60" t="s">
        <v>98</v>
      </c>
      <c r="E1022" s="60" t="s">
        <v>99</v>
      </c>
      <c r="F1022" s="60" t="s">
        <v>1986</v>
      </c>
      <c r="G1022" s="61" t="s">
        <v>99</v>
      </c>
      <c r="H1022" s="211" t="s">
        <v>543</v>
      </c>
      <c r="I1022" s="60" t="s">
        <v>529</v>
      </c>
      <c r="J1022" s="212">
        <v>9.7168050304614013</v>
      </c>
      <c r="K1022" s="212">
        <v>11.301515128008001</v>
      </c>
      <c r="L1022" s="213">
        <v>310.8</v>
      </c>
      <c r="M1022" s="214"/>
      <c r="N1022" s="214"/>
      <c r="O1022" s="214"/>
      <c r="P1022" s="214"/>
      <c r="Q1022" s="214"/>
      <c r="R1022" s="214"/>
      <c r="S1022" s="214"/>
      <c r="T1022" s="214"/>
      <c r="U1022" s="214"/>
      <c r="V1022" s="214"/>
      <c r="W1022" s="214"/>
      <c r="X1022" s="214"/>
      <c r="Y1022" s="214"/>
      <c r="Z1022" s="214"/>
      <c r="AA1022" s="214"/>
      <c r="AB1022" s="214"/>
      <c r="AC1022" s="214">
        <v>6</v>
      </c>
      <c r="AD1022" s="214">
        <v>6</v>
      </c>
      <c r="AE1022" s="214"/>
      <c r="AF1022" s="214"/>
      <c r="AG1022" s="215"/>
      <c r="AH1022" s="214"/>
      <c r="AI1022" s="214">
        <f t="shared" si="48"/>
        <v>6</v>
      </c>
      <c r="AJ1022" s="214">
        <f t="shared" si="48"/>
        <v>6</v>
      </c>
      <c r="AK1022" s="214"/>
      <c r="AL1022" s="214"/>
      <c r="AM1022" s="214"/>
      <c r="AN1022" s="214"/>
      <c r="AO1022" s="214"/>
      <c r="AP1022" s="214"/>
      <c r="AQ1022" s="214"/>
      <c r="AR1022" s="214"/>
      <c r="AS1022" s="214"/>
      <c r="AT1022" s="214"/>
      <c r="AU1022" s="214"/>
      <c r="AV1022" s="214"/>
      <c r="AW1022" s="214"/>
      <c r="AX1022" s="214"/>
      <c r="AY1022" s="214"/>
      <c r="AZ1022" s="214"/>
      <c r="BA1022" s="214">
        <v>41.2</v>
      </c>
      <c r="BB1022" s="214">
        <v>41.2</v>
      </c>
      <c r="BC1022" s="214"/>
      <c r="BD1022" s="214"/>
      <c r="BE1022" s="214"/>
      <c r="BF1022" s="214"/>
      <c r="BG1022" s="216">
        <f t="shared" si="49"/>
        <v>41.2</v>
      </c>
      <c r="BH1022" s="72">
        <f t="shared" si="49"/>
        <v>41.2</v>
      </c>
      <c r="BI1022" s="217">
        <f t="shared" si="47"/>
        <v>2.327683615819209E-2</v>
      </c>
      <c r="BJ1022" s="218">
        <v>0</v>
      </c>
      <c r="BK1022" s="218">
        <v>0</v>
      </c>
      <c r="BL1022" s="218">
        <v>0</v>
      </c>
      <c r="BM1022" s="218">
        <v>0</v>
      </c>
      <c r="BN1022" s="218">
        <v>0</v>
      </c>
      <c r="BO1022" s="218">
        <v>0</v>
      </c>
      <c r="BP1022" s="218">
        <v>0</v>
      </c>
      <c r="BQ1022" s="218">
        <v>0</v>
      </c>
      <c r="BR1022" s="218">
        <v>0</v>
      </c>
      <c r="BS1022" s="218">
        <v>0</v>
      </c>
      <c r="BT1022" s="218">
        <v>0</v>
      </c>
      <c r="BU1022" s="218">
        <v>0</v>
      </c>
      <c r="BV1022" s="218">
        <v>0</v>
      </c>
      <c r="BW1022" s="218">
        <v>0</v>
      </c>
      <c r="BX1022" s="218">
        <v>0</v>
      </c>
      <c r="BY1022" s="218">
        <v>0</v>
      </c>
      <c r="BZ1022" s="218">
        <v>48362.208000000006</v>
      </c>
      <c r="CA1022" s="218">
        <v>48362.208000000006</v>
      </c>
      <c r="CB1022" s="218">
        <v>0</v>
      </c>
      <c r="CC1022" s="218">
        <v>0</v>
      </c>
      <c r="CD1022" s="218">
        <v>0</v>
      </c>
      <c r="CE1022" s="218">
        <v>0</v>
      </c>
      <c r="CF1022" s="218">
        <v>48362.208000000006</v>
      </c>
      <c r="CG1022" s="219">
        <v>48362.208000000006</v>
      </c>
      <c r="CH1022" s="220">
        <v>5361120.0000000009</v>
      </c>
      <c r="CI1022" s="220">
        <v>5361120.0000000009</v>
      </c>
      <c r="CJ1022" s="220">
        <v>6202080.0000000009</v>
      </c>
      <c r="CK1022" s="221" t="s">
        <v>530</v>
      </c>
      <c r="CL1022" s="222">
        <v>1.53</v>
      </c>
      <c r="CM1022" s="223">
        <v>1.53</v>
      </c>
      <c r="CN1022" s="224">
        <v>1.77</v>
      </c>
      <c r="CO1022" s="253"/>
      <c r="CP1022" s="253"/>
      <c r="CQ1022" s="253"/>
      <c r="CR1022" s="225"/>
      <c r="CS1022" s="254">
        <v>855.12099322187362</v>
      </c>
      <c r="CT1022" s="255">
        <v>164.20922770116209</v>
      </c>
      <c r="CU1022" s="256">
        <v>1.6754201428202211</v>
      </c>
      <c r="CV1022" s="257">
        <v>1.0069623213416012</v>
      </c>
      <c r="CW1022" s="245" t="s">
        <v>774</v>
      </c>
      <c r="CX1022" s="258"/>
      <c r="CY1022" s="253"/>
      <c r="CZ1022" s="253"/>
      <c r="DA1022" s="259"/>
      <c r="DB1022" s="260"/>
      <c r="DC1022" s="261">
        <v>0</v>
      </c>
      <c r="DD1022" s="262">
        <v>0</v>
      </c>
      <c r="DE1022" s="263">
        <v>11196</v>
      </c>
      <c r="DF1022" s="111">
        <v>3732</v>
      </c>
    </row>
    <row r="1023" spans="1:110" ht="35.25" customHeight="1" x14ac:dyDescent="0.25">
      <c r="A1023" s="237" t="s">
        <v>541</v>
      </c>
      <c r="B1023" s="238" t="s">
        <v>14</v>
      </c>
      <c r="C1023" s="238" t="s">
        <v>22</v>
      </c>
      <c r="D1023" s="60" t="s">
        <v>398</v>
      </c>
      <c r="E1023" s="60" t="s">
        <v>99</v>
      </c>
      <c r="F1023" s="60" t="s">
        <v>1987</v>
      </c>
      <c r="G1023" s="61" t="s">
        <v>1983</v>
      </c>
      <c r="H1023" s="211" t="s">
        <v>533</v>
      </c>
      <c r="I1023" s="60" t="s">
        <v>529</v>
      </c>
      <c r="J1023" s="212">
        <v>11.797344460513136</v>
      </c>
      <c r="K1023" s="212">
        <v>26.371212066360002</v>
      </c>
      <c r="L1023" s="213">
        <v>1957.5</v>
      </c>
      <c r="M1023" s="214"/>
      <c r="N1023" s="214"/>
      <c r="O1023" s="214"/>
      <c r="P1023" s="214"/>
      <c r="Q1023" s="214"/>
      <c r="R1023" s="214"/>
      <c r="S1023" s="214"/>
      <c r="T1023" s="214"/>
      <c r="U1023" s="214"/>
      <c r="V1023" s="214"/>
      <c r="W1023" s="214"/>
      <c r="X1023" s="214"/>
      <c r="Y1023" s="214"/>
      <c r="Z1023" s="214"/>
      <c r="AA1023" s="214"/>
      <c r="AB1023" s="214"/>
      <c r="AC1023" s="214">
        <v>24</v>
      </c>
      <c r="AD1023" s="214">
        <v>24</v>
      </c>
      <c r="AE1023" s="214"/>
      <c r="AF1023" s="214"/>
      <c r="AG1023" s="215"/>
      <c r="AH1023" s="214"/>
      <c r="AI1023" s="214">
        <f t="shared" si="48"/>
        <v>24</v>
      </c>
      <c r="AJ1023" s="214">
        <f t="shared" si="48"/>
        <v>24</v>
      </c>
      <c r="AK1023" s="214"/>
      <c r="AL1023" s="214"/>
      <c r="AM1023" s="214"/>
      <c r="AN1023" s="214"/>
      <c r="AO1023" s="214"/>
      <c r="AP1023" s="214"/>
      <c r="AQ1023" s="214"/>
      <c r="AR1023" s="214"/>
      <c r="AS1023" s="214"/>
      <c r="AT1023" s="214"/>
      <c r="AU1023" s="214"/>
      <c r="AV1023" s="214"/>
      <c r="AW1023" s="214"/>
      <c r="AX1023" s="214"/>
      <c r="AY1023" s="214"/>
      <c r="AZ1023" s="214"/>
      <c r="BA1023" s="214">
        <v>195.23</v>
      </c>
      <c r="BB1023" s="214">
        <v>195.23</v>
      </c>
      <c r="BC1023" s="214"/>
      <c r="BD1023" s="214"/>
      <c r="BE1023" s="214"/>
      <c r="BF1023" s="214"/>
      <c r="BG1023" s="216">
        <f t="shared" si="49"/>
        <v>195.23</v>
      </c>
      <c r="BH1023" s="72">
        <f t="shared" si="49"/>
        <v>195.23</v>
      </c>
      <c r="BI1023" s="217">
        <f t="shared" si="47"/>
        <v>1.972020202020202E-2</v>
      </c>
      <c r="BJ1023" s="218">
        <v>0</v>
      </c>
      <c r="BK1023" s="218">
        <v>0</v>
      </c>
      <c r="BL1023" s="218">
        <v>0</v>
      </c>
      <c r="BM1023" s="218">
        <v>0</v>
      </c>
      <c r="BN1023" s="218">
        <v>0</v>
      </c>
      <c r="BO1023" s="218">
        <v>0</v>
      </c>
      <c r="BP1023" s="218">
        <v>0</v>
      </c>
      <c r="BQ1023" s="218">
        <v>0</v>
      </c>
      <c r="BR1023" s="218">
        <v>0</v>
      </c>
      <c r="BS1023" s="218">
        <v>0</v>
      </c>
      <c r="BT1023" s="218">
        <v>0</v>
      </c>
      <c r="BU1023" s="218">
        <v>0</v>
      </c>
      <c r="BV1023" s="218">
        <v>0</v>
      </c>
      <c r="BW1023" s="218">
        <v>0</v>
      </c>
      <c r="BX1023" s="218">
        <v>0</v>
      </c>
      <c r="BY1023" s="218">
        <v>0</v>
      </c>
      <c r="BZ1023" s="218">
        <v>229168.78319999998</v>
      </c>
      <c r="CA1023" s="218">
        <v>229168.78319999998</v>
      </c>
      <c r="CB1023" s="218">
        <v>0</v>
      </c>
      <c r="CC1023" s="218">
        <v>0</v>
      </c>
      <c r="CD1023" s="218">
        <v>0</v>
      </c>
      <c r="CE1023" s="218">
        <v>0</v>
      </c>
      <c r="CF1023" s="218">
        <v>229168.78319999998</v>
      </c>
      <c r="CG1023" s="219">
        <v>229168.78319999998</v>
      </c>
      <c r="CH1023" s="220">
        <v>36695555.481330007</v>
      </c>
      <c r="CI1023" s="220">
        <v>36695555.481330007</v>
      </c>
      <c r="CJ1023" s="220">
        <v>35168054.139899999</v>
      </c>
      <c r="CK1023" s="221" t="s">
        <v>530</v>
      </c>
      <c r="CL1023" s="222">
        <v>10.33</v>
      </c>
      <c r="CM1023" s="223">
        <v>10.33</v>
      </c>
      <c r="CN1023" s="224">
        <v>9.9</v>
      </c>
      <c r="CO1023" s="253"/>
      <c r="CP1023" s="253"/>
      <c r="CQ1023" s="253"/>
      <c r="CR1023" s="225"/>
      <c r="CS1023" s="254">
        <v>480.8977897311479</v>
      </c>
      <c r="CT1023" s="255">
        <v>145.62976912400356</v>
      </c>
      <c r="CU1023" s="256">
        <v>0.83195724743554023</v>
      </c>
      <c r="CV1023" s="257">
        <v>0.4916839047353232</v>
      </c>
      <c r="CW1023" s="245" t="s">
        <v>550</v>
      </c>
      <c r="CX1023" s="258"/>
      <c r="CY1023" s="253"/>
      <c r="CZ1023" s="253"/>
      <c r="DA1023" s="259"/>
      <c r="DB1023" s="260"/>
      <c r="DC1023" s="261">
        <v>2955</v>
      </c>
      <c r="DD1023" s="262">
        <v>0</v>
      </c>
      <c r="DE1023" s="263">
        <v>773367</v>
      </c>
      <c r="DF1023" s="111">
        <v>258774</v>
      </c>
    </row>
    <row r="1024" spans="1:110" ht="35.25" customHeight="1" x14ac:dyDescent="0.25">
      <c r="A1024" s="237" t="s">
        <v>541</v>
      </c>
      <c r="B1024" s="238" t="s">
        <v>14</v>
      </c>
      <c r="C1024" s="238" t="s">
        <v>22</v>
      </c>
      <c r="D1024" s="60" t="s">
        <v>398</v>
      </c>
      <c r="E1024" s="60" t="s">
        <v>99</v>
      </c>
      <c r="F1024" s="60" t="s">
        <v>1988</v>
      </c>
      <c r="G1024" s="61" t="s">
        <v>1989</v>
      </c>
      <c r="H1024" s="211" t="s">
        <v>533</v>
      </c>
      <c r="I1024" s="60" t="s">
        <v>529</v>
      </c>
      <c r="J1024" s="212">
        <v>11.797344460513136</v>
      </c>
      <c r="K1024" s="212">
        <v>58.300568060552997</v>
      </c>
      <c r="L1024" s="213">
        <v>2065</v>
      </c>
      <c r="M1024" s="214"/>
      <c r="N1024" s="214"/>
      <c r="O1024" s="214"/>
      <c r="P1024" s="214"/>
      <c r="Q1024" s="214"/>
      <c r="R1024" s="214"/>
      <c r="S1024" s="214"/>
      <c r="T1024" s="214"/>
      <c r="U1024" s="214"/>
      <c r="V1024" s="214"/>
      <c r="W1024" s="214"/>
      <c r="X1024" s="214"/>
      <c r="Y1024" s="214"/>
      <c r="Z1024" s="214"/>
      <c r="AA1024" s="214"/>
      <c r="AB1024" s="214"/>
      <c r="AC1024" s="214">
        <v>61</v>
      </c>
      <c r="AD1024" s="214">
        <v>61</v>
      </c>
      <c r="AE1024" s="214"/>
      <c r="AF1024" s="214"/>
      <c r="AG1024" s="215"/>
      <c r="AH1024" s="214"/>
      <c r="AI1024" s="214">
        <f t="shared" si="48"/>
        <v>61</v>
      </c>
      <c r="AJ1024" s="214">
        <f t="shared" si="48"/>
        <v>61</v>
      </c>
      <c r="AK1024" s="214"/>
      <c r="AL1024" s="214"/>
      <c r="AM1024" s="214"/>
      <c r="AN1024" s="214"/>
      <c r="AO1024" s="214"/>
      <c r="AP1024" s="214"/>
      <c r="AQ1024" s="214"/>
      <c r="AR1024" s="214"/>
      <c r="AS1024" s="214"/>
      <c r="AT1024" s="214"/>
      <c r="AU1024" s="214"/>
      <c r="AV1024" s="214"/>
      <c r="AW1024" s="214"/>
      <c r="AX1024" s="214"/>
      <c r="AY1024" s="214"/>
      <c r="AZ1024" s="214"/>
      <c r="BA1024" s="214">
        <v>469.33</v>
      </c>
      <c r="BB1024" s="214">
        <v>469.33</v>
      </c>
      <c r="BC1024" s="214"/>
      <c r="BD1024" s="214"/>
      <c r="BE1024" s="214"/>
      <c r="BF1024" s="214"/>
      <c r="BG1024" s="216">
        <f t="shared" si="49"/>
        <v>469.33</v>
      </c>
      <c r="BH1024" s="72">
        <f t="shared" si="49"/>
        <v>469.33</v>
      </c>
      <c r="BI1024" s="217">
        <f t="shared" si="47"/>
        <v>4.3537105751391462E-2</v>
      </c>
      <c r="BJ1024" s="218">
        <v>0</v>
      </c>
      <c r="BK1024" s="218">
        <v>0</v>
      </c>
      <c r="BL1024" s="218">
        <v>0</v>
      </c>
      <c r="BM1024" s="218">
        <v>0</v>
      </c>
      <c r="BN1024" s="218">
        <v>0</v>
      </c>
      <c r="BO1024" s="218">
        <v>0</v>
      </c>
      <c r="BP1024" s="218">
        <v>0</v>
      </c>
      <c r="BQ1024" s="218">
        <v>0</v>
      </c>
      <c r="BR1024" s="218">
        <v>0</v>
      </c>
      <c r="BS1024" s="218">
        <v>0</v>
      </c>
      <c r="BT1024" s="218">
        <v>0</v>
      </c>
      <c r="BU1024" s="218">
        <v>0</v>
      </c>
      <c r="BV1024" s="218">
        <v>0</v>
      </c>
      <c r="BW1024" s="218">
        <v>0</v>
      </c>
      <c r="BX1024" s="218">
        <v>0</v>
      </c>
      <c r="BY1024" s="218">
        <v>0</v>
      </c>
      <c r="BZ1024" s="218">
        <v>550918.32720000006</v>
      </c>
      <c r="CA1024" s="218">
        <v>550918.32720000006</v>
      </c>
      <c r="CB1024" s="218">
        <v>0</v>
      </c>
      <c r="CC1024" s="218">
        <v>0</v>
      </c>
      <c r="CD1024" s="218">
        <v>0</v>
      </c>
      <c r="CE1024" s="218">
        <v>0</v>
      </c>
      <c r="CF1024" s="218">
        <v>550918.32720000006</v>
      </c>
      <c r="CG1024" s="219">
        <v>550918.32720000006</v>
      </c>
      <c r="CH1024" s="220">
        <v>24594284.83512</v>
      </c>
      <c r="CI1024" s="220">
        <v>24594284.83512</v>
      </c>
      <c r="CJ1024" s="220">
        <v>29134768.189295996</v>
      </c>
      <c r="CK1024" s="221" t="s">
        <v>530</v>
      </c>
      <c r="CL1024" s="222">
        <v>9.1</v>
      </c>
      <c r="CM1024" s="223">
        <v>9.1</v>
      </c>
      <c r="CN1024" s="224">
        <v>10.78</v>
      </c>
      <c r="CO1024" s="253"/>
      <c r="CP1024" s="253"/>
      <c r="CQ1024" s="253"/>
      <c r="CR1024" s="225"/>
      <c r="CS1024" s="254">
        <v>621.38515806092425</v>
      </c>
      <c r="CT1024" s="255">
        <v>199.14905199481453</v>
      </c>
      <c r="CU1024" s="256">
        <v>1.0960200436942173</v>
      </c>
      <c r="CV1024" s="257">
        <v>0.94717232201685542</v>
      </c>
      <c r="CW1024" s="245" t="s">
        <v>616</v>
      </c>
      <c r="CX1024" s="258"/>
      <c r="CY1024" s="253"/>
      <c r="CZ1024" s="253"/>
      <c r="DA1024" s="259"/>
      <c r="DB1024" s="260"/>
      <c r="DC1024" s="261">
        <v>90196</v>
      </c>
      <c r="DD1024" s="262">
        <v>0</v>
      </c>
      <c r="DE1024" s="263">
        <v>242430</v>
      </c>
      <c r="DF1024" s="111">
        <v>110875.33333333333</v>
      </c>
    </row>
    <row r="1025" spans="1:110" ht="35.25" customHeight="1" x14ac:dyDescent="0.25">
      <c r="A1025" s="237" t="s">
        <v>541</v>
      </c>
      <c r="B1025" s="238" t="s">
        <v>14</v>
      </c>
      <c r="C1025" s="238" t="s">
        <v>22</v>
      </c>
      <c r="D1025" s="60" t="s">
        <v>398</v>
      </c>
      <c r="E1025" s="60" t="s">
        <v>99</v>
      </c>
      <c r="F1025" s="60" t="s">
        <v>1990</v>
      </c>
      <c r="G1025" s="61" t="s">
        <v>1989</v>
      </c>
      <c r="H1025" s="211" t="s">
        <v>533</v>
      </c>
      <c r="I1025" s="60" t="s">
        <v>529</v>
      </c>
      <c r="J1025" s="212">
        <v>11.797344460513136</v>
      </c>
      <c r="K1025" s="212">
        <v>84.687689217789</v>
      </c>
      <c r="L1025" s="213">
        <v>1900.7</v>
      </c>
      <c r="M1025" s="214"/>
      <c r="N1025" s="214"/>
      <c r="O1025" s="214"/>
      <c r="P1025" s="214"/>
      <c r="Q1025" s="214"/>
      <c r="R1025" s="214"/>
      <c r="S1025" s="214"/>
      <c r="T1025" s="214"/>
      <c r="U1025" s="214"/>
      <c r="V1025" s="214"/>
      <c r="W1025" s="214"/>
      <c r="X1025" s="214"/>
      <c r="Y1025" s="214">
        <v>1</v>
      </c>
      <c r="Z1025" s="214">
        <v>1</v>
      </c>
      <c r="AA1025" s="214"/>
      <c r="AB1025" s="214"/>
      <c r="AC1025" s="214">
        <v>70</v>
      </c>
      <c r="AD1025" s="214">
        <v>70</v>
      </c>
      <c r="AE1025" s="214"/>
      <c r="AF1025" s="214"/>
      <c r="AG1025" s="215"/>
      <c r="AH1025" s="214"/>
      <c r="AI1025" s="214">
        <f t="shared" si="48"/>
        <v>71</v>
      </c>
      <c r="AJ1025" s="214">
        <f t="shared" si="48"/>
        <v>71</v>
      </c>
      <c r="AK1025" s="214"/>
      <c r="AL1025" s="214"/>
      <c r="AM1025" s="214"/>
      <c r="AN1025" s="214"/>
      <c r="AO1025" s="214"/>
      <c r="AP1025" s="214"/>
      <c r="AQ1025" s="214"/>
      <c r="AR1025" s="214"/>
      <c r="AS1025" s="214"/>
      <c r="AT1025" s="214"/>
      <c r="AU1025" s="214"/>
      <c r="AV1025" s="214"/>
      <c r="AW1025" s="214">
        <v>1.2</v>
      </c>
      <c r="AX1025" s="214">
        <v>1.2</v>
      </c>
      <c r="AY1025" s="214"/>
      <c r="AZ1025" s="214"/>
      <c r="BA1025" s="214">
        <v>557.52</v>
      </c>
      <c r="BB1025" s="214">
        <v>557.52</v>
      </c>
      <c r="BC1025" s="214"/>
      <c r="BD1025" s="214"/>
      <c r="BE1025" s="214"/>
      <c r="BF1025" s="214"/>
      <c r="BG1025" s="216">
        <f t="shared" si="49"/>
        <v>558.72</v>
      </c>
      <c r="BH1025" s="72">
        <f t="shared" si="49"/>
        <v>558.72</v>
      </c>
      <c r="BI1025" s="217">
        <f t="shared" si="47"/>
        <v>5.0064516129032254E-2</v>
      </c>
      <c r="BJ1025" s="218">
        <v>0</v>
      </c>
      <c r="BK1025" s="218">
        <v>0</v>
      </c>
      <c r="BL1025" s="218">
        <v>0</v>
      </c>
      <c r="BM1025" s="218">
        <v>0</v>
      </c>
      <c r="BN1025" s="218">
        <v>0</v>
      </c>
      <c r="BO1025" s="218">
        <v>0</v>
      </c>
      <c r="BP1025" s="218">
        <v>0</v>
      </c>
      <c r="BQ1025" s="218">
        <v>0</v>
      </c>
      <c r="BR1025" s="218">
        <v>0</v>
      </c>
      <c r="BS1025" s="218">
        <v>0</v>
      </c>
      <c r="BT1025" s="218">
        <v>0</v>
      </c>
      <c r="BU1025" s="218">
        <v>0</v>
      </c>
      <c r="BV1025" s="218">
        <v>6054.9119999999994</v>
      </c>
      <c r="BW1025" s="218">
        <v>6054.9119999999994</v>
      </c>
      <c r="BX1025" s="218">
        <v>0</v>
      </c>
      <c r="BY1025" s="218">
        <v>0</v>
      </c>
      <c r="BZ1025" s="218">
        <v>654439.27680000011</v>
      </c>
      <c r="CA1025" s="218">
        <v>654439.27680000011</v>
      </c>
      <c r="CB1025" s="218">
        <v>0</v>
      </c>
      <c r="CC1025" s="218">
        <v>0</v>
      </c>
      <c r="CD1025" s="218">
        <v>0</v>
      </c>
      <c r="CE1025" s="218">
        <v>0</v>
      </c>
      <c r="CF1025" s="218">
        <v>660494.18880000012</v>
      </c>
      <c r="CG1025" s="219">
        <v>660494.18880000012</v>
      </c>
      <c r="CH1025" s="220">
        <v>34707069.820354797</v>
      </c>
      <c r="CI1025" s="220">
        <v>34707069.820354797</v>
      </c>
      <c r="CJ1025" s="220">
        <v>39563932.502059199</v>
      </c>
      <c r="CK1025" s="221" t="s">
        <v>530</v>
      </c>
      <c r="CL1025" s="222">
        <v>9.7899999999999991</v>
      </c>
      <c r="CM1025" s="223">
        <v>9.7899999999999991</v>
      </c>
      <c r="CN1025" s="224">
        <v>11.16</v>
      </c>
      <c r="CO1025" s="253"/>
      <c r="CP1025" s="253"/>
      <c r="CQ1025" s="253"/>
      <c r="CR1025" s="225"/>
      <c r="CS1025" s="254">
        <v>1244.4391891920584</v>
      </c>
      <c r="CT1025" s="255">
        <v>308.79189026367158</v>
      </c>
      <c r="CU1025" s="256">
        <v>1.9667744376578853</v>
      </c>
      <c r="CV1025" s="257">
        <v>1.6246571865584762</v>
      </c>
      <c r="CW1025" s="245" t="s">
        <v>592</v>
      </c>
      <c r="CX1025" s="258"/>
      <c r="CY1025" s="253"/>
      <c r="CZ1025" s="253"/>
      <c r="DA1025" s="259"/>
      <c r="DB1025" s="260"/>
      <c r="DC1025" s="261">
        <v>116425</v>
      </c>
      <c r="DD1025" s="262">
        <v>200667</v>
      </c>
      <c r="DE1025" s="263">
        <v>211972</v>
      </c>
      <c r="DF1025" s="111">
        <v>176354.66666666666</v>
      </c>
    </row>
    <row r="1026" spans="1:110" ht="35.25" customHeight="1" x14ac:dyDescent="0.25">
      <c r="A1026" s="237" t="s">
        <v>541</v>
      </c>
      <c r="B1026" s="238" t="s">
        <v>14</v>
      </c>
      <c r="C1026" s="238" t="s">
        <v>22</v>
      </c>
      <c r="D1026" s="60" t="s">
        <v>388</v>
      </c>
      <c r="E1026" s="60" t="s">
        <v>58</v>
      </c>
      <c r="F1026" s="60" t="s">
        <v>1991</v>
      </c>
      <c r="G1026" s="61" t="s">
        <v>1992</v>
      </c>
      <c r="H1026" s="211" t="s">
        <v>533</v>
      </c>
      <c r="I1026" s="60" t="s">
        <v>529</v>
      </c>
      <c r="J1026" s="212">
        <v>12.711867286909502</v>
      </c>
      <c r="K1026" s="212">
        <v>29.065530242573999</v>
      </c>
      <c r="L1026" s="213">
        <v>727</v>
      </c>
      <c r="M1026" s="214"/>
      <c r="N1026" s="214"/>
      <c r="O1026" s="214"/>
      <c r="P1026" s="214"/>
      <c r="Q1026" s="214"/>
      <c r="R1026" s="214"/>
      <c r="S1026" s="214"/>
      <c r="T1026" s="214"/>
      <c r="U1026" s="214"/>
      <c r="V1026" s="214"/>
      <c r="W1026" s="214"/>
      <c r="X1026" s="214"/>
      <c r="Y1026" s="214">
        <v>1</v>
      </c>
      <c r="Z1026" s="214">
        <v>1</v>
      </c>
      <c r="AA1026" s="214"/>
      <c r="AB1026" s="214"/>
      <c r="AC1026" s="214">
        <v>17</v>
      </c>
      <c r="AD1026" s="214">
        <v>17</v>
      </c>
      <c r="AE1026" s="214"/>
      <c r="AF1026" s="214"/>
      <c r="AG1026" s="215"/>
      <c r="AH1026" s="214"/>
      <c r="AI1026" s="214">
        <f t="shared" si="48"/>
        <v>18</v>
      </c>
      <c r="AJ1026" s="214">
        <f t="shared" si="48"/>
        <v>18</v>
      </c>
      <c r="AK1026" s="214"/>
      <c r="AL1026" s="214"/>
      <c r="AM1026" s="214"/>
      <c r="AN1026" s="214"/>
      <c r="AO1026" s="214"/>
      <c r="AP1026" s="214"/>
      <c r="AQ1026" s="214"/>
      <c r="AR1026" s="214"/>
      <c r="AS1026" s="214"/>
      <c r="AT1026" s="214"/>
      <c r="AU1026" s="214"/>
      <c r="AV1026" s="214"/>
      <c r="AW1026" s="214">
        <v>1.2</v>
      </c>
      <c r="AX1026" s="214">
        <v>1.2</v>
      </c>
      <c r="AY1026" s="214"/>
      <c r="AZ1026" s="214"/>
      <c r="BA1026" s="214">
        <v>328.32</v>
      </c>
      <c r="BB1026" s="214">
        <v>328.32</v>
      </c>
      <c r="BC1026" s="214"/>
      <c r="BD1026" s="214"/>
      <c r="BE1026" s="214"/>
      <c r="BF1026" s="214"/>
      <c r="BG1026" s="216">
        <f t="shared" si="49"/>
        <v>329.52</v>
      </c>
      <c r="BH1026" s="72">
        <f t="shared" si="49"/>
        <v>329.52</v>
      </c>
      <c r="BI1026" s="217">
        <f t="shared" si="47"/>
        <v>2.9983621474067332E-2</v>
      </c>
      <c r="BJ1026" s="218">
        <v>0</v>
      </c>
      <c r="BK1026" s="218">
        <v>0</v>
      </c>
      <c r="BL1026" s="218">
        <v>0</v>
      </c>
      <c r="BM1026" s="218">
        <v>0</v>
      </c>
      <c r="BN1026" s="218">
        <v>0</v>
      </c>
      <c r="BO1026" s="218">
        <v>0</v>
      </c>
      <c r="BP1026" s="218">
        <v>0</v>
      </c>
      <c r="BQ1026" s="218">
        <v>0</v>
      </c>
      <c r="BR1026" s="218">
        <v>0</v>
      </c>
      <c r="BS1026" s="218">
        <v>0</v>
      </c>
      <c r="BT1026" s="218">
        <v>0</v>
      </c>
      <c r="BU1026" s="218">
        <v>0</v>
      </c>
      <c r="BV1026" s="218">
        <v>6054.9119999999994</v>
      </c>
      <c r="BW1026" s="218">
        <v>6054.9119999999994</v>
      </c>
      <c r="BX1026" s="218">
        <v>0</v>
      </c>
      <c r="BY1026" s="218">
        <v>0</v>
      </c>
      <c r="BZ1026" s="218">
        <v>385395.14879999997</v>
      </c>
      <c r="CA1026" s="218">
        <v>385395.14879999997</v>
      </c>
      <c r="CB1026" s="218">
        <v>0</v>
      </c>
      <c r="CC1026" s="218">
        <v>0</v>
      </c>
      <c r="CD1026" s="218">
        <v>0</v>
      </c>
      <c r="CE1026" s="218">
        <v>0</v>
      </c>
      <c r="CF1026" s="218">
        <v>391450.06079999998</v>
      </c>
      <c r="CG1026" s="219">
        <v>391450.06079999998</v>
      </c>
      <c r="CH1026" s="220">
        <v>43594381.403261997</v>
      </c>
      <c r="CI1026" s="220">
        <v>43594381.403261997</v>
      </c>
      <c r="CJ1026" s="220">
        <v>49545217.334214009</v>
      </c>
      <c r="CK1026" s="221" t="s">
        <v>530</v>
      </c>
      <c r="CL1026" s="222">
        <v>9.67</v>
      </c>
      <c r="CM1026" s="223">
        <v>9.67</v>
      </c>
      <c r="CN1026" s="224">
        <v>10.99</v>
      </c>
      <c r="CO1026" s="253"/>
      <c r="CP1026" s="253"/>
      <c r="CQ1026" s="253"/>
      <c r="CR1026" s="225"/>
      <c r="CS1026" s="254">
        <v>204.038662441914</v>
      </c>
      <c r="CT1026" s="255">
        <v>204.038662441914</v>
      </c>
      <c r="CU1026" s="256">
        <v>0.4583949139018722</v>
      </c>
      <c r="CV1026" s="257">
        <v>0.4583949139018722</v>
      </c>
      <c r="CW1026" s="245" t="s">
        <v>548</v>
      </c>
      <c r="CX1026" s="258"/>
      <c r="CY1026" s="253"/>
      <c r="CZ1026" s="253"/>
      <c r="DA1026" s="259"/>
      <c r="DB1026" s="260"/>
      <c r="DC1026" s="261">
        <v>1936</v>
      </c>
      <c r="DD1026" s="262">
        <v>58723</v>
      </c>
      <c r="DE1026" s="263">
        <v>0</v>
      </c>
      <c r="DF1026" s="111">
        <v>20219.666666666668</v>
      </c>
    </row>
    <row r="1027" spans="1:110" ht="35.25" customHeight="1" x14ac:dyDescent="0.25">
      <c r="A1027" s="237" t="s">
        <v>541</v>
      </c>
      <c r="B1027" s="238" t="s">
        <v>14</v>
      </c>
      <c r="C1027" s="238" t="s">
        <v>22</v>
      </c>
      <c r="D1027" s="60" t="s">
        <v>388</v>
      </c>
      <c r="E1027" s="60" t="s">
        <v>58</v>
      </c>
      <c r="F1027" s="60" t="s">
        <v>1993</v>
      </c>
      <c r="G1027" s="61" t="s">
        <v>1994</v>
      </c>
      <c r="H1027" s="211" t="s">
        <v>533</v>
      </c>
      <c r="I1027" s="60" t="s">
        <v>529</v>
      </c>
      <c r="J1027" s="212">
        <v>12.711867286909502</v>
      </c>
      <c r="K1027" s="212">
        <v>68.938068038427005</v>
      </c>
      <c r="L1027" s="213">
        <v>2198.8000000000002</v>
      </c>
      <c r="M1027" s="214"/>
      <c r="N1027" s="214"/>
      <c r="O1027" s="214"/>
      <c r="P1027" s="214"/>
      <c r="Q1027" s="214"/>
      <c r="R1027" s="214"/>
      <c r="S1027" s="214"/>
      <c r="T1027" s="214"/>
      <c r="U1027" s="214"/>
      <c r="V1027" s="214"/>
      <c r="W1027" s="214"/>
      <c r="X1027" s="214"/>
      <c r="Y1027" s="214"/>
      <c r="Z1027" s="214"/>
      <c r="AA1027" s="214"/>
      <c r="AB1027" s="214"/>
      <c r="AC1027" s="214">
        <v>103</v>
      </c>
      <c r="AD1027" s="214">
        <v>103</v>
      </c>
      <c r="AE1027" s="214"/>
      <c r="AF1027" s="214"/>
      <c r="AG1027" s="215"/>
      <c r="AH1027" s="214"/>
      <c r="AI1027" s="214">
        <f t="shared" si="48"/>
        <v>103</v>
      </c>
      <c r="AJ1027" s="214">
        <f t="shared" si="48"/>
        <v>103</v>
      </c>
      <c r="AK1027" s="214"/>
      <c r="AL1027" s="214"/>
      <c r="AM1027" s="214"/>
      <c r="AN1027" s="214"/>
      <c r="AO1027" s="214"/>
      <c r="AP1027" s="214"/>
      <c r="AQ1027" s="214"/>
      <c r="AR1027" s="214"/>
      <c r="AS1027" s="214"/>
      <c r="AT1027" s="214"/>
      <c r="AU1027" s="214"/>
      <c r="AV1027" s="214"/>
      <c r="AW1027" s="214"/>
      <c r="AX1027" s="214"/>
      <c r="AY1027" s="214"/>
      <c r="AZ1027" s="214"/>
      <c r="BA1027" s="214">
        <v>725.67</v>
      </c>
      <c r="BB1027" s="214">
        <v>725.67</v>
      </c>
      <c r="BC1027" s="214"/>
      <c r="BD1027" s="214"/>
      <c r="BE1027" s="214"/>
      <c r="BF1027" s="214"/>
      <c r="BG1027" s="216">
        <f t="shared" si="49"/>
        <v>725.67</v>
      </c>
      <c r="BH1027" s="72">
        <f t="shared" si="49"/>
        <v>725.67</v>
      </c>
      <c r="BI1027" s="217">
        <f t="shared" si="47"/>
        <v>8.5979857819905206E-2</v>
      </c>
      <c r="BJ1027" s="218">
        <v>0</v>
      </c>
      <c r="BK1027" s="218">
        <v>0</v>
      </c>
      <c r="BL1027" s="218">
        <v>0</v>
      </c>
      <c r="BM1027" s="218">
        <v>0</v>
      </c>
      <c r="BN1027" s="218">
        <v>0</v>
      </c>
      <c r="BO1027" s="218">
        <v>0</v>
      </c>
      <c r="BP1027" s="218">
        <v>0</v>
      </c>
      <c r="BQ1027" s="218">
        <v>0</v>
      </c>
      <c r="BR1027" s="218">
        <v>0</v>
      </c>
      <c r="BS1027" s="218">
        <v>0</v>
      </c>
      <c r="BT1027" s="218">
        <v>0</v>
      </c>
      <c r="BU1027" s="218">
        <v>0</v>
      </c>
      <c r="BV1027" s="218">
        <v>0</v>
      </c>
      <c r="BW1027" s="218">
        <v>0</v>
      </c>
      <c r="BX1027" s="218">
        <v>0</v>
      </c>
      <c r="BY1027" s="218">
        <v>0</v>
      </c>
      <c r="BZ1027" s="218">
        <v>851820.47279999999</v>
      </c>
      <c r="CA1027" s="218">
        <v>851820.47279999999</v>
      </c>
      <c r="CB1027" s="218">
        <v>0</v>
      </c>
      <c r="CC1027" s="218">
        <v>0</v>
      </c>
      <c r="CD1027" s="218">
        <v>0</v>
      </c>
      <c r="CE1027" s="218">
        <v>0</v>
      </c>
      <c r="CF1027" s="218">
        <v>851820.47279999999</v>
      </c>
      <c r="CG1027" s="219">
        <v>851820.47279999999</v>
      </c>
      <c r="CH1027" s="220">
        <v>20704698.193420801</v>
      </c>
      <c r="CI1027" s="220">
        <v>20704698.193420801</v>
      </c>
      <c r="CJ1027" s="220">
        <v>21415153.523587201</v>
      </c>
      <c r="CK1027" s="221" t="s">
        <v>530</v>
      </c>
      <c r="CL1027" s="222">
        <v>8.16</v>
      </c>
      <c r="CM1027" s="223">
        <v>8.16</v>
      </c>
      <c r="CN1027" s="224">
        <v>8.44</v>
      </c>
      <c r="CO1027" s="253"/>
      <c r="CP1027" s="253"/>
      <c r="CQ1027" s="253"/>
      <c r="CR1027" s="225"/>
      <c r="CS1027" s="254">
        <v>398.2883932660522</v>
      </c>
      <c r="CT1027" s="255">
        <v>122.88388312771598</v>
      </c>
      <c r="CU1027" s="256">
        <v>0.89774035464654511</v>
      </c>
      <c r="CV1027" s="257">
        <v>0.64926584261319265</v>
      </c>
      <c r="CW1027" s="245" t="s">
        <v>554</v>
      </c>
      <c r="CX1027" s="258"/>
      <c r="CY1027" s="253"/>
      <c r="CZ1027" s="253"/>
      <c r="DA1027" s="259"/>
      <c r="DB1027" s="260"/>
      <c r="DC1027" s="261">
        <v>149724</v>
      </c>
      <c r="DD1027" s="262">
        <v>188621</v>
      </c>
      <c r="DE1027" s="263">
        <v>9842</v>
      </c>
      <c r="DF1027" s="111">
        <v>116062.33333333333</v>
      </c>
    </row>
    <row r="1028" spans="1:110" ht="35.25" customHeight="1" x14ac:dyDescent="0.25">
      <c r="A1028" s="237" t="s">
        <v>541</v>
      </c>
      <c r="B1028" s="238" t="s">
        <v>14</v>
      </c>
      <c r="C1028" s="238" t="s">
        <v>22</v>
      </c>
      <c r="D1028" s="60" t="s">
        <v>388</v>
      </c>
      <c r="E1028" s="60" t="s">
        <v>58</v>
      </c>
      <c r="F1028" s="60" t="s">
        <v>1995</v>
      </c>
      <c r="G1028" s="61" t="s">
        <v>1996</v>
      </c>
      <c r="H1028" s="211" t="s">
        <v>533</v>
      </c>
      <c r="I1028" s="60" t="s">
        <v>529</v>
      </c>
      <c r="J1028" s="212">
        <v>12.711867286909502</v>
      </c>
      <c r="K1028" s="212">
        <v>74.783901359601003</v>
      </c>
      <c r="L1028" s="213">
        <v>3407.2</v>
      </c>
      <c r="M1028" s="214"/>
      <c r="N1028" s="214"/>
      <c r="O1028" s="214"/>
      <c r="P1028" s="214"/>
      <c r="Q1028" s="214"/>
      <c r="R1028" s="214"/>
      <c r="S1028" s="214"/>
      <c r="T1028" s="214"/>
      <c r="U1028" s="214"/>
      <c r="V1028" s="214"/>
      <c r="W1028" s="214"/>
      <c r="X1028" s="214"/>
      <c r="Y1028" s="214"/>
      <c r="Z1028" s="214"/>
      <c r="AA1028" s="214"/>
      <c r="AB1028" s="214"/>
      <c r="AC1028" s="214">
        <v>87</v>
      </c>
      <c r="AD1028" s="214">
        <v>87</v>
      </c>
      <c r="AE1028" s="214"/>
      <c r="AF1028" s="214"/>
      <c r="AG1028" s="215"/>
      <c r="AH1028" s="214"/>
      <c r="AI1028" s="214">
        <f t="shared" si="48"/>
        <v>87</v>
      </c>
      <c r="AJ1028" s="214">
        <f t="shared" si="48"/>
        <v>87</v>
      </c>
      <c r="AK1028" s="214"/>
      <c r="AL1028" s="214"/>
      <c r="AM1028" s="214"/>
      <c r="AN1028" s="214"/>
      <c r="AO1028" s="214"/>
      <c r="AP1028" s="214"/>
      <c r="AQ1028" s="214"/>
      <c r="AR1028" s="214"/>
      <c r="AS1028" s="214"/>
      <c r="AT1028" s="214"/>
      <c r="AU1028" s="214"/>
      <c r="AV1028" s="214"/>
      <c r="AW1028" s="214"/>
      <c r="AX1028" s="214"/>
      <c r="AY1028" s="214"/>
      <c r="AZ1028" s="214"/>
      <c r="BA1028" s="214">
        <v>881.82500000000005</v>
      </c>
      <c r="BB1028" s="214">
        <v>881.82500000000005</v>
      </c>
      <c r="BC1028" s="214"/>
      <c r="BD1028" s="214"/>
      <c r="BE1028" s="214"/>
      <c r="BF1028" s="214"/>
      <c r="BG1028" s="216">
        <f t="shared" si="49"/>
        <v>881.82500000000005</v>
      </c>
      <c r="BH1028" s="72">
        <f t="shared" si="49"/>
        <v>881.82500000000005</v>
      </c>
      <c r="BI1028" s="217">
        <f t="shared" si="47"/>
        <v>8.097566574839303E-2</v>
      </c>
      <c r="BJ1028" s="218">
        <v>0</v>
      </c>
      <c r="BK1028" s="218">
        <v>0</v>
      </c>
      <c r="BL1028" s="218">
        <v>0</v>
      </c>
      <c r="BM1028" s="218">
        <v>0</v>
      </c>
      <c r="BN1028" s="218">
        <v>0</v>
      </c>
      <c r="BO1028" s="218">
        <v>0</v>
      </c>
      <c r="BP1028" s="218">
        <v>0</v>
      </c>
      <c r="BQ1028" s="218">
        <v>0</v>
      </c>
      <c r="BR1028" s="218">
        <v>0</v>
      </c>
      <c r="BS1028" s="218">
        <v>0</v>
      </c>
      <c r="BT1028" s="218">
        <v>0</v>
      </c>
      <c r="BU1028" s="218">
        <v>0</v>
      </c>
      <c r="BV1028" s="218">
        <v>0</v>
      </c>
      <c r="BW1028" s="218">
        <v>0</v>
      </c>
      <c r="BX1028" s="218">
        <v>0</v>
      </c>
      <c r="BY1028" s="218">
        <v>0</v>
      </c>
      <c r="BZ1028" s="218">
        <v>1035121.4580000001</v>
      </c>
      <c r="CA1028" s="218">
        <v>1035121.4580000001</v>
      </c>
      <c r="CB1028" s="218">
        <v>0</v>
      </c>
      <c r="CC1028" s="218">
        <v>0</v>
      </c>
      <c r="CD1028" s="218">
        <v>0</v>
      </c>
      <c r="CE1028" s="218">
        <v>0</v>
      </c>
      <c r="CF1028" s="218">
        <v>1035121.4580000001</v>
      </c>
      <c r="CG1028" s="219">
        <v>1035121.4580000001</v>
      </c>
      <c r="CH1028" s="220">
        <v>31383085.497115195</v>
      </c>
      <c r="CI1028" s="220">
        <v>31383085.497115195</v>
      </c>
      <c r="CJ1028" s="220">
        <v>36907321.929112807</v>
      </c>
      <c r="CK1028" s="221" t="s">
        <v>530</v>
      </c>
      <c r="CL1028" s="222">
        <v>9.26</v>
      </c>
      <c r="CM1028" s="223">
        <v>9.26</v>
      </c>
      <c r="CN1028" s="224">
        <v>10.89</v>
      </c>
      <c r="CO1028" s="253"/>
      <c r="CP1028" s="253"/>
      <c r="CQ1028" s="253"/>
      <c r="CR1028" s="225"/>
      <c r="CS1028" s="254">
        <v>382.63234088716035</v>
      </c>
      <c r="CT1028" s="255">
        <v>237.47638357849587</v>
      </c>
      <c r="CU1028" s="256">
        <v>1.2328103731910642</v>
      </c>
      <c r="CV1028" s="257">
        <v>1.1638292444972516</v>
      </c>
      <c r="CW1028" s="245" t="s">
        <v>609</v>
      </c>
      <c r="CX1028" s="258"/>
      <c r="CY1028" s="253"/>
      <c r="CZ1028" s="253"/>
      <c r="DA1028" s="259"/>
      <c r="DB1028" s="260"/>
      <c r="DC1028" s="261">
        <v>238560</v>
      </c>
      <c r="DD1028" s="262">
        <v>1032472</v>
      </c>
      <c r="DE1028" s="263">
        <v>467750</v>
      </c>
      <c r="DF1028" s="111">
        <v>579594</v>
      </c>
    </row>
    <row r="1029" spans="1:110" ht="35.25" customHeight="1" x14ac:dyDescent="0.25">
      <c r="A1029" s="237" t="s">
        <v>541</v>
      </c>
      <c r="B1029" s="238" t="s">
        <v>14</v>
      </c>
      <c r="C1029" s="238" t="s">
        <v>22</v>
      </c>
      <c r="D1029" s="60" t="s">
        <v>388</v>
      </c>
      <c r="E1029" s="60" t="s">
        <v>58</v>
      </c>
      <c r="F1029" s="60" t="s">
        <v>1997</v>
      </c>
      <c r="G1029" s="61" t="s">
        <v>58</v>
      </c>
      <c r="H1029" s="211" t="s">
        <v>533</v>
      </c>
      <c r="I1029" s="60" t="s">
        <v>529</v>
      </c>
      <c r="J1029" s="212">
        <v>11.797344460513136</v>
      </c>
      <c r="K1029" s="212">
        <v>15.627083300829002</v>
      </c>
      <c r="L1029" s="213">
        <v>514.79999999999995</v>
      </c>
      <c r="M1029" s="214"/>
      <c r="N1029" s="214"/>
      <c r="O1029" s="214"/>
      <c r="P1029" s="214"/>
      <c r="Q1029" s="214"/>
      <c r="R1029" s="214"/>
      <c r="S1029" s="214"/>
      <c r="T1029" s="214"/>
      <c r="U1029" s="214"/>
      <c r="V1029" s="214"/>
      <c r="W1029" s="214"/>
      <c r="X1029" s="214"/>
      <c r="Y1029" s="214"/>
      <c r="Z1029" s="214"/>
      <c r="AA1029" s="214"/>
      <c r="AB1029" s="214"/>
      <c r="AC1029" s="214">
        <v>10</v>
      </c>
      <c r="AD1029" s="214">
        <v>10</v>
      </c>
      <c r="AE1029" s="214"/>
      <c r="AF1029" s="214"/>
      <c r="AG1029" s="215"/>
      <c r="AH1029" s="214"/>
      <c r="AI1029" s="214">
        <f t="shared" si="48"/>
        <v>10</v>
      </c>
      <c r="AJ1029" s="214">
        <f t="shared" si="48"/>
        <v>10</v>
      </c>
      <c r="AK1029" s="214"/>
      <c r="AL1029" s="214"/>
      <c r="AM1029" s="214"/>
      <c r="AN1029" s="214"/>
      <c r="AO1029" s="214"/>
      <c r="AP1029" s="214"/>
      <c r="AQ1029" s="214"/>
      <c r="AR1029" s="214"/>
      <c r="AS1029" s="214"/>
      <c r="AT1029" s="214"/>
      <c r="AU1029" s="214"/>
      <c r="AV1029" s="214"/>
      <c r="AW1029" s="214"/>
      <c r="AX1029" s="214"/>
      <c r="AY1029" s="214"/>
      <c r="AZ1029" s="214"/>
      <c r="BA1029" s="214">
        <v>64.290000000000006</v>
      </c>
      <c r="BB1029" s="214">
        <v>64.290000000000006</v>
      </c>
      <c r="BC1029" s="214"/>
      <c r="BD1029" s="214"/>
      <c r="BE1029" s="214"/>
      <c r="BF1029" s="214"/>
      <c r="BG1029" s="216">
        <f t="shared" si="49"/>
        <v>64.290000000000006</v>
      </c>
      <c r="BH1029" s="72">
        <f t="shared" si="49"/>
        <v>64.290000000000006</v>
      </c>
      <c r="BI1029" s="217">
        <f t="shared" si="47"/>
        <v>1.0029641185647425E-2</v>
      </c>
      <c r="BJ1029" s="218">
        <v>0</v>
      </c>
      <c r="BK1029" s="218">
        <v>0</v>
      </c>
      <c r="BL1029" s="218">
        <v>0</v>
      </c>
      <c r="BM1029" s="218">
        <v>0</v>
      </c>
      <c r="BN1029" s="218">
        <v>0</v>
      </c>
      <c r="BO1029" s="218">
        <v>0</v>
      </c>
      <c r="BP1029" s="218">
        <v>0</v>
      </c>
      <c r="BQ1029" s="218">
        <v>0</v>
      </c>
      <c r="BR1029" s="218">
        <v>0</v>
      </c>
      <c r="BS1029" s="218">
        <v>0</v>
      </c>
      <c r="BT1029" s="218">
        <v>0</v>
      </c>
      <c r="BU1029" s="218">
        <v>0</v>
      </c>
      <c r="BV1029" s="218">
        <v>0</v>
      </c>
      <c r="BW1029" s="218">
        <v>0</v>
      </c>
      <c r="BX1029" s="218">
        <v>0</v>
      </c>
      <c r="BY1029" s="218">
        <v>0</v>
      </c>
      <c r="BZ1029" s="218">
        <v>75466.173600000009</v>
      </c>
      <c r="CA1029" s="218">
        <v>75466.173600000009</v>
      </c>
      <c r="CB1029" s="218">
        <v>0</v>
      </c>
      <c r="CC1029" s="218">
        <v>0</v>
      </c>
      <c r="CD1029" s="218">
        <v>0</v>
      </c>
      <c r="CE1029" s="218">
        <v>0</v>
      </c>
      <c r="CF1029" s="218">
        <v>75466.173600000009</v>
      </c>
      <c r="CG1029" s="219">
        <v>75466.173600000009</v>
      </c>
      <c r="CH1029" s="220">
        <v>19260600.453619201</v>
      </c>
      <c r="CI1029" s="220">
        <v>19260600.453619201</v>
      </c>
      <c r="CJ1029" s="220">
        <v>23163311.239718396</v>
      </c>
      <c r="CK1029" s="221" t="s">
        <v>530</v>
      </c>
      <c r="CL1029" s="222">
        <v>5.33</v>
      </c>
      <c r="CM1029" s="223">
        <v>5.33</v>
      </c>
      <c r="CN1029" s="224">
        <v>6.41</v>
      </c>
      <c r="CO1029" s="253"/>
      <c r="CP1029" s="253"/>
      <c r="CQ1029" s="253"/>
      <c r="CR1029" s="225"/>
      <c r="CS1029" s="254">
        <v>325.48342334799008</v>
      </c>
      <c r="CT1029" s="255">
        <v>167.08614311486721</v>
      </c>
      <c r="CU1029" s="256">
        <v>0.99953209604379067</v>
      </c>
      <c r="CV1029" s="257">
        <v>0.92506228869394447</v>
      </c>
      <c r="CW1029" s="245" t="s">
        <v>550</v>
      </c>
      <c r="CX1029" s="258"/>
      <c r="CY1029" s="253"/>
      <c r="CZ1029" s="253"/>
      <c r="DA1029" s="259"/>
      <c r="DB1029" s="260"/>
      <c r="DC1029" s="261">
        <v>92456</v>
      </c>
      <c r="DD1029" s="262">
        <v>6579</v>
      </c>
      <c r="DE1029" s="263">
        <v>57029</v>
      </c>
      <c r="DF1029" s="111">
        <v>52021.333333333336</v>
      </c>
    </row>
    <row r="1030" spans="1:110" ht="35.25" customHeight="1" x14ac:dyDescent="0.25">
      <c r="A1030" s="237" t="s">
        <v>541</v>
      </c>
      <c r="B1030" s="238" t="s">
        <v>14</v>
      </c>
      <c r="C1030" s="238" t="s">
        <v>22</v>
      </c>
      <c r="D1030" s="60" t="s">
        <v>57</v>
      </c>
      <c r="E1030" s="60" t="s">
        <v>58</v>
      </c>
      <c r="F1030" s="60" t="s">
        <v>1998</v>
      </c>
      <c r="G1030" s="61" t="s">
        <v>1871</v>
      </c>
      <c r="H1030" s="211" t="s">
        <v>533</v>
      </c>
      <c r="I1030" s="60" t="s">
        <v>529</v>
      </c>
      <c r="J1030" s="212">
        <v>8.8251452747249424</v>
      </c>
      <c r="K1030" s="212">
        <v>33.683143869333001</v>
      </c>
      <c r="L1030" s="213">
        <v>1402.3</v>
      </c>
      <c r="M1030" s="214"/>
      <c r="N1030" s="214"/>
      <c r="O1030" s="214"/>
      <c r="P1030" s="214"/>
      <c r="Q1030" s="214"/>
      <c r="R1030" s="214"/>
      <c r="S1030" s="214"/>
      <c r="T1030" s="214"/>
      <c r="U1030" s="214"/>
      <c r="V1030" s="214"/>
      <c r="W1030" s="214"/>
      <c r="X1030" s="214"/>
      <c r="Y1030" s="214">
        <v>1</v>
      </c>
      <c r="Z1030" s="214">
        <v>1</v>
      </c>
      <c r="AA1030" s="214"/>
      <c r="AB1030" s="214"/>
      <c r="AC1030" s="214">
        <v>57</v>
      </c>
      <c r="AD1030" s="214">
        <v>57</v>
      </c>
      <c r="AE1030" s="214"/>
      <c r="AF1030" s="214"/>
      <c r="AG1030" s="215"/>
      <c r="AH1030" s="214"/>
      <c r="AI1030" s="214">
        <f t="shared" si="48"/>
        <v>58</v>
      </c>
      <c r="AJ1030" s="214">
        <f t="shared" si="48"/>
        <v>58</v>
      </c>
      <c r="AK1030" s="214"/>
      <c r="AL1030" s="214"/>
      <c r="AM1030" s="214"/>
      <c r="AN1030" s="214"/>
      <c r="AO1030" s="214"/>
      <c r="AP1030" s="214"/>
      <c r="AQ1030" s="214"/>
      <c r="AR1030" s="214"/>
      <c r="AS1030" s="214"/>
      <c r="AT1030" s="214"/>
      <c r="AU1030" s="214"/>
      <c r="AV1030" s="214"/>
      <c r="AW1030" s="214">
        <v>1.2</v>
      </c>
      <c r="AX1030" s="214">
        <v>1.2</v>
      </c>
      <c r="AY1030" s="214"/>
      <c r="AZ1030" s="214"/>
      <c r="BA1030" s="214">
        <v>384.12</v>
      </c>
      <c r="BB1030" s="214">
        <v>384.12</v>
      </c>
      <c r="BC1030" s="214"/>
      <c r="BD1030" s="214"/>
      <c r="BE1030" s="214"/>
      <c r="BF1030" s="214"/>
      <c r="BG1030" s="216">
        <f t="shared" si="49"/>
        <v>385.32</v>
      </c>
      <c r="BH1030" s="72">
        <f t="shared" si="49"/>
        <v>385.32</v>
      </c>
      <c r="BI1030" s="217">
        <f t="shared" si="47"/>
        <v>6.9302158273381292E-2</v>
      </c>
      <c r="BJ1030" s="218">
        <v>0</v>
      </c>
      <c r="BK1030" s="218">
        <v>0</v>
      </c>
      <c r="BL1030" s="218">
        <v>0</v>
      </c>
      <c r="BM1030" s="218">
        <v>0</v>
      </c>
      <c r="BN1030" s="218">
        <v>0</v>
      </c>
      <c r="BO1030" s="218">
        <v>0</v>
      </c>
      <c r="BP1030" s="218">
        <v>0</v>
      </c>
      <c r="BQ1030" s="218">
        <v>0</v>
      </c>
      <c r="BR1030" s="218">
        <v>0</v>
      </c>
      <c r="BS1030" s="218">
        <v>0</v>
      </c>
      <c r="BT1030" s="218">
        <v>0</v>
      </c>
      <c r="BU1030" s="218">
        <v>0</v>
      </c>
      <c r="BV1030" s="218">
        <v>6054.9119999999994</v>
      </c>
      <c r="BW1030" s="218">
        <v>6054.9119999999994</v>
      </c>
      <c r="BX1030" s="218">
        <v>0</v>
      </c>
      <c r="BY1030" s="218">
        <v>0</v>
      </c>
      <c r="BZ1030" s="218">
        <v>450895.42080000008</v>
      </c>
      <c r="CA1030" s="218">
        <v>450895.42080000008</v>
      </c>
      <c r="CB1030" s="218">
        <v>0</v>
      </c>
      <c r="CC1030" s="218">
        <v>0</v>
      </c>
      <c r="CD1030" s="218">
        <v>0</v>
      </c>
      <c r="CE1030" s="218">
        <v>0</v>
      </c>
      <c r="CF1030" s="218">
        <v>456950.33280000009</v>
      </c>
      <c r="CG1030" s="219">
        <v>456950.33280000009</v>
      </c>
      <c r="CH1030" s="220">
        <v>16749120.000000002</v>
      </c>
      <c r="CI1030" s="220">
        <v>16749120.000000002</v>
      </c>
      <c r="CJ1030" s="220">
        <v>19482239.999999996</v>
      </c>
      <c r="CK1030" s="221" t="s">
        <v>530</v>
      </c>
      <c r="CL1030" s="222">
        <v>4.78</v>
      </c>
      <c r="CM1030" s="223">
        <v>4.78</v>
      </c>
      <c r="CN1030" s="224">
        <v>5.56</v>
      </c>
      <c r="CO1030" s="253"/>
      <c r="CP1030" s="253"/>
      <c r="CQ1030" s="253"/>
      <c r="CR1030" s="225"/>
      <c r="CS1030" s="254">
        <v>749.75388929468818</v>
      </c>
      <c r="CT1030" s="255">
        <v>359.16718429605652</v>
      </c>
      <c r="CU1030" s="256">
        <v>2.4814807422902971</v>
      </c>
      <c r="CV1030" s="257">
        <v>2.2562842648339765</v>
      </c>
      <c r="CW1030" s="245" t="s">
        <v>609</v>
      </c>
      <c r="CX1030" s="258"/>
      <c r="CY1030" s="253"/>
      <c r="CZ1030" s="253"/>
      <c r="DA1030" s="259"/>
      <c r="DB1030" s="260"/>
      <c r="DC1030" s="261">
        <v>0</v>
      </c>
      <c r="DD1030" s="262">
        <v>657952</v>
      </c>
      <c r="DE1030" s="263">
        <v>273766</v>
      </c>
      <c r="DF1030" s="111">
        <v>310572.66666666669</v>
      </c>
    </row>
    <row r="1031" spans="1:110" ht="35.25" customHeight="1" x14ac:dyDescent="0.25">
      <c r="A1031" s="237" t="s">
        <v>541</v>
      </c>
      <c r="B1031" s="238" t="s">
        <v>14</v>
      </c>
      <c r="C1031" s="238" t="s">
        <v>22</v>
      </c>
      <c r="D1031" s="60" t="s">
        <v>57</v>
      </c>
      <c r="E1031" s="60" t="s">
        <v>58</v>
      </c>
      <c r="F1031" s="60" t="s">
        <v>1999</v>
      </c>
      <c r="G1031" s="61" t="s">
        <v>1871</v>
      </c>
      <c r="H1031" s="211" t="s">
        <v>533</v>
      </c>
      <c r="I1031" s="60" t="s">
        <v>529</v>
      </c>
      <c r="J1031" s="212">
        <v>11.774481389853227</v>
      </c>
      <c r="K1031" s="212">
        <v>32.686742356254001</v>
      </c>
      <c r="L1031" s="213">
        <v>2425.1999999999998</v>
      </c>
      <c r="M1031" s="214"/>
      <c r="N1031" s="214"/>
      <c r="O1031" s="214"/>
      <c r="P1031" s="214"/>
      <c r="Q1031" s="214"/>
      <c r="R1031" s="214"/>
      <c r="S1031" s="214"/>
      <c r="T1031" s="214"/>
      <c r="U1031" s="214"/>
      <c r="V1031" s="214"/>
      <c r="W1031" s="214"/>
      <c r="X1031" s="214"/>
      <c r="Y1031" s="214"/>
      <c r="Z1031" s="214"/>
      <c r="AA1031" s="214"/>
      <c r="AB1031" s="214"/>
      <c r="AC1031" s="214">
        <v>50</v>
      </c>
      <c r="AD1031" s="214">
        <v>50</v>
      </c>
      <c r="AE1031" s="214"/>
      <c r="AF1031" s="214"/>
      <c r="AG1031" s="215"/>
      <c r="AH1031" s="214"/>
      <c r="AI1031" s="214">
        <f t="shared" si="48"/>
        <v>50</v>
      </c>
      <c r="AJ1031" s="214">
        <f t="shared" si="48"/>
        <v>50</v>
      </c>
      <c r="AK1031" s="214"/>
      <c r="AL1031" s="214"/>
      <c r="AM1031" s="214"/>
      <c r="AN1031" s="214"/>
      <c r="AO1031" s="214"/>
      <c r="AP1031" s="214"/>
      <c r="AQ1031" s="214"/>
      <c r="AR1031" s="214"/>
      <c r="AS1031" s="214"/>
      <c r="AT1031" s="214"/>
      <c r="AU1031" s="214"/>
      <c r="AV1031" s="214"/>
      <c r="AW1031" s="214"/>
      <c r="AX1031" s="214"/>
      <c r="AY1031" s="214"/>
      <c r="AZ1031" s="214"/>
      <c r="BA1031" s="214">
        <v>835.96</v>
      </c>
      <c r="BB1031" s="214">
        <v>835.96</v>
      </c>
      <c r="BC1031" s="214"/>
      <c r="BD1031" s="214"/>
      <c r="BE1031" s="214"/>
      <c r="BF1031" s="214"/>
      <c r="BG1031" s="216">
        <f t="shared" si="49"/>
        <v>835.96</v>
      </c>
      <c r="BH1031" s="72">
        <f t="shared" si="49"/>
        <v>835.96</v>
      </c>
      <c r="BI1031" s="217">
        <f t="shared" si="47"/>
        <v>0.10475689223057644</v>
      </c>
      <c r="BJ1031" s="218">
        <v>0</v>
      </c>
      <c r="BK1031" s="218">
        <v>0</v>
      </c>
      <c r="BL1031" s="218">
        <v>0</v>
      </c>
      <c r="BM1031" s="218">
        <v>0</v>
      </c>
      <c r="BN1031" s="218">
        <v>0</v>
      </c>
      <c r="BO1031" s="218">
        <v>0</v>
      </c>
      <c r="BP1031" s="218">
        <v>0</v>
      </c>
      <c r="BQ1031" s="218">
        <v>0</v>
      </c>
      <c r="BR1031" s="218">
        <v>0</v>
      </c>
      <c r="BS1031" s="218">
        <v>0</v>
      </c>
      <c r="BT1031" s="218">
        <v>0</v>
      </c>
      <c r="BU1031" s="218">
        <v>0</v>
      </c>
      <c r="BV1031" s="218">
        <v>0</v>
      </c>
      <c r="BW1031" s="218">
        <v>0</v>
      </c>
      <c r="BX1031" s="218">
        <v>0</v>
      </c>
      <c r="BY1031" s="218">
        <v>0</v>
      </c>
      <c r="BZ1031" s="218">
        <v>981283.2864000001</v>
      </c>
      <c r="CA1031" s="218">
        <v>981283.2864000001</v>
      </c>
      <c r="CB1031" s="218">
        <v>0</v>
      </c>
      <c r="CC1031" s="218">
        <v>0</v>
      </c>
      <c r="CD1031" s="218">
        <v>0</v>
      </c>
      <c r="CE1031" s="218">
        <v>0</v>
      </c>
      <c r="CF1031" s="218">
        <v>981283.2864000001</v>
      </c>
      <c r="CG1031" s="219">
        <v>981283.2864000001</v>
      </c>
      <c r="CH1031" s="220">
        <v>34145218.436659195</v>
      </c>
      <c r="CI1031" s="220">
        <v>34145218.436659195</v>
      </c>
      <c r="CJ1031" s="220">
        <v>32749860.952468805</v>
      </c>
      <c r="CK1031" s="221" t="s">
        <v>530</v>
      </c>
      <c r="CL1031" s="222">
        <v>8.32</v>
      </c>
      <c r="CM1031" s="223">
        <v>8.32</v>
      </c>
      <c r="CN1031" s="224">
        <v>7.98</v>
      </c>
      <c r="CO1031" s="253"/>
      <c r="CP1031" s="253"/>
      <c r="CQ1031" s="253"/>
      <c r="CR1031" s="225"/>
      <c r="CS1031" s="254">
        <v>447.58719646385316</v>
      </c>
      <c r="CT1031" s="255">
        <v>202.09662902348919</v>
      </c>
      <c r="CU1031" s="256">
        <v>1.5243733660965308</v>
      </c>
      <c r="CV1031" s="257">
        <v>1.4392734621198733</v>
      </c>
      <c r="CW1031" s="245" t="s">
        <v>639</v>
      </c>
      <c r="CX1031" s="258"/>
      <c r="CY1031" s="253"/>
      <c r="CZ1031" s="253"/>
      <c r="DA1031" s="259"/>
      <c r="DB1031" s="260"/>
      <c r="DC1031" s="261">
        <v>161800</v>
      </c>
      <c r="DD1031" s="262">
        <v>785481</v>
      </c>
      <c r="DE1031" s="263">
        <v>75702</v>
      </c>
      <c r="DF1031" s="111">
        <v>340994.33333333331</v>
      </c>
    </row>
    <row r="1032" spans="1:110" ht="35.25" customHeight="1" x14ac:dyDescent="0.25">
      <c r="A1032" s="237" t="s">
        <v>541</v>
      </c>
      <c r="B1032" s="238" t="s">
        <v>14</v>
      </c>
      <c r="C1032" s="238" t="s">
        <v>22</v>
      </c>
      <c r="D1032" s="60" t="s">
        <v>57</v>
      </c>
      <c r="E1032" s="60" t="s">
        <v>58</v>
      </c>
      <c r="F1032" s="60" t="s">
        <v>2000</v>
      </c>
      <c r="G1032" s="61" t="s">
        <v>58</v>
      </c>
      <c r="H1032" s="211" t="s">
        <v>533</v>
      </c>
      <c r="I1032" s="60" t="s">
        <v>529</v>
      </c>
      <c r="J1032" s="212">
        <v>12.368921227010865</v>
      </c>
      <c r="K1032" s="212">
        <v>30.836174178285003</v>
      </c>
      <c r="L1032" s="213">
        <v>820.8</v>
      </c>
      <c r="M1032" s="214"/>
      <c r="N1032" s="214"/>
      <c r="O1032" s="214"/>
      <c r="P1032" s="214"/>
      <c r="Q1032" s="214"/>
      <c r="R1032" s="214"/>
      <c r="S1032" s="214"/>
      <c r="T1032" s="214"/>
      <c r="U1032" s="214"/>
      <c r="V1032" s="214"/>
      <c r="W1032" s="214"/>
      <c r="X1032" s="214"/>
      <c r="Y1032" s="214"/>
      <c r="Z1032" s="214"/>
      <c r="AA1032" s="214"/>
      <c r="AB1032" s="214"/>
      <c r="AC1032" s="214">
        <v>41</v>
      </c>
      <c r="AD1032" s="214">
        <v>41</v>
      </c>
      <c r="AE1032" s="214"/>
      <c r="AF1032" s="214"/>
      <c r="AG1032" s="215"/>
      <c r="AH1032" s="214"/>
      <c r="AI1032" s="214">
        <f t="shared" si="48"/>
        <v>41</v>
      </c>
      <c r="AJ1032" s="214">
        <f t="shared" si="48"/>
        <v>41</v>
      </c>
      <c r="AK1032" s="214"/>
      <c r="AL1032" s="214"/>
      <c r="AM1032" s="214"/>
      <c r="AN1032" s="214"/>
      <c r="AO1032" s="214"/>
      <c r="AP1032" s="214"/>
      <c r="AQ1032" s="214"/>
      <c r="AR1032" s="214"/>
      <c r="AS1032" s="214"/>
      <c r="AT1032" s="214"/>
      <c r="AU1032" s="214"/>
      <c r="AV1032" s="214"/>
      <c r="AW1032" s="214"/>
      <c r="AX1032" s="214"/>
      <c r="AY1032" s="214"/>
      <c r="AZ1032" s="214"/>
      <c r="BA1032" s="214">
        <v>653.85</v>
      </c>
      <c r="BB1032" s="214">
        <v>653.85</v>
      </c>
      <c r="BC1032" s="214"/>
      <c r="BD1032" s="214"/>
      <c r="BE1032" s="214"/>
      <c r="BF1032" s="214"/>
      <c r="BG1032" s="216">
        <f t="shared" si="49"/>
        <v>653.85</v>
      </c>
      <c r="BH1032" s="72">
        <f t="shared" si="49"/>
        <v>653.85</v>
      </c>
      <c r="BI1032" s="217">
        <f t="shared" si="47"/>
        <v>9.1704067321178126E-2</v>
      </c>
      <c r="BJ1032" s="218">
        <v>0</v>
      </c>
      <c r="BK1032" s="218">
        <v>0</v>
      </c>
      <c r="BL1032" s="218">
        <v>0</v>
      </c>
      <c r="BM1032" s="218">
        <v>0</v>
      </c>
      <c r="BN1032" s="218">
        <v>0</v>
      </c>
      <c r="BO1032" s="218">
        <v>0</v>
      </c>
      <c r="BP1032" s="218">
        <v>0</v>
      </c>
      <c r="BQ1032" s="218">
        <v>0</v>
      </c>
      <c r="BR1032" s="218">
        <v>0</v>
      </c>
      <c r="BS1032" s="218">
        <v>0</v>
      </c>
      <c r="BT1032" s="218">
        <v>0</v>
      </c>
      <c r="BU1032" s="218">
        <v>0</v>
      </c>
      <c r="BV1032" s="218">
        <v>0</v>
      </c>
      <c r="BW1032" s="218">
        <v>0</v>
      </c>
      <c r="BX1032" s="218">
        <v>0</v>
      </c>
      <c r="BY1032" s="218">
        <v>0</v>
      </c>
      <c r="BZ1032" s="218">
        <v>767515.2840000001</v>
      </c>
      <c r="CA1032" s="218">
        <v>767515.2840000001</v>
      </c>
      <c r="CB1032" s="218">
        <v>0</v>
      </c>
      <c r="CC1032" s="218">
        <v>0</v>
      </c>
      <c r="CD1032" s="218">
        <v>0</v>
      </c>
      <c r="CE1032" s="218">
        <v>0</v>
      </c>
      <c r="CF1032" s="218">
        <v>767515.2840000001</v>
      </c>
      <c r="CG1032" s="219">
        <v>767515.2840000001</v>
      </c>
      <c r="CH1032" s="220">
        <v>26728432.156191599</v>
      </c>
      <c r="CI1032" s="220">
        <v>26728432.156191599</v>
      </c>
      <c r="CJ1032" s="220">
        <v>30106433.060607601</v>
      </c>
      <c r="CK1032" s="221" t="s">
        <v>530</v>
      </c>
      <c r="CL1032" s="222">
        <v>6.33</v>
      </c>
      <c r="CM1032" s="223">
        <v>6.33</v>
      </c>
      <c r="CN1032" s="224">
        <v>7.13</v>
      </c>
      <c r="CO1032" s="253"/>
      <c r="CP1032" s="253"/>
      <c r="CQ1032" s="253"/>
      <c r="CR1032" s="225"/>
      <c r="CS1032" s="254">
        <v>181.06523265327084</v>
      </c>
      <c r="CT1032" s="255">
        <v>179.06381118916281</v>
      </c>
      <c r="CU1032" s="256">
        <v>0.97749047065941141</v>
      </c>
      <c r="CV1032" s="257">
        <v>0.97708433805711692</v>
      </c>
      <c r="CW1032" s="245" t="s">
        <v>592</v>
      </c>
      <c r="CX1032" s="258"/>
      <c r="CY1032" s="253"/>
      <c r="CZ1032" s="253"/>
      <c r="DA1032" s="259"/>
      <c r="DB1032" s="260"/>
      <c r="DC1032" s="261">
        <v>238472</v>
      </c>
      <c r="DD1032" s="262">
        <v>0</v>
      </c>
      <c r="DE1032" s="263">
        <v>3369</v>
      </c>
      <c r="DF1032" s="111">
        <v>80613.666666666672</v>
      </c>
    </row>
    <row r="1033" spans="1:110" ht="35.25" customHeight="1" x14ac:dyDescent="0.25">
      <c r="A1033" s="237" t="s">
        <v>541</v>
      </c>
      <c r="B1033" s="238" t="s">
        <v>14</v>
      </c>
      <c r="C1033" s="238" t="s">
        <v>22</v>
      </c>
      <c r="D1033" s="60" t="s">
        <v>126</v>
      </c>
      <c r="E1033" s="60" t="s">
        <v>127</v>
      </c>
      <c r="F1033" s="60" t="s">
        <v>2001</v>
      </c>
      <c r="G1033" s="61" t="s">
        <v>1784</v>
      </c>
      <c r="H1033" s="211" t="s">
        <v>533</v>
      </c>
      <c r="I1033" s="60" t="s">
        <v>529</v>
      </c>
      <c r="J1033" s="212">
        <v>12.117427449751863</v>
      </c>
      <c r="K1033" s="212">
        <v>39.541477190481004</v>
      </c>
      <c r="L1033" s="213">
        <v>1551.1</v>
      </c>
      <c r="M1033" s="214"/>
      <c r="N1033" s="214"/>
      <c r="O1033" s="214"/>
      <c r="P1033" s="214"/>
      <c r="Q1033" s="214"/>
      <c r="R1033" s="214"/>
      <c r="S1033" s="214"/>
      <c r="T1033" s="214"/>
      <c r="U1033" s="214"/>
      <c r="V1033" s="214"/>
      <c r="W1033" s="214"/>
      <c r="X1033" s="214"/>
      <c r="Y1033" s="214"/>
      <c r="Z1033" s="214"/>
      <c r="AA1033" s="214"/>
      <c r="AB1033" s="214"/>
      <c r="AC1033" s="214">
        <v>59</v>
      </c>
      <c r="AD1033" s="214">
        <v>59</v>
      </c>
      <c r="AE1033" s="214"/>
      <c r="AF1033" s="214"/>
      <c r="AG1033" s="215"/>
      <c r="AH1033" s="214"/>
      <c r="AI1033" s="214">
        <f t="shared" si="48"/>
        <v>59</v>
      </c>
      <c r="AJ1033" s="214">
        <f t="shared" si="48"/>
        <v>59</v>
      </c>
      <c r="AK1033" s="214"/>
      <c r="AL1033" s="214"/>
      <c r="AM1033" s="214"/>
      <c r="AN1033" s="214"/>
      <c r="AO1033" s="214"/>
      <c r="AP1033" s="214"/>
      <c r="AQ1033" s="214"/>
      <c r="AR1033" s="214"/>
      <c r="AS1033" s="214"/>
      <c r="AT1033" s="214"/>
      <c r="AU1033" s="214"/>
      <c r="AV1033" s="214"/>
      <c r="AW1033" s="214"/>
      <c r="AX1033" s="214"/>
      <c r="AY1033" s="214"/>
      <c r="AZ1033" s="214"/>
      <c r="BA1033" s="214">
        <v>3438.01</v>
      </c>
      <c r="BB1033" s="214">
        <v>3438.01</v>
      </c>
      <c r="BC1033" s="214"/>
      <c r="BD1033" s="214"/>
      <c r="BE1033" s="214"/>
      <c r="BF1033" s="214"/>
      <c r="BG1033" s="216">
        <f t="shared" si="49"/>
        <v>3438.01</v>
      </c>
      <c r="BH1033" s="72">
        <f t="shared" si="49"/>
        <v>3438.01</v>
      </c>
      <c r="BI1033" s="217">
        <f t="shared" ref="BI1033:BI1096" si="50">IF(CN1033=0,0,BG1033/1000/CN1033)</f>
        <v>0.32680703422053237</v>
      </c>
      <c r="BJ1033" s="218">
        <v>0</v>
      </c>
      <c r="BK1033" s="218">
        <v>0</v>
      </c>
      <c r="BL1033" s="218">
        <v>0</v>
      </c>
      <c r="BM1033" s="218">
        <v>0</v>
      </c>
      <c r="BN1033" s="218">
        <v>0</v>
      </c>
      <c r="BO1033" s="218">
        <v>0</v>
      </c>
      <c r="BP1033" s="218">
        <v>0</v>
      </c>
      <c r="BQ1033" s="218">
        <v>0</v>
      </c>
      <c r="BR1033" s="218">
        <v>0</v>
      </c>
      <c r="BS1033" s="218">
        <v>0</v>
      </c>
      <c r="BT1033" s="218">
        <v>0</v>
      </c>
      <c r="BU1033" s="218">
        <v>0</v>
      </c>
      <c r="BV1033" s="218">
        <v>0</v>
      </c>
      <c r="BW1033" s="218">
        <v>0</v>
      </c>
      <c r="BX1033" s="218">
        <v>0</v>
      </c>
      <c r="BY1033" s="218">
        <v>0</v>
      </c>
      <c r="BZ1033" s="218">
        <v>4035673.6584000005</v>
      </c>
      <c r="CA1033" s="218">
        <v>4035673.6584000005</v>
      </c>
      <c r="CB1033" s="218">
        <v>0</v>
      </c>
      <c r="CC1033" s="218">
        <v>0</v>
      </c>
      <c r="CD1033" s="218">
        <v>0</v>
      </c>
      <c r="CE1033" s="218">
        <v>0</v>
      </c>
      <c r="CF1033" s="218">
        <v>4035673.6584000005</v>
      </c>
      <c r="CG1033" s="219">
        <v>4035673.6584000005</v>
      </c>
      <c r="CH1033" s="220">
        <v>29328480</v>
      </c>
      <c r="CI1033" s="220">
        <v>29328480</v>
      </c>
      <c r="CJ1033" s="220">
        <v>36862080</v>
      </c>
      <c r="CK1033" s="221" t="s">
        <v>530</v>
      </c>
      <c r="CL1033" s="222">
        <v>8.3699999999999992</v>
      </c>
      <c r="CM1033" s="223">
        <v>8.3699999999999992</v>
      </c>
      <c r="CN1033" s="224">
        <v>10.52</v>
      </c>
      <c r="CO1033" s="253"/>
      <c r="CP1033" s="253"/>
      <c r="CQ1033" s="253"/>
      <c r="CR1033" s="225"/>
      <c r="CS1033" s="254">
        <v>716.77948373666459</v>
      </c>
      <c r="CT1033" s="255">
        <v>276.3339886525826</v>
      </c>
      <c r="CU1033" s="256">
        <v>1.5888032898293363</v>
      </c>
      <c r="CV1033" s="257">
        <v>1.442453964089262</v>
      </c>
      <c r="CW1033" s="245" t="s">
        <v>609</v>
      </c>
      <c r="CX1033" s="258"/>
      <c r="CY1033" s="253"/>
      <c r="CZ1033" s="253"/>
      <c r="DA1033" s="259"/>
      <c r="DB1033" s="260"/>
      <c r="DC1033" s="261">
        <v>32178</v>
      </c>
      <c r="DD1033" s="262">
        <v>130852</v>
      </c>
      <c r="DE1033" s="263">
        <v>827555</v>
      </c>
      <c r="DF1033" s="111">
        <v>330195</v>
      </c>
    </row>
    <row r="1034" spans="1:110" ht="35.25" customHeight="1" x14ac:dyDescent="0.25">
      <c r="A1034" s="237" t="s">
        <v>541</v>
      </c>
      <c r="B1034" s="238" t="s">
        <v>14</v>
      </c>
      <c r="C1034" s="238" t="s">
        <v>22</v>
      </c>
      <c r="D1034" s="60" t="s">
        <v>126</v>
      </c>
      <c r="E1034" s="60" t="s">
        <v>127</v>
      </c>
      <c r="F1034" s="60" t="s">
        <v>2002</v>
      </c>
      <c r="G1034" s="61" t="s">
        <v>2003</v>
      </c>
      <c r="H1034" s="211" t="s">
        <v>543</v>
      </c>
      <c r="I1034" s="60" t="s">
        <v>529</v>
      </c>
      <c r="J1034" s="212">
        <v>11.774481389853227</v>
      </c>
      <c r="K1034" s="212">
        <v>34.560605988719999</v>
      </c>
      <c r="L1034" s="213">
        <v>2925.2</v>
      </c>
      <c r="M1034" s="214"/>
      <c r="N1034" s="214"/>
      <c r="O1034" s="214"/>
      <c r="P1034" s="214"/>
      <c r="Q1034" s="214"/>
      <c r="R1034" s="214"/>
      <c r="S1034" s="214"/>
      <c r="T1034" s="214"/>
      <c r="U1034" s="214"/>
      <c r="V1034" s="214"/>
      <c r="W1034" s="214"/>
      <c r="X1034" s="214"/>
      <c r="Y1034" s="214"/>
      <c r="Z1034" s="214"/>
      <c r="AA1034" s="214"/>
      <c r="AB1034" s="214"/>
      <c r="AC1034" s="214">
        <v>106</v>
      </c>
      <c r="AD1034" s="214">
        <v>106</v>
      </c>
      <c r="AE1034" s="214"/>
      <c r="AF1034" s="214"/>
      <c r="AG1034" s="215"/>
      <c r="AH1034" s="214"/>
      <c r="AI1034" s="214">
        <f t="shared" ref="AI1034:AJ1097" si="51">SUM(M1034,O1034,Q1034,S1034,U1034,W1034,Y1034,AA1034,AC1034,AE1034,AG1034)</f>
        <v>106</v>
      </c>
      <c r="AJ1034" s="214">
        <f t="shared" si="51"/>
        <v>106</v>
      </c>
      <c r="AK1034" s="214"/>
      <c r="AL1034" s="214"/>
      <c r="AM1034" s="214"/>
      <c r="AN1034" s="214"/>
      <c r="AO1034" s="214"/>
      <c r="AP1034" s="214"/>
      <c r="AQ1034" s="214"/>
      <c r="AR1034" s="214"/>
      <c r="AS1034" s="214"/>
      <c r="AT1034" s="214"/>
      <c r="AU1034" s="214"/>
      <c r="AV1034" s="214"/>
      <c r="AW1034" s="214"/>
      <c r="AX1034" s="214"/>
      <c r="AY1034" s="214"/>
      <c r="AZ1034" s="214"/>
      <c r="BA1034" s="214">
        <v>682.63</v>
      </c>
      <c r="BB1034" s="214">
        <v>682.63</v>
      </c>
      <c r="BC1034" s="214"/>
      <c r="BD1034" s="214"/>
      <c r="BE1034" s="214"/>
      <c r="BF1034" s="214"/>
      <c r="BG1034" s="216">
        <f t="shared" ref="BG1034:BH1097" si="52">SUM(AK1034,AM1034,AO1034,AQ1034,AS1034,AU1034,AW1034,AY1034,BA1034,BC1034,BE1034)</f>
        <v>682.63</v>
      </c>
      <c r="BH1034" s="72">
        <f t="shared" si="52"/>
        <v>682.63</v>
      </c>
      <c r="BI1034" s="217">
        <f t="shared" si="50"/>
        <v>6.507435653002859E-2</v>
      </c>
      <c r="BJ1034" s="218">
        <v>0</v>
      </c>
      <c r="BK1034" s="218">
        <v>0</v>
      </c>
      <c r="BL1034" s="218">
        <v>0</v>
      </c>
      <c r="BM1034" s="218">
        <v>0</v>
      </c>
      <c r="BN1034" s="218">
        <v>0</v>
      </c>
      <c r="BO1034" s="218">
        <v>0</v>
      </c>
      <c r="BP1034" s="218">
        <v>0</v>
      </c>
      <c r="BQ1034" s="218">
        <v>0</v>
      </c>
      <c r="BR1034" s="218">
        <v>0</v>
      </c>
      <c r="BS1034" s="218">
        <v>0</v>
      </c>
      <c r="BT1034" s="218">
        <v>0</v>
      </c>
      <c r="BU1034" s="218">
        <v>0</v>
      </c>
      <c r="BV1034" s="218">
        <v>0</v>
      </c>
      <c r="BW1034" s="218">
        <v>0</v>
      </c>
      <c r="BX1034" s="218">
        <v>0</v>
      </c>
      <c r="BY1034" s="218">
        <v>0</v>
      </c>
      <c r="BZ1034" s="218">
        <v>801298.39919999999</v>
      </c>
      <c r="CA1034" s="218">
        <v>801298.39919999999</v>
      </c>
      <c r="CB1034" s="218">
        <v>0</v>
      </c>
      <c r="CC1034" s="218">
        <v>0</v>
      </c>
      <c r="CD1034" s="218">
        <v>0</v>
      </c>
      <c r="CE1034" s="218">
        <v>0</v>
      </c>
      <c r="CF1034" s="218">
        <v>801298.39919999999</v>
      </c>
      <c r="CG1034" s="219">
        <v>801298.39919999999</v>
      </c>
      <c r="CH1034" s="220">
        <v>31816320</v>
      </c>
      <c r="CI1034" s="220">
        <v>31816320</v>
      </c>
      <c r="CJ1034" s="220">
        <v>36756960.000000007</v>
      </c>
      <c r="CK1034" s="221" t="s">
        <v>530</v>
      </c>
      <c r="CL1034" s="222">
        <v>9.08</v>
      </c>
      <c r="CM1034" s="223">
        <v>9.08</v>
      </c>
      <c r="CN1034" s="224">
        <v>10.49</v>
      </c>
      <c r="CO1034" s="253"/>
      <c r="CP1034" s="253"/>
      <c r="CQ1034" s="253"/>
      <c r="CR1034" s="225"/>
      <c r="CS1034" s="254">
        <v>347.68704986042644</v>
      </c>
      <c r="CT1034" s="255">
        <v>92.291004051071141</v>
      </c>
      <c r="CU1034" s="256">
        <v>0.50893104742890716</v>
      </c>
      <c r="CV1034" s="257">
        <v>0.43406351851317604</v>
      </c>
      <c r="CW1034" s="245" t="s">
        <v>2004</v>
      </c>
      <c r="CX1034" s="258"/>
      <c r="CY1034" s="253"/>
      <c r="CZ1034" s="253"/>
      <c r="DA1034" s="259"/>
      <c r="DB1034" s="260"/>
      <c r="DC1034" s="261">
        <v>0</v>
      </c>
      <c r="DD1034" s="262">
        <v>71435</v>
      </c>
      <c r="DE1034" s="263">
        <v>0</v>
      </c>
      <c r="DF1034" s="111">
        <v>23811.666666666668</v>
      </c>
    </row>
    <row r="1035" spans="1:110" ht="35.25" customHeight="1" x14ac:dyDescent="0.25">
      <c r="A1035" s="237" t="s">
        <v>541</v>
      </c>
      <c r="B1035" s="238" t="s">
        <v>14</v>
      </c>
      <c r="C1035" s="238" t="s">
        <v>22</v>
      </c>
      <c r="D1035" s="60" t="s">
        <v>126</v>
      </c>
      <c r="E1035" s="60" t="s">
        <v>127</v>
      </c>
      <c r="F1035" s="60" t="s">
        <v>2005</v>
      </c>
      <c r="G1035" s="61" t="s">
        <v>1784</v>
      </c>
      <c r="H1035" s="211" t="s">
        <v>543</v>
      </c>
      <c r="I1035" s="60" t="s">
        <v>529</v>
      </c>
      <c r="J1035" s="212">
        <v>15.546888048738241</v>
      </c>
      <c r="K1035" s="212">
        <v>4.7280302931960003</v>
      </c>
      <c r="L1035" s="213">
        <v>4</v>
      </c>
      <c r="M1035" s="214"/>
      <c r="N1035" s="214"/>
      <c r="O1035" s="214"/>
      <c r="P1035" s="214"/>
      <c r="Q1035" s="214"/>
      <c r="R1035" s="214"/>
      <c r="S1035" s="214"/>
      <c r="T1035" s="214"/>
      <c r="U1035" s="214"/>
      <c r="V1035" s="214"/>
      <c r="W1035" s="214"/>
      <c r="X1035" s="214"/>
      <c r="Y1035" s="214"/>
      <c r="Z1035" s="214"/>
      <c r="AA1035" s="214"/>
      <c r="AB1035" s="214"/>
      <c r="AC1035" s="214">
        <v>1</v>
      </c>
      <c r="AD1035" s="214">
        <v>1</v>
      </c>
      <c r="AE1035" s="214"/>
      <c r="AF1035" s="214"/>
      <c r="AG1035" s="215"/>
      <c r="AH1035" s="214"/>
      <c r="AI1035" s="214">
        <f t="shared" si="51"/>
        <v>1</v>
      </c>
      <c r="AJ1035" s="214">
        <f t="shared" si="51"/>
        <v>1</v>
      </c>
      <c r="AK1035" s="214"/>
      <c r="AL1035" s="214"/>
      <c r="AM1035" s="214"/>
      <c r="AN1035" s="214"/>
      <c r="AO1035" s="214"/>
      <c r="AP1035" s="214"/>
      <c r="AQ1035" s="214"/>
      <c r="AR1035" s="214"/>
      <c r="AS1035" s="214"/>
      <c r="AT1035" s="214"/>
      <c r="AU1035" s="214"/>
      <c r="AV1035" s="214"/>
      <c r="AW1035" s="214"/>
      <c r="AX1035" s="214"/>
      <c r="AY1035" s="214"/>
      <c r="AZ1035" s="214"/>
      <c r="BA1035" s="214">
        <v>100</v>
      </c>
      <c r="BB1035" s="214">
        <v>100</v>
      </c>
      <c r="BC1035" s="214"/>
      <c r="BD1035" s="214"/>
      <c r="BE1035" s="214"/>
      <c r="BF1035" s="214"/>
      <c r="BG1035" s="216">
        <f t="shared" si="52"/>
        <v>100</v>
      </c>
      <c r="BH1035" s="72">
        <f t="shared" si="52"/>
        <v>100</v>
      </c>
      <c r="BI1035" s="217">
        <f t="shared" si="50"/>
        <v>8.0064051240992789E-3</v>
      </c>
      <c r="BJ1035" s="218">
        <v>0</v>
      </c>
      <c r="BK1035" s="218">
        <v>0</v>
      </c>
      <c r="BL1035" s="218">
        <v>0</v>
      </c>
      <c r="BM1035" s="218">
        <v>0</v>
      </c>
      <c r="BN1035" s="218">
        <v>0</v>
      </c>
      <c r="BO1035" s="218">
        <v>0</v>
      </c>
      <c r="BP1035" s="218">
        <v>0</v>
      </c>
      <c r="BQ1035" s="218">
        <v>0</v>
      </c>
      <c r="BR1035" s="218">
        <v>0</v>
      </c>
      <c r="BS1035" s="218">
        <v>0</v>
      </c>
      <c r="BT1035" s="218">
        <v>0</v>
      </c>
      <c r="BU1035" s="218">
        <v>0</v>
      </c>
      <c r="BV1035" s="218">
        <v>0</v>
      </c>
      <c r="BW1035" s="218">
        <v>0</v>
      </c>
      <c r="BX1035" s="218">
        <v>0</v>
      </c>
      <c r="BY1035" s="218">
        <v>0</v>
      </c>
      <c r="BZ1035" s="218">
        <v>117384</v>
      </c>
      <c r="CA1035" s="218">
        <v>117384</v>
      </c>
      <c r="CB1035" s="218">
        <v>0</v>
      </c>
      <c r="CC1035" s="218">
        <v>0</v>
      </c>
      <c r="CD1035" s="218">
        <v>0</v>
      </c>
      <c r="CE1035" s="218">
        <v>0</v>
      </c>
      <c r="CF1035" s="218">
        <v>117384</v>
      </c>
      <c r="CG1035" s="219">
        <v>117384</v>
      </c>
      <c r="CH1035" s="220">
        <v>25824480.000000004</v>
      </c>
      <c r="CI1035" s="220">
        <v>25824480.000000004</v>
      </c>
      <c r="CJ1035" s="220">
        <v>43764960.000000007</v>
      </c>
      <c r="CK1035" s="221" t="s">
        <v>530</v>
      </c>
      <c r="CL1035" s="222">
        <v>7.37</v>
      </c>
      <c r="CM1035" s="223">
        <v>7.37</v>
      </c>
      <c r="CN1035" s="224">
        <v>12.49</v>
      </c>
      <c r="CO1035" s="253"/>
      <c r="CP1035" s="253"/>
      <c r="CQ1035" s="253"/>
      <c r="CR1035" s="225"/>
      <c r="CS1035" s="254">
        <v>26.5</v>
      </c>
      <c r="CT1035" s="255">
        <v>26.5</v>
      </c>
      <c r="CU1035" s="256">
        <v>0.33333333333333331</v>
      </c>
      <c r="CV1035" s="257">
        <v>0.33333333333333331</v>
      </c>
      <c r="CW1035" s="245" t="s">
        <v>556</v>
      </c>
      <c r="CX1035" s="258"/>
      <c r="CY1035" s="253"/>
      <c r="CZ1035" s="253"/>
      <c r="DA1035" s="259"/>
      <c r="DB1035" s="260"/>
      <c r="DC1035" s="261">
        <v>0</v>
      </c>
      <c r="DD1035" s="262">
        <v>0</v>
      </c>
      <c r="DE1035" s="263">
        <v>318</v>
      </c>
      <c r="DF1035" s="111">
        <v>106</v>
      </c>
    </row>
    <row r="1036" spans="1:110" ht="35.25" customHeight="1" x14ac:dyDescent="0.25">
      <c r="A1036" s="237" t="s">
        <v>541</v>
      </c>
      <c r="B1036" s="238" t="s">
        <v>14</v>
      </c>
      <c r="C1036" s="238" t="s">
        <v>22</v>
      </c>
      <c r="D1036" s="60" t="s">
        <v>126</v>
      </c>
      <c r="E1036" s="60" t="s">
        <v>127</v>
      </c>
      <c r="F1036" s="60" t="s">
        <v>2006</v>
      </c>
      <c r="G1036" s="61" t="s">
        <v>1784</v>
      </c>
      <c r="H1036" s="211" t="s">
        <v>533</v>
      </c>
      <c r="I1036" s="60" t="s">
        <v>529</v>
      </c>
      <c r="J1036" s="212">
        <v>14.74668057564142</v>
      </c>
      <c r="K1036" s="212">
        <v>12.286363610808001</v>
      </c>
      <c r="L1036" s="213">
        <v>531.29999999999995</v>
      </c>
      <c r="M1036" s="214"/>
      <c r="N1036" s="214"/>
      <c r="O1036" s="214"/>
      <c r="P1036" s="214"/>
      <c r="Q1036" s="214"/>
      <c r="R1036" s="214"/>
      <c r="S1036" s="214"/>
      <c r="T1036" s="214"/>
      <c r="U1036" s="214"/>
      <c r="V1036" s="214"/>
      <c r="W1036" s="214"/>
      <c r="X1036" s="214"/>
      <c r="Y1036" s="214"/>
      <c r="Z1036" s="214"/>
      <c r="AA1036" s="214"/>
      <c r="AB1036" s="214"/>
      <c r="AC1036" s="214">
        <v>12</v>
      </c>
      <c r="AD1036" s="214">
        <v>12</v>
      </c>
      <c r="AE1036" s="214"/>
      <c r="AF1036" s="214"/>
      <c r="AG1036" s="215"/>
      <c r="AH1036" s="214"/>
      <c r="AI1036" s="214">
        <f t="shared" si="51"/>
        <v>12</v>
      </c>
      <c r="AJ1036" s="214">
        <f t="shared" si="51"/>
        <v>12</v>
      </c>
      <c r="AK1036" s="214"/>
      <c r="AL1036" s="214"/>
      <c r="AM1036" s="214"/>
      <c r="AN1036" s="214"/>
      <c r="AO1036" s="214"/>
      <c r="AP1036" s="214"/>
      <c r="AQ1036" s="214"/>
      <c r="AR1036" s="214"/>
      <c r="AS1036" s="214"/>
      <c r="AT1036" s="214"/>
      <c r="AU1036" s="214"/>
      <c r="AV1036" s="214"/>
      <c r="AW1036" s="214"/>
      <c r="AX1036" s="214"/>
      <c r="AY1036" s="214"/>
      <c r="AZ1036" s="214"/>
      <c r="BA1036" s="214">
        <v>2008.4</v>
      </c>
      <c r="BB1036" s="214">
        <v>2008.4</v>
      </c>
      <c r="BC1036" s="214"/>
      <c r="BD1036" s="214"/>
      <c r="BE1036" s="214"/>
      <c r="BF1036" s="214"/>
      <c r="BG1036" s="216">
        <f t="shared" si="52"/>
        <v>2008.4</v>
      </c>
      <c r="BH1036" s="72">
        <f t="shared" si="52"/>
        <v>2008.4</v>
      </c>
      <c r="BI1036" s="217">
        <f t="shared" si="50"/>
        <v>0.1593968253968254</v>
      </c>
      <c r="BJ1036" s="218">
        <v>0</v>
      </c>
      <c r="BK1036" s="218">
        <v>0</v>
      </c>
      <c r="BL1036" s="218">
        <v>0</v>
      </c>
      <c r="BM1036" s="218">
        <v>0</v>
      </c>
      <c r="BN1036" s="218">
        <v>0</v>
      </c>
      <c r="BO1036" s="218">
        <v>0</v>
      </c>
      <c r="BP1036" s="218">
        <v>0</v>
      </c>
      <c r="BQ1036" s="218">
        <v>0</v>
      </c>
      <c r="BR1036" s="218">
        <v>0</v>
      </c>
      <c r="BS1036" s="218">
        <v>0</v>
      </c>
      <c r="BT1036" s="218">
        <v>0</v>
      </c>
      <c r="BU1036" s="218">
        <v>0</v>
      </c>
      <c r="BV1036" s="218">
        <v>0</v>
      </c>
      <c r="BW1036" s="218">
        <v>0</v>
      </c>
      <c r="BX1036" s="218">
        <v>0</v>
      </c>
      <c r="BY1036" s="218">
        <v>0</v>
      </c>
      <c r="BZ1036" s="218">
        <v>2357540.2560000001</v>
      </c>
      <c r="CA1036" s="218">
        <v>2357540.2560000001</v>
      </c>
      <c r="CB1036" s="218">
        <v>0</v>
      </c>
      <c r="CC1036" s="218">
        <v>0</v>
      </c>
      <c r="CD1036" s="218">
        <v>0</v>
      </c>
      <c r="CE1036" s="218">
        <v>0</v>
      </c>
      <c r="CF1036" s="218">
        <v>2357540.2560000001</v>
      </c>
      <c r="CG1036" s="219">
        <v>2357540.2560000001</v>
      </c>
      <c r="CH1036" s="220">
        <v>40891680</v>
      </c>
      <c r="CI1036" s="220">
        <v>40891680</v>
      </c>
      <c r="CJ1036" s="220">
        <v>44150400</v>
      </c>
      <c r="CK1036" s="221" t="s">
        <v>530</v>
      </c>
      <c r="CL1036" s="222">
        <v>11.67</v>
      </c>
      <c r="CM1036" s="223">
        <v>11.67</v>
      </c>
      <c r="CN1036" s="224">
        <v>12.6</v>
      </c>
      <c r="CO1036" s="253"/>
      <c r="CP1036" s="253"/>
      <c r="CQ1036" s="253"/>
      <c r="CR1036" s="225"/>
      <c r="CS1036" s="254">
        <v>82.458393188975094</v>
      </c>
      <c r="CT1036" s="255">
        <v>80.060413072200603</v>
      </c>
      <c r="CU1036" s="256">
        <v>0.41617567730235844</v>
      </c>
      <c r="CV1036" s="257">
        <v>0.41554446379438942</v>
      </c>
      <c r="CW1036" s="245" t="s">
        <v>616</v>
      </c>
      <c r="CX1036" s="258"/>
      <c r="CY1036" s="253"/>
      <c r="CZ1036" s="253"/>
      <c r="DA1036" s="259"/>
      <c r="DB1036" s="260"/>
      <c r="DC1036" s="261">
        <v>0</v>
      </c>
      <c r="DD1036" s="262">
        <v>0</v>
      </c>
      <c r="DE1036" s="263">
        <v>71217</v>
      </c>
      <c r="DF1036" s="111">
        <v>23739</v>
      </c>
    </row>
    <row r="1037" spans="1:110" ht="35.25" customHeight="1" x14ac:dyDescent="0.25">
      <c r="A1037" s="237" t="s">
        <v>541</v>
      </c>
      <c r="B1037" s="238" t="s">
        <v>14</v>
      </c>
      <c r="C1037" s="238" t="s">
        <v>22</v>
      </c>
      <c r="D1037" s="60" t="s">
        <v>126</v>
      </c>
      <c r="E1037" s="60" t="s">
        <v>127</v>
      </c>
      <c r="F1037" s="60" t="s">
        <v>2007</v>
      </c>
      <c r="G1037" s="61" t="s">
        <v>2008</v>
      </c>
      <c r="H1037" s="211" t="s">
        <v>533</v>
      </c>
      <c r="I1037" s="60" t="s">
        <v>529</v>
      </c>
      <c r="J1037" s="212">
        <v>12.117427449751863</v>
      </c>
      <c r="K1037" s="212">
        <v>29.502083271969003</v>
      </c>
      <c r="L1037" s="213">
        <v>1538.2</v>
      </c>
      <c r="M1037" s="214"/>
      <c r="N1037" s="214"/>
      <c r="O1037" s="214"/>
      <c r="P1037" s="214"/>
      <c r="Q1037" s="214"/>
      <c r="R1037" s="214"/>
      <c r="S1037" s="214"/>
      <c r="T1037" s="214"/>
      <c r="U1037" s="214"/>
      <c r="V1037" s="214"/>
      <c r="W1037" s="214"/>
      <c r="X1037" s="214"/>
      <c r="Y1037" s="214"/>
      <c r="Z1037" s="214"/>
      <c r="AA1037" s="214"/>
      <c r="AB1037" s="214"/>
      <c r="AC1037" s="214">
        <v>52</v>
      </c>
      <c r="AD1037" s="214">
        <v>52</v>
      </c>
      <c r="AE1037" s="214"/>
      <c r="AF1037" s="214"/>
      <c r="AG1037" s="215"/>
      <c r="AH1037" s="214"/>
      <c r="AI1037" s="214">
        <f t="shared" si="51"/>
        <v>52</v>
      </c>
      <c r="AJ1037" s="214">
        <f t="shared" si="51"/>
        <v>52</v>
      </c>
      <c r="AK1037" s="214"/>
      <c r="AL1037" s="214"/>
      <c r="AM1037" s="214"/>
      <c r="AN1037" s="214"/>
      <c r="AO1037" s="214"/>
      <c r="AP1037" s="214"/>
      <c r="AQ1037" s="214"/>
      <c r="AR1037" s="214"/>
      <c r="AS1037" s="214"/>
      <c r="AT1037" s="214"/>
      <c r="AU1037" s="214"/>
      <c r="AV1037" s="214"/>
      <c r="AW1037" s="214"/>
      <c r="AX1037" s="214"/>
      <c r="AY1037" s="214"/>
      <c r="AZ1037" s="214"/>
      <c r="BA1037" s="214">
        <v>368.44499999999999</v>
      </c>
      <c r="BB1037" s="214">
        <v>368.44499999999999</v>
      </c>
      <c r="BC1037" s="214"/>
      <c r="BD1037" s="214"/>
      <c r="BE1037" s="214"/>
      <c r="BF1037" s="214"/>
      <c r="BG1037" s="216">
        <f t="shared" si="52"/>
        <v>368.44499999999999</v>
      </c>
      <c r="BH1037" s="72">
        <f t="shared" si="52"/>
        <v>368.44499999999999</v>
      </c>
      <c r="BI1037" s="217">
        <f t="shared" si="50"/>
        <v>4.215617848970251E-2</v>
      </c>
      <c r="BJ1037" s="218">
        <v>0</v>
      </c>
      <c r="BK1037" s="218">
        <v>0</v>
      </c>
      <c r="BL1037" s="218">
        <v>0</v>
      </c>
      <c r="BM1037" s="218">
        <v>0</v>
      </c>
      <c r="BN1037" s="218">
        <v>0</v>
      </c>
      <c r="BO1037" s="218">
        <v>0</v>
      </c>
      <c r="BP1037" s="218">
        <v>0</v>
      </c>
      <c r="BQ1037" s="218">
        <v>0</v>
      </c>
      <c r="BR1037" s="218">
        <v>0</v>
      </c>
      <c r="BS1037" s="218">
        <v>0</v>
      </c>
      <c r="BT1037" s="218">
        <v>0</v>
      </c>
      <c r="BU1037" s="218">
        <v>0</v>
      </c>
      <c r="BV1037" s="218">
        <v>0</v>
      </c>
      <c r="BW1037" s="218">
        <v>0</v>
      </c>
      <c r="BX1037" s="218">
        <v>0</v>
      </c>
      <c r="BY1037" s="218">
        <v>0</v>
      </c>
      <c r="BZ1037" s="218">
        <v>432495.47879999998</v>
      </c>
      <c r="CA1037" s="218">
        <v>432495.47879999998</v>
      </c>
      <c r="CB1037" s="218">
        <v>0</v>
      </c>
      <c r="CC1037" s="218">
        <v>0</v>
      </c>
      <c r="CD1037" s="218">
        <v>0</v>
      </c>
      <c r="CE1037" s="218">
        <v>0</v>
      </c>
      <c r="CF1037" s="218">
        <v>432495.47879999998</v>
      </c>
      <c r="CG1037" s="219">
        <v>432495.47879999998</v>
      </c>
      <c r="CH1037" s="220">
        <v>37562880.000000007</v>
      </c>
      <c r="CI1037" s="220">
        <v>37562880.000000007</v>
      </c>
      <c r="CJ1037" s="220">
        <v>30624960.000000004</v>
      </c>
      <c r="CK1037" s="221" t="s">
        <v>530</v>
      </c>
      <c r="CL1037" s="222">
        <v>10.72</v>
      </c>
      <c r="CM1037" s="223">
        <v>10.72</v>
      </c>
      <c r="CN1037" s="224">
        <v>8.74</v>
      </c>
      <c r="CO1037" s="253"/>
      <c r="CP1037" s="253"/>
      <c r="CQ1037" s="253"/>
      <c r="CR1037" s="225"/>
      <c r="CS1037" s="254">
        <v>656.91006074662391</v>
      </c>
      <c r="CT1037" s="255">
        <v>228.6315587670841</v>
      </c>
      <c r="CU1037" s="256">
        <v>1.2118768826771851</v>
      </c>
      <c r="CV1037" s="257">
        <v>1.1159636263680335</v>
      </c>
      <c r="CW1037" s="245" t="s">
        <v>774</v>
      </c>
      <c r="CX1037" s="258"/>
      <c r="CY1037" s="253"/>
      <c r="CZ1037" s="253"/>
      <c r="DA1037" s="259"/>
      <c r="DB1037" s="260"/>
      <c r="DC1037" s="261">
        <v>251031</v>
      </c>
      <c r="DD1037" s="262">
        <v>162128</v>
      </c>
      <c r="DE1037" s="263">
        <v>110337</v>
      </c>
      <c r="DF1037" s="111">
        <v>174498.66666666666</v>
      </c>
    </row>
    <row r="1038" spans="1:110" ht="35.25" customHeight="1" x14ac:dyDescent="0.25">
      <c r="A1038" s="237" t="s">
        <v>541</v>
      </c>
      <c r="B1038" s="238" t="s">
        <v>14</v>
      </c>
      <c r="C1038" s="238" t="s">
        <v>22</v>
      </c>
      <c r="D1038" s="60" t="s">
        <v>21</v>
      </c>
      <c r="E1038" s="60" t="s">
        <v>23</v>
      </c>
      <c r="F1038" s="60" t="s">
        <v>2009</v>
      </c>
      <c r="G1038" s="61" t="s">
        <v>23</v>
      </c>
      <c r="H1038" s="211" t="s">
        <v>533</v>
      </c>
      <c r="I1038" s="60" t="s">
        <v>529</v>
      </c>
      <c r="J1038" s="212">
        <v>2.7668472420428274</v>
      </c>
      <c r="K1038" s="212">
        <v>7.0937499852450001</v>
      </c>
      <c r="L1038" s="213">
        <v>677.2</v>
      </c>
      <c r="M1038" s="214"/>
      <c r="N1038" s="214"/>
      <c r="O1038" s="214"/>
      <c r="P1038" s="214"/>
      <c r="Q1038" s="214"/>
      <c r="R1038" s="214"/>
      <c r="S1038" s="214"/>
      <c r="T1038" s="214"/>
      <c r="U1038" s="214"/>
      <c r="V1038" s="214"/>
      <c r="W1038" s="214"/>
      <c r="X1038" s="214"/>
      <c r="Y1038" s="214"/>
      <c r="Z1038" s="214"/>
      <c r="AA1038" s="214"/>
      <c r="AB1038" s="214"/>
      <c r="AC1038" s="214">
        <v>29</v>
      </c>
      <c r="AD1038" s="214">
        <v>29</v>
      </c>
      <c r="AE1038" s="214"/>
      <c r="AF1038" s="214"/>
      <c r="AG1038" s="215">
        <v>3</v>
      </c>
      <c r="AH1038" s="214">
        <v>3</v>
      </c>
      <c r="AI1038" s="214">
        <f t="shared" si="51"/>
        <v>32</v>
      </c>
      <c r="AJ1038" s="214">
        <f t="shared" si="51"/>
        <v>32</v>
      </c>
      <c r="AK1038" s="214"/>
      <c r="AL1038" s="214"/>
      <c r="AM1038" s="214"/>
      <c r="AN1038" s="214"/>
      <c r="AO1038" s="214"/>
      <c r="AP1038" s="214"/>
      <c r="AQ1038" s="214"/>
      <c r="AR1038" s="214"/>
      <c r="AS1038" s="214"/>
      <c r="AT1038" s="214"/>
      <c r="AU1038" s="214"/>
      <c r="AV1038" s="214"/>
      <c r="AW1038" s="214"/>
      <c r="AX1038" s="214"/>
      <c r="AY1038" s="214"/>
      <c r="AZ1038" s="214"/>
      <c r="BA1038" s="214">
        <v>398.65</v>
      </c>
      <c r="BB1038" s="214">
        <v>398.65</v>
      </c>
      <c r="BC1038" s="214"/>
      <c r="BD1038" s="214"/>
      <c r="BE1038" s="214">
        <v>30</v>
      </c>
      <c r="BF1038" s="214">
        <v>30</v>
      </c>
      <c r="BG1038" s="216">
        <f t="shared" si="52"/>
        <v>428.65</v>
      </c>
      <c r="BH1038" s="72">
        <f t="shared" si="52"/>
        <v>428.65</v>
      </c>
      <c r="BI1038" s="217">
        <f t="shared" si="50"/>
        <v>1.1585135135135134</v>
      </c>
      <c r="BJ1038" s="218">
        <v>0</v>
      </c>
      <c r="BK1038" s="218">
        <v>0</v>
      </c>
      <c r="BL1038" s="218">
        <v>0</v>
      </c>
      <c r="BM1038" s="218">
        <v>0</v>
      </c>
      <c r="BN1038" s="218">
        <v>0</v>
      </c>
      <c r="BO1038" s="218">
        <v>0</v>
      </c>
      <c r="BP1038" s="218">
        <v>0</v>
      </c>
      <c r="BQ1038" s="218">
        <v>0</v>
      </c>
      <c r="BR1038" s="218">
        <v>0</v>
      </c>
      <c r="BS1038" s="218">
        <v>0</v>
      </c>
      <c r="BT1038" s="218">
        <v>0</v>
      </c>
      <c r="BU1038" s="218">
        <v>0</v>
      </c>
      <c r="BV1038" s="218">
        <v>0</v>
      </c>
      <c r="BW1038" s="218">
        <v>0</v>
      </c>
      <c r="BX1038" s="218">
        <v>0</v>
      </c>
      <c r="BY1038" s="218">
        <v>0</v>
      </c>
      <c r="BZ1038" s="218">
        <v>467951.31600000005</v>
      </c>
      <c r="CA1038" s="218">
        <v>467951.31600000005</v>
      </c>
      <c r="CB1038" s="218">
        <v>0</v>
      </c>
      <c r="CC1038" s="218">
        <v>0</v>
      </c>
      <c r="CD1038" s="218">
        <v>98287.2</v>
      </c>
      <c r="CE1038" s="218">
        <v>98287.2</v>
      </c>
      <c r="CF1038" s="218">
        <v>566238.51600000006</v>
      </c>
      <c r="CG1038" s="219">
        <v>566238.51600000006</v>
      </c>
      <c r="CH1038" s="220">
        <v>0</v>
      </c>
      <c r="CI1038" s="220">
        <v>0</v>
      </c>
      <c r="CJ1038" s="220">
        <v>1296480</v>
      </c>
      <c r="CK1038" s="221" t="s">
        <v>530</v>
      </c>
      <c r="CL1038" s="222">
        <v>0</v>
      </c>
      <c r="CM1038" s="223">
        <v>0</v>
      </c>
      <c r="CN1038" s="224">
        <v>0.37</v>
      </c>
      <c r="CO1038" s="253"/>
      <c r="CP1038" s="253"/>
      <c r="CQ1038" s="253"/>
      <c r="CR1038" s="225"/>
      <c r="CS1038" s="254">
        <v>1107.3708912860664</v>
      </c>
      <c r="CT1038" s="255">
        <v>250.74459881930116</v>
      </c>
      <c r="CU1038" s="256">
        <v>1.1493130050267664</v>
      </c>
      <c r="CV1038" s="257">
        <v>0.81844151315084313</v>
      </c>
      <c r="CW1038" s="245" t="s">
        <v>781</v>
      </c>
      <c r="CX1038" s="258"/>
      <c r="CY1038" s="253"/>
      <c r="CZ1038" s="253"/>
      <c r="DA1038" s="259"/>
      <c r="DB1038" s="260"/>
      <c r="DC1038" s="261">
        <v>0</v>
      </c>
      <c r="DD1038" s="262">
        <v>0</v>
      </c>
      <c r="DE1038" s="263">
        <v>459675</v>
      </c>
      <c r="DF1038" s="111">
        <v>153225</v>
      </c>
    </row>
    <row r="1039" spans="1:110" ht="35.25" customHeight="1" x14ac:dyDescent="0.25">
      <c r="A1039" s="237" t="s">
        <v>541</v>
      </c>
      <c r="B1039" s="238" t="s">
        <v>14</v>
      </c>
      <c r="C1039" s="238" t="s">
        <v>22</v>
      </c>
      <c r="D1039" s="60" t="s">
        <v>21</v>
      </c>
      <c r="E1039" s="60" t="s">
        <v>23</v>
      </c>
      <c r="F1039" s="60" t="s">
        <v>2010</v>
      </c>
      <c r="G1039" s="61" t="s">
        <v>23</v>
      </c>
      <c r="H1039" s="211" t="s">
        <v>543</v>
      </c>
      <c r="I1039" s="60" t="s">
        <v>547</v>
      </c>
      <c r="J1039" s="212">
        <v>2.7</v>
      </c>
      <c r="K1039" s="212">
        <v>4.5308712026969999</v>
      </c>
      <c r="L1039" s="213">
        <v>524.79999999999995</v>
      </c>
      <c r="M1039" s="214"/>
      <c r="N1039" s="214"/>
      <c r="O1039" s="214"/>
      <c r="P1039" s="214"/>
      <c r="Q1039" s="214"/>
      <c r="R1039" s="214"/>
      <c r="S1039" s="214"/>
      <c r="T1039" s="214"/>
      <c r="U1039" s="214"/>
      <c r="V1039" s="214"/>
      <c r="W1039" s="214"/>
      <c r="X1039" s="214"/>
      <c r="Y1039" s="214"/>
      <c r="Z1039" s="214"/>
      <c r="AA1039" s="214"/>
      <c r="AB1039" s="214"/>
      <c r="AC1039" s="214">
        <v>9</v>
      </c>
      <c r="AD1039" s="214">
        <v>9</v>
      </c>
      <c r="AE1039" s="214"/>
      <c r="AF1039" s="214"/>
      <c r="AG1039" s="215"/>
      <c r="AH1039" s="214"/>
      <c r="AI1039" s="214">
        <f t="shared" si="51"/>
        <v>9</v>
      </c>
      <c r="AJ1039" s="214">
        <f t="shared" si="51"/>
        <v>9</v>
      </c>
      <c r="AK1039" s="214"/>
      <c r="AL1039" s="214"/>
      <c r="AM1039" s="214"/>
      <c r="AN1039" s="214"/>
      <c r="AO1039" s="214"/>
      <c r="AP1039" s="214"/>
      <c r="AQ1039" s="214"/>
      <c r="AR1039" s="214"/>
      <c r="AS1039" s="214"/>
      <c r="AT1039" s="214"/>
      <c r="AU1039" s="214"/>
      <c r="AV1039" s="214"/>
      <c r="AW1039" s="214"/>
      <c r="AX1039" s="214"/>
      <c r="AY1039" s="214"/>
      <c r="AZ1039" s="214"/>
      <c r="BA1039" s="214">
        <v>64.5</v>
      </c>
      <c r="BB1039" s="214">
        <v>64.5</v>
      </c>
      <c r="BC1039" s="214"/>
      <c r="BD1039" s="214"/>
      <c r="BE1039" s="214"/>
      <c r="BF1039" s="214"/>
      <c r="BG1039" s="216">
        <f t="shared" si="52"/>
        <v>64.5</v>
      </c>
      <c r="BH1039" s="72">
        <f t="shared" si="52"/>
        <v>64.5</v>
      </c>
      <c r="BI1039" s="217">
        <f t="shared" si="50"/>
        <v>3.3947368421052636E-2</v>
      </c>
      <c r="BJ1039" s="218">
        <v>0</v>
      </c>
      <c r="BK1039" s="218">
        <v>0</v>
      </c>
      <c r="BL1039" s="218">
        <v>0</v>
      </c>
      <c r="BM1039" s="218">
        <v>0</v>
      </c>
      <c r="BN1039" s="218">
        <v>0</v>
      </c>
      <c r="BO1039" s="218">
        <v>0</v>
      </c>
      <c r="BP1039" s="218">
        <v>0</v>
      </c>
      <c r="BQ1039" s="218">
        <v>0</v>
      </c>
      <c r="BR1039" s="218">
        <v>0</v>
      </c>
      <c r="BS1039" s="218">
        <v>0</v>
      </c>
      <c r="BT1039" s="218">
        <v>0</v>
      </c>
      <c r="BU1039" s="218">
        <v>0</v>
      </c>
      <c r="BV1039" s="218">
        <v>0</v>
      </c>
      <c r="BW1039" s="218">
        <v>0</v>
      </c>
      <c r="BX1039" s="218">
        <v>0</v>
      </c>
      <c r="BY1039" s="218">
        <v>0</v>
      </c>
      <c r="BZ1039" s="218">
        <v>75712.680000000008</v>
      </c>
      <c r="CA1039" s="218">
        <v>75712.680000000008</v>
      </c>
      <c r="CB1039" s="218">
        <v>0</v>
      </c>
      <c r="CC1039" s="218">
        <v>0</v>
      </c>
      <c r="CD1039" s="218">
        <v>0</v>
      </c>
      <c r="CE1039" s="218">
        <v>0</v>
      </c>
      <c r="CF1039" s="218">
        <v>75712.680000000008</v>
      </c>
      <c r="CG1039" s="219">
        <v>75712.680000000008</v>
      </c>
      <c r="CH1039" s="220">
        <v>0</v>
      </c>
      <c r="CI1039" s="220">
        <v>0</v>
      </c>
      <c r="CJ1039" s="220">
        <v>6657600</v>
      </c>
      <c r="CK1039" s="221" t="s">
        <v>530</v>
      </c>
      <c r="CL1039" s="222">
        <v>0</v>
      </c>
      <c r="CM1039" s="223">
        <v>0</v>
      </c>
      <c r="CN1039" s="224">
        <v>1.9</v>
      </c>
      <c r="CO1039" s="253"/>
      <c r="CP1039" s="253"/>
      <c r="CQ1039" s="253"/>
      <c r="CR1039" s="225"/>
      <c r="CS1039" s="254">
        <v>888.47033828243764</v>
      </c>
      <c r="CT1039" s="255">
        <v>33.510885269239544</v>
      </c>
      <c r="CU1039" s="256">
        <v>0.74527432193536391</v>
      </c>
      <c r="CV1039" s="257">
        <v>0.41517414702679317</v>
      </c>
      <c r="CW1039" s="245" t="s">
        <v>2011</v>
      </c>
      <c r="CX1039" s="258"/>
      <c r="CY1039" s="253"/>
      <c r="CZ1039" s="253"/>
      <c r="DA1039" s="259"/>
      <c r="DB1039" s="260"/>
      <c r="DC1039" s="261">
        <v>0</v>
      </c>
      <c r="DD1039" s="262">
        <v>0</v>
      </c>
      <c r="DE1039" s="263">
        <v>0</v>
      </c>
      <c r="DF1039" s="111">
        <v>0</v>
      </c>
    </row>
    <row r="1040" spans="1:110" ht="35.25" customHeight="1" x14ac:dyDescent="0.25">
      <c r="A1040" s="237" t="s">
        <v>541</v>
      </c>
      <c r="B1040" s="238" t="s">
        <v>14</v>
      </c>
      <c r="C1040" s="238" t="s">
        <v>22</v>
      </c>
      <c r="D1040" s="60" t="s">
        <v>21</v>
      </c>
      <c r="E1040" s="60" t="s">
        <v>23</v>
      </c>
      <c r="F1040" s="60" t="s">
        <v>2012</v>
      </c>
      <c r="G1040" s="61" t="s">
        <v>23</v>
      </c>
      <c r="H1040" s="211" t="s">
        <v>533</v>
      </c>
      <c r="I1040" s="60" t="s">
        <v>547</v>
      </c>
      <c r="J1040" s="212">
        <v>2.2999999999999998</v>
      </c>
      <c r="K1040" s="212">
        <v>8.2636363464480009</v>
      </c>
      <c r="L1040" s="213">
        <v>589.79999999999995</v>
      </c>
      <c r="M1040" s="214"/>
      <c r="N1040" s="214"/>
      <c r="O1040" s="214"/>
      <c r="P1040" s="214"/>
      <c r="Q1040" s="214"/>
      <c r="R1040" s="214"/>
      <c r="S1040" s="214"/>
      <c r="T1040" s="214"/>
      <c r="U1040" s="214"/>
      <c r="V1040" s="214"/>
      <c r="W1040" s="214"/>
      <c r="X1040" s="214"/>
      <c r="Y1040" s="214"/>
      <c r="Z1040" s="214"/>
      <c r="AA1040" s="214"/>
      <c r="AB1040" s="214"/>
      <c r="AC1040" s="214">
        <v>32</v>
      </c>
      <c r="AD1040" s="214">
        <v>32</v>
      </c>
      <c r="AE1040" s="214"/>
      <c r="AF1040" s="214"/>
      <c r="AG1040" s="215"/>
      <c r="AH1040" s="214"/>
      <c r="AI1040" s="214">
        <f t="shared" si="51"/>
        <v>32</v>
      </c>
      <c r="AJ1040" s="214">
        <f t="shared" si="51"/>
        <v>32</v>
      </c>
      <c r="AK1040" s="214"/>
      <c r="AL1040" s="214"/>
      <c r="AM1040" s="214"/>
      <c r="AN1040" s="214"/>
      <c r="AO1040" s="214"/>
      <c r="AP1040" s="214"/>
      <c r="AQ1040" s="214"/>
      <c r="AR1040" s="214"/>
      <c r="AS1040" s="214"/>
      <c r="AT1040" s="214"/>
      <c r="AU1040" s="214"/>
      <c r="AV1040" s="214"/>
      <c r="AW1040" s="214"/>
      <c r="AX1040" s="214"/>
      <c r="AY1040" s="214"/>
      <c r="AZ1040" s="214"/>
      <c r="BA1040" s="214">
        <v>223.71</v>
      </c>
      <c r="BB1040" s="214">
        <v>223.71</v>
      </c>
      <c r="BC1040" s="214"/>
      <c r="BD1040" s="214"/>
      <c r="BE1040" s="214"/>
      <c r="BF1040" s="214"/>
      <c r="BG1040" s="216">
        <f t="shared" si="52"/>
        <v>223.71</v>
      </c>
      <c r="BH1040" s="72">
        <f t="shared" si="52"/>
        <v>223.71</v>
      </c>
      <c r="BI1040" s="217">
        <f t="shared" si="50"/>
        <v>0.12428333333333334</v>
      </c>
      <c r="BJ1040" s="218">
        <v>0</v>
      </c>
      <c r="BK1040" s="218">
        <v>0</v>
      </c>
      <c r="BL1040" s="218">
        <v>0</v>
      </c>
      <c r="BM1040" s="218">
        <v>0</v>
      </c>
      <c r="BN1040" s="218">
        <v>0</v>
      </c>
      <c r="BO1040" s="218">
        <v>0</v>
      </c>
      <c r="BP1040" s="218">
        <v>0</v>
      </c>
      <c r="BQ1040" s="218">
        <v>0</v>
      </c>
      <c r="BR1040" s="218">
        <v>0</v>
      </c>
      <c r="BS1040" s="218">
        <v>0</v>
      </c>
      <c r="BT1040" s="218">
        <v>0</v>
      </c>
      <c r="BU1040" s="218">
        <v>0</v>
      </c>
      <c r="BV1040" s="218">
        <v>0</v>
      </c>
      <c r="BW1040" s="218">
        <v>0</v>
      </c>
      <c r="BX1040" s="218">
        <v>0</v>
      </c>
      <c r="BY1040" s="218">
        <v>0</v>
      </c>
      <c r="BZ1040" s="218">
        <v>262599.7464</v>
      </c>
      <c r="CA1040" s="218">
        <v>262599.7464</v>
      </c>
      <c r="CB1040" s="218">
        <v>0</v>
      </c>
      <c r="CC1040" s="218">
        <v>0</v>
      </c>
      <c r="CD1040" s="218">
        <v>0</v>
      </c>
      <c r="CE1040" s="218">
        <v>0</v>
      </c>
      <c r="CF1040" s="218">
        <v>262599.7464</v>
      </c>
      <c r="CG1040" s="219">
        <v>262599.7464</v>
      </c>
      <c r="CH1040" s="220">
        <v>0</v>
      </c>
      <c r="CI1040" s="220">
        <v>0</v>
      </c>
      <c r="CJ1040" s="220">
        <v>6307200.0000000009</v>
      </c>
      <c r="CK1040" s="221" t="s">
        <v>530</v>
      </c>
      <c r="CL1040" s="222">
        <v>0</v>
      </c>
      <c r="CM1040" s="223">
        <v>0</v>
      </c>
      <c r="CN1040" s="224">
        <v>1.8</v>
      </c>
      <c r="CO1040" s="253"/>
      <c r="CP1040" s="253"/>
      <c r="CQ1040" s="253"/>
      <c r="CR1040" s="225"/>
      <c r="CS1040" s="254">
        <v>903.62390896644081</v>
      </c>
      <c r="CT1040" s="255">
        <v>35.926553571164249</v>
      </c>
      <c r="CU1040" s="256">
        <v>0.84630148112065695</v>
      </c>
      <c r="CV1040" s="257">
        <v>0.5114124979499598</v>
      </c>
      <c r="CW1040" s="245" t="s">
        <v>2013</v>
      </c>
      <c r="CX1040" s="258"/>
      <c r="CY1040" s="253"/>
      <c r="CZ1040" s="253"/>
      <c r="DA1040" s="259"/>
      <c r="DB1040" s="260"/>
      <c r="DC1040" s="261">
        <v>0</v>
      </c>
      <c r="DD1040" s="262">
        <v>0</v>
      </c>
      <c r="DE1040" s="263">
        <v>30104</v>
      </c>
      <c r="DF1040" s="111">
        <v>10034.666666666666</v>
      </c>
    </row>
    <row r="1041" spans="1:110" ht="35.25" customHeight="1" x14ac:dyDescent="0.25">
      <c r="A1041" s="237" t="s">
        <v>541</v>
      </c>
      <c r="B1041" s="238" t="s">
        <v>14</v>
      </c>
      <c r="C1041" s="238" t="s">
        <v>22</v>
      </c>
      <c r="D1041" s="60" t="s">
        <v>21</v>
      </c>
      <c r="E1041" s="60" t="s">
        <v>23</v>
      </c>
      <c r="F1041" s="60" t="s">
        <v>2014</v>
      </c>
      <c r="G1041" s="61" t="s">
        <v>23</v>
      </c>
      <c r="H1041" s="211" t="s">
        <v>543</v>
      </c>
      <c r="I1041" s="60" t="s">
        <v>547</v>
      </c>
      <c r="J1041" s="212">
        <v>2.2999999999999998</v>
      </c>
      <c r="K1041" s="212">
        <v>5.7967802909730004</v>
      </c>
      <c r="L1041" s="213">
        <v>758.4</v>
      </c>
      <c r="M1041" s="214"/>
      <c r="N1041" s="214"/>
      <c r="O1041" s="214"/>
      <c r="P1041" s="214"/>
      <c r="Q1041" s="214"/>
      <c r="R1041" s="214"/>
      <c r="S1041" s="214"/>
      <c r="T1041" s="214"/>
      <c r="U1041" s="214"/>
      <c r="V1041" s="214"/>
      <c r="W1041" s="214"/>
      <c r="X1041" s="214"/>
      <c r="Y1041" s="214"/>
      <c r="Z1041" s="214"/>
      <c r="AA1041" s="214"/>
      <c r="AB1041" s="214"/>
      <c r="AC1041" s="214">
        <v>20</v>
      </c>
      <c r="AD1041" s="214">
        <v>20</v>
      </c>
      <c r="AE1041" s="214"/>
      <c r="AF1041" s="214"/>
      <c r="AG1041" s="215"/>
      <c r="AH1041" s="214"/>
      <c r="AI1041" s="214">
        <f t="shared" si="51"/>
        <v>20</v>
      </c>
      <c r="AJ1041" s="214">
        <f t="shared" si="51"/>
        <v>20</v>
      </c>
      <c r="AK1041" s="214"/>
      <c r="AL1041" s="214"/>
      <c r="AM1041" s="214"/>
      <c r="AN1041" s="214"/>
      <c r="AO1041" s="214"/>
      <c r="AP1041" s="214"/>
      <c r="AQ1041" s="214"/>
      <c r="AR1041" s="214"/>
      <c r="AS1041" s="214"/>
      <c r="AT1041" s="214"/>
      <c r="AU1041" s="214"/>
      <c r="AV1041" s="214"/>
      <c r="AW1041" s="214"/>
      <c r="AX1041" s="214"/>
      <c r="AY1041" s="214"/>
      <c r="AZ1041" s="214"/>
      <c r="BA1041" s="214">
        <v>113.76</v>
      </c>
      <c r="BB1041" s="214">
        <v>113.76</v>
      </c>
      <c r="BC1041" s="214"/>
      <c r="BD1041" s="214"/>
      <c r="BE1041" s="214"/>
      <c r="BF1041" s="214"/>
      <c r="BG1041" s="216">
        <f t="shared" si="52"/>
        <v>113.76</v>
      </c>
      <c r="BH1041" s="72">
        <f t="shared" si="52"/>
        <v>113.76</v>
      </c>
      <c r="BI1041" s="217">
        <f t="shared" si="50"/>
        <v>6.6917647058823526E-2</v>
      </c>
      <c r="BJ1041" s="218">
        <v>0</v>
      </c>
      <c r="BK1041" s="218">
        <v>0</v>
      </c>
      <c r="BL1041" s="218">
        <v>0</v>
      </c>
      <c r="BM1041" s="218">
        <v>0</v>
      </c>
      <c r="BN1041" s="218">
        <v>0</v>
      </c>
      <c r="BO1041" s="218">
        <v>0</v>
      </c>
      <c r="BP1041" s="218">
        <v>0</v>
      </c>
      <c r="BQ1041" s="218">
        <v>0</v>
      </c>
      <c r="BR1041" s="218">
        <v>0</v>
      </c>
      <c r="BS1041" s="218">
        <v>0</v>
      </c>
      <c r="BT1041" s="218">
        <v>0</v>
      </c>
      <c r="BU1041" s="218">
        <v>0</v>
      </c>
      <c r="BV1041" s="218">
        <v>0</v>
      </c>
      <c r="BW1041" s="218">
        <v>0</v>
      </c>
      <c r="BX1041" s="218">
        <v>0</v>
      </c>
      <c r="BY1041" s="218">
        <v>0</v>
      </c>
      <c r="BZ1041" s="218">
        <v>133536.03840000002</v>
      </c>
      <c r="CA1041" s="218">
        <v>133536.03840000002</v>
      </c>
      <c r="CB1041" s="218">
        <v>0</v>
      </c>
      <c r="CC1041" s="218">
        <v>0</v>
      </c>
      <c r="CD1041" s="218">
        <v>0</v>
      </c>
      <c r="CE1041" s="218">
        <v>0</v>
      </c>
      <c r="CF1041" s="218">
        <v>133536.03840000002</v>
      </c>
      <c r="CG1041" s="219">
        <v>133536.03840000002</v>
      </c>
      <c r="CH1041" s="220">
        <v>0</v>
      </c>
      <c r="CI1041" s="220">
        <v>0</v>
      </c>
      <c r="CJ1041" s="220">
        <v>5956800</v>
      </c>
      <c r="CK1041" s="221" t="s">
        <v>530</v>
      </c>
      <c r="CL1041" s="222">
        <v>0</v>
      </c>
      <c r="CM1041" s="223">
        <v>0</v>
      </c>
      <c r="CN1041" s="224">
        <v>1.7</v>
      </c>
      <c r="CO1041" s="253"/>
      <c r="CP1041" s="253"/>
      <c r="CQ1041" s="253"/>
      <c r="CR1041" s="225"/>
      <c r="CS1041" s="254">
        <v>879.91838669092749</v>
      </c>
      <c r="CT1041" s="255">
        <v>10.367787855635015</v>
      </c>
      <c r="CU1041" s="256">
        <v>0.70933057041611569</v>
      </c>
      <c r="CV1041" s="257">
        <v>0.37398280643413573</v>
      </c>
      <c r="CW1041" s="245" t="s">
        <v>566</v>
      </c>
      <c r="CX1041" s="258"/>
      <c r="CY1041" s="253"/>
      <c r="CZ1041" s="253"/>
      <c r="DA1041" s="259"/>
      <c r="DB1041" s="260"/>
      <c r="DC1041" s="261">
        <v>0</v>
      </c>
      <c r="DD1041" s="262">
        <v>0</v>
      </c>
      <c r="DE1041" s="263">
        <v>0</v>
      </c>
      <c r="DF1041" s="111">
        <v>0</v>
      </c>
    </row>
    <row r="1042" spans="1:110" ht="35.25" customHeight="1" x14ac:dyDescent="0.25">
      <c r="A1042" s="237" t="s">
        <v>541</v>
      </c>
      <c r="B1042" s="238" t="s">
        <v>14</v>
      </c>
      <c r="C1042" s="238" t="s">
        <v>22</v>
      </c>
      <c r="D1042" s="60" t="s">
        <v>21</v>
      </c>
      <c r="E1042" s="60" t="s">
        <v>23</v>
      </c>
      <c r="F1042" s="60" t="s">
        <v>2015</v>
      </c>
      <c r="G1042" s="61" t="s">
        <v>23</v>
      </c>
      <c r="H1042" s="211" t="s">
        <v>543</v>
      </c>
      <c r="I1042" s="60" t="s">
        <v>547</v>
      </c>
      <c r="J1042" s="212">
        <v>2.2999999999999998</v>
      </c>
      <c r="K1042" s="212">
        <v>2.809469691126</v>
      </c>
      <c r="L1042" s="213">
        <v>659.5</v>
      </c>
      <c r="M1042" s="214"/>
      <c r="N1042" s="214"/>
      <c r="O1042" s="214"/>
      <c r="P1042" s="214"/>
      <c r="Q1042" s="214"/>
      <c r="R1042" s="214"/>
      <c r="S1042" s="214"/>
      <c r="T1042" s="214"/>
      <c r="U1042" s="214"/>
      <c r="V1042" s="214"/>
      <c r="W1042" s="214"/>
      <c r="X1042" s="214"/>
      <c r="Y1042" s="214"/>
      <c r="Z1042" s="214"/>
      <c r="AA1042" s="214"/>
      <c r="AB1042" s="214"/>
      <c r="AC1042" s="214">
        <v>13</v>
      </c>
      <c r="AD1042" s="214">
        <v>13</v>
      </c>
      <c r="AE1042" s="214"/>
      <c r="AF1042" s="214"/>
      <c r="AG1042" s="215"/>
      <c r="AH1042" s="214"/>
      <c r="AI1042" s="214">
        <f t="shared" si="51"/>
        <v>13</v>
      </c>
      <c r="AJ1042" s="214">
        <f t="shared" si="51"/>
        <v>13</v>
      </c>
      <c r="AK1042" s="214"/>
      <c r="AL1042" s="214"/>
      <c r="AM1042" s="214"/>
      <c r="AN1042" s="214"/>
      <c r="AO1042" s="214"/>
      <c r="AP1042" s="214"/>
      <c r="AQ1042" s="214"/>
      <c r="AR1042" s="214"/>
      <c r="AS1042" s="214"/>
      <c r="AT1042" s="214"/>
      <c r="AU1042" s="214"/>
      <c r="AV1042" s="214"/>
      <c r="AW1042" s="214"/>
      <c r="AX1042" s="214"/>
      <c r="AY1042" s="214"/>
      <c r="AZ1042" s="214"/>
      <c r="BA1042" s="214">
        <v>101</v>
      </c>
      <c r="BB1042" s="214">
        <v>101</v>
      </c>
      <c r="BC1042" s="214"/>
      <c r="BD1042" s="214"/>
      <c r="BE1042" s="214"/>
      <c r="BF1042" s="214"/>
      <c r="BG1042" s="216">
        <f t="shared" si="52"/>
        <v>101</v>
      </c>
      <c r="BH1042" s="72">
        <f t="shared" si="52"/>
        <v>101</v>
      </c>
      <c r="BI1042" s="217">
        <f t="shared" si="50"/>
        <v>6.7333333333333342E-2</v>
      </c>
      <c r="BJ1042" s="218">
        <v>0</v>
      </c>
      <c r="BK1042" s="218">
        <v>0</v>
      </c>
      <c r="BL1042" s="218">
        <v>0</v>
      </c>
      <c r="BM1042" s="218">
        <v>0</v>
      </c>
      <c r="BN1042" s="218">
        <v>0</v>
      </c>
      <c r="BO1042" s="218">
        <v>0</v>
      </c>
      <c r="BP1042" s="218">
        <v>0</v>
      </c>
      <c r="BQ1042" s="218">
        <v>0</v>
      </c>
      <c r="BR1042" s="218">
        <v>0</v>
      </c>
      <c r="BS1042" s="218">
        <v>0</v>
      </c>
      <c r="BT1042" s="218">
        <v>0</v>
      </c>
      <c r="BU1042" s="218">
        <v>0</v>
      </c>
      <c r="BV1042" s="218">
        <v>0</v>
      </c>
      <c r="BW1042" s="218">
        <v>0</v>
      </c>
      <c r="BX1042" s="218">
        <v>0</v>
      </c>
      <c r="BY1042" s="218">
        <v>0</v>
      </c>
      <c r="BZ1042" s="218">
        <v>118557.84000000001</v>
      </c>
      <c r="CA1042" s="218">
        <v>118557.84000000001</v>
      </c>
      <c r="CB1042" s="218">
        <v>0</v>
      </c>
      <c r="CC1042" s="218">
        <v>0</v>
      </c>
      <c r="CD1042" s="218">
        <v>0</v>
      </c>
      <c r="CE1042" s="218">
        <v>0</v>
      </c>
      <c r="CF1042" s="218">
        <v>118557.84000000001</v>
      </c>
      <c r="CG1042" s="219">
        <v>118557.84000000001</v>
      </c>
      <c r="CH1042" s="220">
        <v>0</v>
      </c>
      <c r="CI1042" s="220">
        <v>0</v>
      </c>
      <c r="CJ1042" s="220">
        <v>5256000.0000000009</v>
      </c>
      <c r="CK1042" s="221" t="s">
        <v>530</v>
      </c>
      <c r="CL1042" s="222">
        <v>0</v>
      </c>
      <c r="CM1042" s="223">
        <v>0</v>
      </c>
      <c r="CN1042" s="224">
        <v>1.5</v>
      </c>
      <c r="CO1042" s="253"/>
      <c r="CP1042" s="253"/>
      <c r="CQ1042" s="253"/>
      <c r="CR1042" s="225"/>
      <c r="CS1042" s="254">
        <v>904.50963075625384</v>
      </c>
      <c r="CT1042" s="255">
        <v>19.418400025902489</v>
      </c>
      <c r="CU1042" s="256">
        <v>0.73463105850510324</v>
      </c>
      <c r="CV1042" s="257">
        <v>0.40407760892208588</v>
      </c>
      <c r="CW1042" s="245" t="s">
        <v>1742</v>
      </c>
      <c r="CX1042" s="258"/>
      <c r="CY1042" s="253"/>
      <c r="CZ1042" s="253"/>
      <c r="DA1042" s="259"/>
      <c r="DB1042" s="260"/>
      <c r="DC1042" s="261">
        <v>0</v>
      </c>
      <c r="DD1042" s="262">
        <v>0</v>
      </c>
      <c r="DE1042" s="263">
        <v>0</v>
      </c>
      <c r="DF1042" s="111">
        <v>0</v>
      </c>
    </row>
    <row r="1043" spans="1:110" ht="35.25" customHeight="1" x14ac:dyDescent="0.25">
      <c r="A1043" s="237" t="s">
        <v>541</v>
      </c>
      <c r="B1043" s="238" t="s">
        <v>14</v>
      </c>
      <c r="C1043" s="238" t="s">
        <v>22</v>
      </c>
      <c r="D1043" s="60" t="s">
        <v>21</v>
      </c>
      <c r="E1043" s="60" t="s">
        <v>23</v>
      </c>
      <c r="F1043" s="60" t="s">
        <v>2016</v>
      </c>
      <c r="G1043" s="61" t="s">
        <v>23</v>
      </c>
      <c r="H1043" s="211" t="s">
        <v>543</v>
      </c>
      <c r="I1043" s="60" t="s">
        <v>547</v>
      </c>
      <c r="J1043" s="212">
        <v>2.2999999999999998</v>
      </c>
      <c r="K1043" s="212">
        <v>1.1263257552330002</v>
      </c>
      <c r="L1043" s="213">
        <v>56.3</v>
      </c>
      <c r="M1043" s="214"/>
      <c r="N1043" s="214"/>
      <c r="O1043" s="214"/>
      <c r="P1043" s="214"/>
      <c r="Q1043" s="214"/>
      <c r="R1043" s="214"/>
      <c r="S1043" s="214"/>
      <c r="T1043" s="214"/>
      <c r="U1043" s="214"/>
      <c r="V1043" s="214"/>
      <c r="W1043" s="214"/>
      <c r="X1043" s="214"/>
      <c r="Y1043" s="214"/>
      <c r="Z1043" s="214"/>
      <c r="AA1043" s="214"/>
      <c r="AB1043" s="214"/>
      <c r="AC1043" s="214">
        <v>4</v>
      </c>
      <c r="AD1043" s="214">
        <v>4</v>
      </c>
      <c r="AE1043" s="214"/>
      <c r="AF1043" s="214"/>
      <c r="AG1043" s="215"/>
      <c r="AH1043" s="214"/>
      <c r="AI1043" s="214">
        <f t="shared" si="51"/>
        <v>4</v>
      </c>
      <c r="AJ1043" s="214">
        <f t="shared" si="51"/>
        <v>4</v>
      </c>
      <c r="AK1043" s="214"/>
      <c r="AL1043" s="214"/>
      <c r="AM1043" s="214"/>
      <c r="AN1043" s="214"/>
      <c r="AO1043" s="214"/>
      <c r="AP1043" s="214"/>
      <c r="AQ1043" s="214"/>
      <c r="AR1043" s="214"/>
      <c r="AS1043" s="214"/>
      <c r="AT1043" s="214"/>
      <c r="AU1043" s="214"/>
      <c r="AV1043" s="214"/>
      <c r="AW1043" s="214"/>
      <c r="AX1043" s="214"/>
      <c r="AY1043" s="214"/>
      <c r="AZ1043" s="214"/>
      <c r="BA1043" s="214">
        <v>18.29</v>
      </c>
      <c r="BB1043" s="214">
        <v>18.29</v>
      </c>
      <c r="BC1043" s="214"/>
      <c r="BD1043" s="214"/>
      <c r="BE1043" s="214"/>
      <c r="BF1043" s="214"/>
      <c r="BG1043" s="216">
        <f t="shared" si="52"/>
        <v>18.29</v>
      </c>
      <c r="BH1043" s="72">
        <f t="shared" si="52"/>
        <v>18.29</v>
      </c>
      <c r="BI1043" s="217">
        <f t="shared" si="50"/>
        <v>2.2862500000000001E-2</v>
      </c>
      <c r="BJ1043" s="218">
        <v>0</v>
      </c>
      <c r="BK1043" s="218">
        <v>0</v>
      </c>
      <c r="BL1043" s="218">
        <v>0</v>
      </c>
      <c r="BM1043" s="218">
        <v>0</v>
      </c>
      <c r="BN1043" s="218">
        <v>0</v>
      </c>
      <c r="BO1043" s="218">
        <v>0</v>
      </c>
      <c r="BP1043" s="218">
        <v>0</v>
      </c>
      <c r="BQ1043" s="218">
        <v>0</v>
      </c>
      <c r="BR1043" s="218">
        <v>0</v>
      </c>
      <c r="BS1043" s="218">
        <v>0</v>
      </c>
      <c r="BT1043" s="218">
        <v>0</v>
      </c>
      <c r="BU1043" s="218">
        <v>0</v>
      </c>
      <c r="BV1043" s="218">
        <v>0</v>
      </c>
      <c r="BW1043" s="218">
        <v>0</v>
      </c>
      <c r="BX1043" s="218">
        <v>0</v>
      </c>
      <c r="BY1043" s="218">
        <v>0</v>
      </c>
      <c r="BZ1043" s="218">
        <v>21469.533599999999</v>
      </c>
      <c r="CA1043" s="218">
        <v>21469.533599999999</v>
      </c>
      <c r="CB1043" s="218">
        <v>0</v>
      </c>
      <c r="CC1043" s="218">
        <v>0</v>
      </c>
      <c r="CD1043" s="218">
        <v>0</v>
      </c>
      <c r="CE1043" s="218">
        <v>0</v>
      </c>
      <c r="CF1043" s="218">
        <v>21469.533599999999</v>
      </c>
      <c r="CG1043" s="219">
        <v>21469.533599999999</v>
      </c>
      <c r="CH1043" s="220">
        <v>0</v>
      </c>
      <c r="CI1043" s="220">
        <v>0</v>
      </c>
      <c r="CJ1043" s="220">
        <v>2803200.0000000009</v>
      </c>
      <c r="CK1043" s="221" t="s">
        <v>530</v>
      </c>
      <c r="CL1043" s="222">
        <v>0</v>
      </c>
      <c r="CM1043" s="223">
        <v>0</v>
      </c>
      <c r="CN1043" s="224">
        <v>0.8</v>
      </c>
      <c r="CO1043" s="253"/>
      <c r="CP1043" s="253"/>
      <c r="CQ1043" s="253"/>
      <c r="CR1043" s="225"/>
      <c r="CS1043" s="254">
        <v>854.12543691232167</v>
      </c>
      <c r="CT1043" s="255">
        <v>3.6336336336336337</v>
      </c>
      <c r="CU1043" s="256">
        <v>0.65819918278934653</v>
      </c>
      <c r="CV1043" s="257">
        <v>0.33033033033033032</v>
      </c>
      <c r="CW1043" s="245" t="s">
        <v>903</v>
      </c>
      <c r="CX1043" s="258"/>
      <c r="CY1043" s="253"/>
      <c r="CZ1043" s="253"/>
      <c r="DA1043" s="259"/>
      <c r="DB1043" s="260"/>
      <c r="DC1043" s="261">
        <v>0</v>
      </c>
      <c r="DD1043" s="262">
        <v>0</v>
      </c>
      <c r="DE1043" s="263">
        <v>0</v>
      </c>
      <c r="DF1043" s="111">
        <v>0</v>
      </c>
    </row>
    <row r="1044" spans="1:110" ht="35.25" customHeight="1" x14ac:dyDescent="0.25">
      <c r="A1044" s="237" t="s">
        <v>541</v>
      </c>
      <c r="B1044" s="238" t="s">
        <v>14</v>
      </c>
      <c r="C1044" s="238" t="s">
        <v>22</v>
      </c>
      <c r="D1044" s="60" t="s">
        <v>219</v>
      </c>
      <c r="E1044" s="60" t="s">
        <v>125</v>
      </c>
      <c r="F1044" s="60" t="s">
        <v>2017</v>
      </c>
      <c r="G1044" s="61" t="s">
        <v>125</v>
      </c>
      <c r="H1044" s="211" t="s">
        <v>543</v>
      </c>
      <c r="I1044" s="60" t="s">
        <v>547</v>
      </c>
      <c r="J1044" s="212">
        <v>2.5867139580556642</v>
      </c>
      <c r="K1044" s="212">
        <v>2.9160984787829998</v>
      </c>
      <c r="L1044" s="213">
        <v>884.4</v>
      </c>
      <c r="M1044" s="214"/>
      <c r="N1044" s="214"/>
      <c r="O1044" s="214"/>
      <c r="P1044" s="214"/>
      <c r="Q1044" s="214"/>
      <c r="R1044" s="214"/>
      <c r="S1044" s="214"/>
      <c r="T1044" s="214"/>
      <c r="U1044" s="214"/>
      <c r="V1044" s="214"/>
      <c r="W1044" s="214"/>
      <c r="X1044" s="214"/>
      <c r="Y1044" s="214"/>
      <c r="Z1044" s="214"/>
      <c r="AA1044" s="214"/>
      <c r="AB1044" s="214"/>
      <c r="AC1044" s="214">
        <v>6</v>
      </c>
      <c r="AD1044" s="214">
        <v>6</v>
      </c>
      <c r="AE1044" s="214"/>
      <c r="AF1044" s="214"/>
      <c r="AG1044" s="215"/>
      <c r="AH1044" s="214"/>
      <c r="AI1044" s="214">
        <f t="shared" si="51"/>
        <v>6</v>
      </c>
      <c r="AJ1044" s="214">
        <f t="shared" si="51"/>
        <v>6</v>
      </c>
      <c r="AK1044" s="214"/>
      <c r="AL1044" s="214"/>
      <c r="AM1044" s="214"/>
      <c r="AN1044" s="214"/>
      <c r="AO1044" s="214"/>
      <c r="AP1044" s="214"/>
      <c r="AQ1044" s="214"/>
      <c r="AR1044" s="214"/>
      <c r="AS1044" s="214"/>
      <c r="AT1044" s="214"/>
      <c r="AU1044" s="214"/>
      <c r="AV1044" s="214"/>
      <c r="AW1044" s="214"/>
      <c r="AX1044" s="214"/>
      <c r="AY1044" s="214"/>
      <c r="AZ1044" s="214"/>
      <c r="BA1044" s="214">
        <v>29.12</v>
      </c>
      <c r="BB1044" s="214">
        <v>29.12</v>
      </c>
      <c r="BC1044" s="214"/>
      <c r="BD1044" s="214"/>
      <c r="BE1044" s="214"/>
      <c r="BF1044" s="214"/>
      <c r="BG1044" s="216">
        <f t="shared" si="52"/>
        <v>29.12</v>
      </c>
      <c r="BH1044" s="72">
        <f t="shared" si="52"/>
        <v>29.12</v>
      </c>
      <c r="BI1044" s="217">
        <f t="shared" si="50"/>
        <v>1.1072243346007605E-2</v>
      </c>
      <c r="BJ1044" s="218">
        <v>0</v>
      </c>
      <c r="BK1044" s="218">
        <v>0</v>
      </c>
      <c r="BL1044" s="218">
        <v>0</v>
      </c>
      <c r="BM1044" s="218">
        <v>0</v>
      </c>
      <c r="BN1044" s="218">
        <v>0</v>
      </c>
      <c r="BO1044" s="218">
        <v>0</v>
      </c>
      <c r="BP1044" s="218">
        <v>0</v>
      </c>
      <c r="BQ1044" s="218">
        <v>0</v>
      </c>
      <c r="BR1044" s="218">
        <v>0</v>
      </c>
      <c r="BS1044" s="218">
        <v>0</v>
      </c>
      <c r="BT1044" s="218">
        <v>0</v>
      </c>
      <c r="BU1044" s="218">
        <v>0</v>
      </c>
      <c r="BV1044" s="218">
        <v>0</v>
      </c>
      <c r="BW1044" s="218">
        <v>0</v>
      </c>
      <c r="BX1044" s="218">
        <v>0</v>
      </c>
      <c r="BY1044" s="218">
        <v>0</v>
      </c>
      <c r="BZ1044" s="218">
        <v>34182.220800000003</v>
      </c>
      <c r="CA1044" s="218">
        <v>34182.220800000003</v>
      </c>
      <c r="CB1044" s="218">
        <v>0</v>
      </c>
      <c r="CC1044" s="218">
        <v>0</v>
      </c>
      <c r="CD1044" s="218">
        <v>0</v>
      </c>
      <c r="CE1044" s="218">
        <v>0</v>
      </c>
      <c r="CF1044" s="218">
        <v>34182.220800000003</v>
      </c>
      <c r="CG1044" s="219">
        <v>34182.220800000003</v>
      </c>
      <c r="CH1044" s="220">
        <v>8924751.1294656005</v>
      </c>
      <c r="CI1044" s="220">
        <v>8924751.1294656005</v>
      </c>
      <c r="CJ1044" s="220">
        <v>11284661.2838916</v>
      </c>
      <c r="CK1044" s="221" t="s">
        <v>530</v>
      </c>
      <c r="CL1044" s="222">
        <v>2.08</v>
      </c>
      <c r="CM1044" s="223">
        <v>2.08</v>
      </c>
      <c r="CN1044" s="224">
        <v>2.63</v>
      </c>
      <c r="CO1044" s="253"/>
      <c r="CP1044" s="253"/>
      <c r="CQ1044" s="253"/>
      <c r="CR1044" s="225"/>
      <c r="CS1044" s="254">
        <v>187.97431254403384</v>
      </c>
      <c r="CT1044" s="255">
        <v>131.88536502683797</v>
      </c>
      <c r="CU1044" s="256">
        <v>0.62178566912332922</v>
      </c>
      <c r="CV1044" s="257">
        <v>0.60897119630697194</v>
      </c>
      <c r="CW1044" s="245" t="s">
        <v>573</v>
      </c>
      <c r="CX1044" s="258"/>
      <c r="CY1044" s="253"/>
      <c r="CZ1044" s="253"/>
      <c r="DA1044" s="259"/>
      <c r="DB1044" s="260"/>
      <c r="DC1044" s="261">
        <v>15255</v>
      </c>
      <c r="DD1044" s="262">
        <v>0</v>
      </c>
      <c r="DE1044" s="263">
        <v>288716</v>
      </c>
      <c r="DF1044" s="111">
        <v>101323.66666666667</v>
      </c>
    </row>
    <row r="1045" spans="1:110" ht="35.25" customHeight="1" x14ac:dyDescent="0.25">
      <c r="A1045" s="237" t="s">
        <v>541</v>
      </c>
      <c r="B1045" s="238" t="s">
        <v>14</v>
      </c>
      <c r="C1045" s="238" t="s">
        <v>22</v>
      </c>
      <c r="D1045" s="60" t="s">
        <v>219</v>
      </c>
      <c r="E1045" s="60" t="s">
        <v>125</v>
      </c>
      <c r="F1045" s="60" t="s">
        <v>2018</v>
      </c>
      <c r="G1045" s="61" t="s">
        <v>125</v>
      </c>
      <c r="H1045" s="211" t="s">
        <v>543</v>
      </c>
      <c r="I1045" s="60" t="s">
        <v>547</v>
      </c>
      <c r="J1045" s="212">
        <v>2.7452312479643677</v>
      </c>
      <c r="K1045" s="212">
        <v>4.8162878687699999</v>
      </c>
      <c r="L1045" s="213">
        <v>457.9</v>
      </c>
      <c r="M1045" s="214"/>
      <c r="N1045" s="214"/>
      <c r="O1045" s="214"/>
      <c r="P1045" s="214"/>
      <c r="Q1045" s="214"/>
      <c r="R1045" s="214"/>
      <c r="S1045" s="214"/>
      <c r="T1045" s="214"/>
      <c r="U1045" s="214"/>
      <c r="V1045" s="214"/>
      <c r="W1045" s="214"/>
      <c r="X1045" s="214"/>
      <c r="Y1045" s="214"/>
      <c r="Z1045" s="214"/>
      <c r="AA1045" s="214"/>
      <c r="AB1045" s="214"/>
      <c r="AC1045" s="214">
        <v>16</v>
      </c>
      <c r="AD1045" s="214">
        <v>16</v>
      </c>
      <c r="AE1045" s="214"/>
      <c r="AF1045" s="214"/>
      <c r="AG1045" s="215"/>
      <c r="AH1045" s="214"/>
      <c r="AI1045" s="214">
        <f t="shared" si="51"/>
        <v>16</v>
      </c>
      <c r="AJ1045" s="214">
        <f t="shared" si="51"/>
        <v>16</v>
      </c>
      <c r="AK1045" s="214"/>
      <c r="AL1045" s="214"/>
      <c r="AM1045" s="214"/>
      <c r="AN1045" s="214"/>
      <c r="AO1045" s="214"/>
      <c r="AP1045" s="214"/>
      <c r="AQ1045" s="214"/>
      <c r="AR1045" s="214"/>
      <c r="AS1045" s="214"/>
      <c r="AT1045" s="214"/>
      <c r="AU1045" s="214"/>
      <c r="AV1045" s="214"/>
      <c r="AW1045" s="214"/>
      <c r="AX1045" s="214"/>
      <c r="AY1045" s="214"/>
      <c r="AZ1045" s="214"/>
      <c r="BA1045" s="214">
        <v>100.84</v>
      </c>
      <c r="BB1045" s="214">
        <v>100.84</v>
      </c>
      <c r="BC1045" s="214"/>
      <c r="BD1045" s="214"/>
      <c r="BE1045" s="214"/>
      <c r="BF1045" s="214"/>
      <c r="BG1045" s="216">
        <f t="shared" si="52"/>
        <v>100.84</v>
      </c>
      <c r="BH1045" s="72">
        <f t="shared" si="52"/>
        <v>100.84</v>
      </c>
      <c r="BI1045" s="217">
        <f t="shared" si="50"/>
        <v>4.7121495327102803E-2</v>
      </c>
      <c r="BJ1045" s="218">
        <v>0</v>
      </c>
      <c r="BK1045" s="218">
        <v>0</v>
      </c>
      <c r="BL1045" s="218">
        <v>0</v>
      </c>
      <c r="BM1045" s="218">
        <v>0</v>
      </c>
      <c r="BN1045" s="218">
        <v>0</v>
      </c>
      <c r="BO1045" s="218">
        <v>0</v>
      </c>
      <c r="BP1045" s="218">
        <v>0</v>
      </c>
      <c r="BQ1045" s="218">
        <v>0</v>
      </c>
      <c r="BR1045" s="218">
        <v>0</v>
      </c>
      <c r="BS1045" s="218">
        <v>0</v>
      </c>
      <c r="BT1045" s="218">
        <v>0</v>
      </c>
      <c r="BU1045" s="218">
        <v>0</v>
      </c>
      <c r="BV1045" s="218">
        <v>0</v>
      </c>
      <c r="BW1045" s="218">
        <v>0</v>
      </c>
      <c r="BX1045" s="218">
        <v>0</v>
      </c>
      <c r="BY1045" s="218">
        <v>0</v>
      </c>
      <c r="BZ1045" s="218">
        <v>118370.02560000001</v>
      </c>
      <c r="CA1045" s="218">
        <v>118370.02560000001</v>
      </c>
      <c r="CB1045" s="218">
        <v>0</v>
      </c>
      <c r="CC1045" s="218">
        <v>0</v>
      </c>
      <c r="CD1045" s="218">
        <v>0</v>
      </c>
      <c r="CE1045" s="218">
        <v>0</v>
      </c>
      <c r="CF1045" s="218">
        <v>118370.02560000001</v>
      </c>
      <c r="CG1045" s="219">
        <v>118370.02560000001</v>
      </c>
      <c r="CH1045" s="220">
        <v>7057462.8296424001</v>
      </c>
      <c r="CI1045" s="220">
        <v>7057462.8296424001</v>
      </c>
      <c r="CJ1045" s="220">
        <v>7785036.3172344016</v>
      </c>
      <c r="CK1045" s="221" t="s">
        <v>530</v>
      </c>
      <c r="CL1045" s="222">
        <v>1.94</v>
      </c>
      <c r="CM1045" s="223">
        <v>1.94</v>
      </c>
      <c r="CN1045" s="224">
        <v>2.14</v>
      </c>
      <c r="CO1045" s="253"/>
      <c r="CP1045" s="253"/>
      <c r="CQ1045" s="253"/>
      <c r="CR1045" s="225"/>
      <c r="CS1045" s="254">
        <v>33.295579187849206</v>
      </c>
      <c r="CT1045" s="255">
        <v>32.052267085938375</v>
      </c>
      <c r="CU1045" s="256">
        <v>6.9888125343182075E-2</v>
      </c>
      <c r="CV1045" s="257">
        <v>6.9160190857285794E-2</v>
      </c>
      <c r="CW1045" s="245" t="s">
        <v>545</v>
      </c>
      <c r="CX1045" s="258"/>
      <c r="CY1045" s="253"/>
      <c r="CZ1045" s="253"/>
      <c r="DA1045" s="259"/>
      <c r="DB1045" s="260"/>
      <c r="DC1045" s="261">
        <v>0</v>
      </c>
      <c r="DD1045" s="262">
        <v>0</v>
      </c>
      <c r="DE1045" s="263">
        <v>0</v>
      </c>
      <c r="DF1045" s="111">
        <v>0</v>
      </c>
    </row>
    <row r="1046" spans="1:110" ht="35.25" customHeight="1" x14ac:dyDescent="0.25">
      <c r="A1046" s="237" t="s">
        <v>541</v>
      </c>
      <c r="B1046" s="238" t="s">
        <v>14</v>
      </c>
      <c r="C1046" s="238" t="s">
        <v>22</v>
      </c>
      <c r="D1046" s="60" t="s">
        <v>219</v>
      </c>
      <c r="E1046" s="60" t="s">
        <v>125</v>
      </c>
      <c r="F1046" s="60" t="s">
        <v>2019</v>
      </c>
      <c r="G1046" s="61" t="s">
        <v>125</v>
      </c>
      <c r="H1046" s="211" t="s">
        <v>543</v>
      </c>
      <c r="I1046" s="60" t="s">
        <v>547</v>
      </c>
      <c r="J1046" s="212">
        <v>2.5795086266961778</v>
      </c>
      <c r="K1046" s="212">
        <v>2.2852272679740002</v>
      </c>
      <c r="L1046" s="213">
        <v>601.4</v>
      </c>
      <c r="M1046" s="214"/>
      <c r="N1046" s="214"/>
      <c r="O1046" s="214"/>
      <c r="P1046" s="214"/>
      <c r="Q1046" s="214"/>
      <c r="R1046" s="214"/>
      <c r="S1046" s="214"/>
      <c r="T1046" s="214"/>
      <c r="U1046" s="214"/>
      <c r="V1046" s="214"/>
      <c r="W1046" s="214"/>
      <c r="X1046" s="214"/>
      <c r="Y1046" s="214"/>
      <c r="Z1046" s="214"/>
      <c r="AA1046" s="214"/>
      <c r="AB1046" s="214"/>
      <c r="AC1046" s="214">
        <v>14</v>
      </c>
      <c r="AD1046" s="214">
        <v>14</v>
      </c>
      <c r="AE1046" s="214"/>
      <c r="AF1046" s="214"/>
      <c r="AG1046" s="215"/>
      <c r="AH1046" s="214"/>
      <c r="AI1046" s="214">
        <f t="shared" si="51"/>
        <v>14</v>
      </c>
      <c r="AJ1046" s="214">
        <f t="shared" si="51"/>
        <v>14</v>
      </c>
      <c r="AK1046" s="214"/>
      <c r="AL1046" s="214"/>
      <c r="AM1046" s="214"/>
      <c r="AN1046" s="214"/>
      <c r="AO1046" s="214"/>
      <c r="AP1046" s="214"/>
      <c r="AQ1046" s="214"/>
      <c r="AR1046" s="214"/>
      <c r="AS1046" s="214"/>
      <c r="AT1046" s="214"/>
      <c r="AU1046" s="214"/>
      <c r="AV1046" s="214"/>
      <c r="AW1046" s="214"/>
      <c r="AX1046" s="214"/>
      <c r="AY1046" s="214"/>
      <c r="AZ1046" s="214"/>
      <c r="BA1046" s="214">
        <v>75.61</v>
      </c>
      <c r="BB1046" s="214">
        <v>75.61</v>
      </c>
      <c r="BC1046" s="214"/>
      <c r="BD1046" s="214"/>
      <c r="BE1046" s="214"/>
      <c r="BF1046" s="214"/>
      <c r="BG1046" s="216">
        <f t="shared" si="52"/>
        <v>75.61</v>
      </c>
      <c r="BH1046" s="72">
        <f t="shared" si="52"/>
        <v>75.61</v>
      </c>
      <c r="BI1046" s="217">
        <f t="shared" si="50"/>
        <v>6.5181034482758624E-2</v>
      </c>
      <c r="BJ1046" s="218">
        <v>0</v>
      </c>
      <c r="BK1046" s="218">
        <v>0</v>
      </c>
      <c r="BL1046" s="218">
        <v>0</v>
      </c>
      <c r="BM1046" s="218">
        <v>0</v>
      </c>
      <c r="BN1046" s="218">
        <v>0</v>
      </c>
      <c r="BO1046" s="218">
        <v>0</v>
      </c>
      <c r="BP1046" s="218">
        <v>0</v>
      </c>
      <c r="BQ1046" s="218">
        <v>0</v>
      </c>
      <c r="BR1046" s="218">
        <v>0</v>
      </c>
      <c r="BS1046" s="218">
        <v>0</v>
      </c>
      <c r="BT1046" s="218">
        <v>0</v>
      </c>
      <c r="BU1046" s="218">
        <v>0</v>
      </c>
      <c r="BV1046" s="218">
        <v>0</v>
      </c>
      <c r="BW1046" s="218">
        <v>0</v>
      </c>
      <c r="BX1046" s="218">
        <v>0</v>
      </c>
      <c r="BY1046" s="218">
        <v>0</v>
      </c>
      <c r="BZ1046" s="218">
        <v>88754.042400000006</v>
      </c>
      <c r="CA1046" s="218">
        <v>88754.042400000006</v>
      </c>
      <c r="CB1046" s="218">
        <v>0</v>
      </c>
      <c r="CC1046" s="218">
        <v>0</v>
      </c>
      <c r="CD1046" s="218">
        <v>0</v>
      </c>
      <c r="CE1046" s="218">
        <v>0</v>
      </c>
      <c r="CF1046" s="218">
        <v>88754.042400000006</v>
      </c>
      <c r="CG1046" s="219">
        <v>88754.042400000006</v>
      </c>
      <c r="CH1046" s="220">
        <v>4446808.3141487995</v>
      </c>
      <c r="CI1046" s="220">
        <v>4446808.3141487995</v>
      </c>
      <c r="CJ1046" s="220">
        <v>4371438.6817055997</v>
      </c>
      <c r="CK1046" s="221" t="s">
        <v>530</v>
      </c>
      <c r="CL1046" s="222">
        <v>1.18</v>
      </c>
      <c r="CM1046" s="223">
        <v>1.18</v>
      </c>
      <c r="CN1046" s="224">
        <v>1.1599999999999999</v>
      </c>
      <c r="CO1046" s="253"/>
      <c r="CP1046" s="253"/>
      <c r="CQ1046" s="253"/>
      <c r="CR1046" s="225"/>
      <c r="CS1046" s="254">
        <v>320.65892939991335</v>
      </c>
      <c r="CT1046" s="255">
        <v>15.173547662349373</v>
      </c>
      <c r="CU1046" s="256">
        <v>0.41411315042913038</v>
      </c>
      <c r="CV1046" s="257">
        <v>0.34871201422295051</v>
      </c>
      <c r="CW1046" s="245" t="s">
        <v>710</v>
      </c>
      <c r="CX1046" s="258"/>
      <c r="CY1046" s="253"/>
      <c r="CZ1046" s="253"/>
      <c r="DA1046" s="259"/>
      <c r="DB1046" s="260"/>
      <c r="DC1046" s="261">
        <v>0</v>
      </c>
      <c r="DD1046" s="262">
        <v>0</v>
      </c>
      <c r="DE1046" s="263">
        <v>0</v>
      </c>
      <c r="DF1046" s="111">
        <v>0</v>
      </c>
    </row>
    <row r="1047" spans="1:110" ht="35.25" customHeight="1" x14ac:dyDescent="0.25">
      <c r="A1047" s="237" t="s">
        <v>541</v>
      </c>
      <c r="B1047" s="238" t="s">
        <v>14</v>
      </c>
      <c r="C1047" s="238" t="s">
        <v>22</v>
      </c>
      <c r="D1047" s="60" t="s">
        <v>219</v>
      </c>
      <c r="E1047" s="60" t="s">
        <v>125</v>
      </c>
      <c r="F1047" s="60" t="s">
        <v>2020</v>
      </c>
      <c r="G1047" s="61" t="s">
        <v>125</v>
      </c>
      <c r="H1047" s="211" t="s">
        <v>533</v>
      </c>
      <c r="I1047" s="60" t="s">
        <v>547</v>
      </c>
      <c r="J1047" s="212">
        <v>2.5506873012582316</v>
      </c>
      <c r="K1047" s="212">
        <v>3.9785984765730005</v>
      </c>
      <c r="L1047" s="213">
        <v>482.4</v>
      </c>
      <c r="M1047" s="214"/>
      <c r="N1047" s="214"/>
      <c r="O1047" s="214"/>
      <c r="P1047" s="214"/>
      <c r="Q1047" s="214"/>
      <c r="R1047" s="214"/>
      <c r="S1047" s="214"/>
      <c r="T1047" s="214"/>
      <c r="U1047" s="214"/>
      <c r="V1047" s="214"/>
      <c r="W1047" s="214"/>
      <c r="X1047" s="214"/>
      <c r="Y1047" s="214"/>
      <c r="Z1047" s="214"/>
      <c r="AA1047" s="214"/>
      <c r="AB1047" s="214"/>
      <c r="AC1047" s="214">
        <v>8</v>
      </c>
      <c r="AD1047" s="214">
        <v>8</v>
      </c>
      <c r="AE1047" s="214"/>
      <c r="AF1047" s="214"/>
      <c r="AG1047" s="215"/>
      <c r="AH1047" s="214"/>
      <c r="AI1047" s="214">
        <f t="shared" si="51"/>
        <v>8</v>
      </c>
      <c r="AJ1047" s="214">
        <f t="shared" si="51"/>
        <v>8</v>
      </c>
      <c r="AK1047" s="214"/>
      <c r="AL1047" s="214"/>
      <c r="AM1047" s="214"/>
      <c r="AN1047" s="214"/>
      <c r="AO1047" s="214"/>
      <c r="AP1047" s="214"/>
      <c r="AQ1047" s="214"/>
      <c r="AR1047" s="214"/>
      <c r="AS1047" s="214"/>
      <c r="AT1047" s="214"/>
      <c r="AU1047" s="214"/>
      <c r="AV1047" s="214"/>
      <c r="AW1047" s="214"/>
      <c r="AX1047" s="214"/>
      <c r="AY1047" s="214"/>
      <c r="AZ1047" s="214"/>
      <c r="BA1047" s="214">
        <v>37.96</v>
      </c>
      <c r="BB1047" s="214">
        <v>37.96</v>
      </c>
      <c r="BC1047" s="214"/>
      <c r="BD1047" s="214"/>
      <c r="BE1047" s="214"/>
      <c r="BF1047" s="214"/>
      <c r="BG1047" s="216">
        <f t="shared" si="52"/>
        <v>37.96</v>
      </c>
      <c r="BH1047" s="72">
        <f t="shared" si="52"/>
        <v>37.96</v>
      </c>
      <c r="BI1047" s="217">
        <f t="shared" si="50"/>
        <v>0.22329411764705881</v>
      </c>
      <c r="BJ1047" s="218">
        <v>0</v>
      </c>
      <c r="BK1047" s="218">
        <v>0</v>
      </c>
      <c r="BL1047" s="218">
        <v>0</v>
      </c>
      <c r="BM1047" s="218">
        <v>0</v>
      </c>
      <c r="BN1047" s="218">
        <v>0</v>
      </c>
      <c r="BO1047" s="218">
        <v>0</v>
      </c>
      <c r="BP1047" s="218">
        <v>0</v>
      </c>
      <c r="BQ1047" s="218">
        <v>0</v>
      </c>
      <c r="BR1047" s="218">
        <v>0</v>
      </c>
      <c r="BS1047" s="218">
        <v>0</v>
      </c>
      <c r="BT1047" s="218">
        <v>0</v>
      </c>
      <c r="BU1047" s="218">
        <v>0</v>
      </c>
      <c r="BV1047" s="218">
        <v>0</v>
      </c>
      <c r="BW1047" s="218">
        <v>0</v>
      </c>
      <c r="BX1047" s="218">
        <v>0</v>
      </c>
      <c r="BY1047" s="218">
        <v>0</v>
      </c>
      <c r="BZ1047" s="218">
        <v>44558.966400000005</v>
      </c>
      <c r="CA1047" s="218">
        <v>44558.966400000005</v>
      </c>
      <c r="CB1047" s="218">
        <v>0</v>
      </c>
      <c r="CC1047" s="218">
        <v>0</v>
      </c>
      <c r="CD1047" s="218">
        <v>0</v>
      </c>
      <c r="CE1047" s="218">
        <v>0</v>
      </c>
      <c r="CF1047" s="218">
        <v>44558.966400000005</v>
      </c>
      <c r="CG1047" s="219">
        <v>44558.966400000005</v>
      </c>
      <c r="CH1047" s="220">
        <v>450774.1496376</v>
      </c>
      <c r="CI1047" s="220">
        <v>450774.1496376</v>
      </c>
      <c r="CJ1047" s="220">
        <v>88082.305101599995</v>
      </c>
      <c r="CK1047" s="221" t="s">
        <v>530</v>
      </c>
      <c r="CL1047" s="222">
        <v>0.87</v>
      </c>
      <c r="CM1047" s="223">
        <v>0.87</v>
      </c>
      <c r="CN1047" s="224">
        <v>0.17</v>
      </c>
      <c r="CO1047" s="253"/>
      <c r="CP1047" s="253"/>
      <c r="CQ1047" s="253"/>
      <c r="CR1047" s="225"/>
      <c r="CS1047" s="254">
        <v>298.4714049375915</v>
      </c>
      <c r="CT1047" s="255">
        <v>225.04456092308126</v>
      </c>
      <c r="CU1047" s="256">
        <v>0.93990776758903671</v>
      </c>
      <c r="CV1047" s="257">
        <v>0.90743238323940822</v>
      </c>
      <c r="CW1047" s="245" t="s">
        <v>550</v>
      </c>
      <c r="CX1047" s="258"/>
      <c r="CY1047" s="253"/>
      <c r="CZ1047" s="253"/>
      <c r="DA1047" s="259"/>
      <c r="DB1047" s="260"/>
      <c r="DC1047" s="261">
        <v>105013</v>
      </c>
      <c r="DD1047" s="262">
        <v>0</v>
      </c>
      <c r="DE1047" s="263">
        <v>133574</v>
      </c>
      <c r="DF1047" s="111">
        <v>79529</v>
      </c>
    </row>
    <row r="1048" spans="1:110" ht="35.25" customHeight="1" x14ac:dyDescent="0.25">
      <c r="A1048" s="237" t="s">
        <v>541</v>
      </c>
      <c r="B1048" s="238" t="s">
        <v>14</v>
      </c>
      <c r="C1048" s="238" t="s">
        <v>22</v>
      </c>
      <c r="D1048" s="60" t="s">
        <v>219</v>
      </c>
      <c r="E1048" s="60" t="s">
        <v>125</v>
      </c>
      <c r="F1048" s="60" t="s">
        <v>2021</v>
      </c>
      <c r="G1048" s="61" t="s">
        <v>125</v>
      </c>
      <c r="H1048" s="211" t="s">
        <v>533</v>
      </c>
      <c r="I1048" s="60" t="s">
        <v>547</v>
      </c>
      <c r="J1048" s="212">
        <v>2.1255727510485261</v>
      </c>
      <c r="K1048" s="212">
        <v>1.6632575722980001</v>
      </c>
      <c r="L1048" s="213">
        <v>321.7</v>
      </c>
      <c r="M1048" s="214"/>
      <c r="N1048" s="214"/>
      <c r="O1048" s="214"/>
      <c r="P1048" s="214"/>
      <c r="Q1048" s="214"/>
      <c r="R1048" s="214"/>
      <c r="S1048" s="214"/>
      <c r="T1048" s="214"/>
      <c r="U1048" s="214"/>
      <c r="V1048" s="214"/>
      <c r="W1048" s="214"/>
      <c r="X1048" s="214"/>
      <c r="Y1048" s="214">
        <v>1</v>
      </c>
      <c r="Z1048" s="214">
        <v>1</v>
      </c>
      <c r="AA1048" s="214"/>
      <c r="AB1048" s="214"/>
      <c r="AC1048" s="214">
        <v>6</v>
      </c>
      <c r="AD1048" s="214">
        <v>6</v>
      </c>
      <c r="AE1048" s="214"/>
      <c r="AF1048" s="214"/>
      <c r="AG1048" s="215"/>
      <c r="AH1048" s="214"/>
      <c r="AI1048" s="214">
        <f t="shared" si="51"/>
        <v>7</v>
      </c>
      <c r="AJ1048" s="214">
        <f t="shared" si="51"/>
        <v>7</v>
      </c>
      <c r="AK1048" s="214"/>
      <c r="AL1048" s="214"/>
      <c r="AM1048" s="214"/>
      <c r="AN1048" s="214"/>
      <c r="AO1048" s="214"/>
      <c r="AP1048" s="214"/>
      <c r="AQ1048" s="214"/>
      <c r="AR1048" s="214"/>
      <c r="AS1048" s="214"/>
      <c r="AT1048" s="214"/>
      <c r="AU1048" s="214"/>
      <c r="AV1048" s="214"/>
      <c r="AW1048" s="214">
        <v>1.2</v>
      </c>
      <c r="AX1048" s="214">
        <v>1.2</v>
      </c>
      <c r="AY1048" s="214"/>
      <c r="AZ1048" s="214"/>
      <c r="BA1048" s="214">
        <v>147.81</v>
      </c>
      <c r="BB1048" s="214">
        <v>147.81</v>
      </c>
      <c r="BC1048" s="214"/>
      <c r="BD1048" s="214"/>
      <c r="BE1048" s="214"/>
      <c r="BF1048" s="214"/>
      <c r="BG1048" s="216">
        <f t="shared" si="52"/>
        <v>149.01</v>
      </c>
      <c r="BH1048" s="72">
        <f t="shared" si="52"/>
        <v>149.01</v>
      </c>
      <c r="BI1048" s="217">
        <f t="shared" si="50"/>
        <v>0.16932954545454545</v>
      </c>
      <c r="BJ1048" s="218">
        <v>0</v>
      </c>
      <c r="BK1048" s="218">
        <v>0</v>
      </c>
      <c r="BL1048" s="218">
        <v>0</v>
      </c>
      <c r="BM1048" s="218">
        <v>0</v>
      </c>
      <c r="BN1048" s="218">
        <v>0</v>
      </c>
      <c r="BO1048" s="218">
        <v>0</v>
      </c>
      <c r="BP1048" s="218">
        <v>0</v>
      </c>
      <c r="BQ1048" s="218">
        <v>0</v>
      </c>
      <c r="BR1048" s="218">
        <v>0</v>
      </c>
      <c r="BS1048" s="218">
        <v>0</v>
      </c>
      <c r="BT1048" s="218">
        <v>0</v>
      </c>
      <c r="BU1048" s="218">
        <v>0</v>
      </c>
      <c r="BV1048" s="218">
        <v>6054.9119999999994</v>
      </c>
      <c r="BW1048" s="218">
        <v>6054.9119999999994</v>
      </c>
      <c r="BX1048" s="218">
        <v>0</v>
      </c>
      <c r="BY1048" s="218">
        <v>0</v>
      </c>
      <c r="BZ1048" s="218">
        <v>173505.29040000003</v>
      </c>
      <c r="CA1048" s="218">
        <v>173505.29040000003</v>
      </c>
      <c r="CB1048" s="218">
        <v>0</v>
      </c>
      <c r="CC1048" s="218">
        <v>0</v>
      </c>
      <c r="CD1048" s="218">
        <v>0</v>
      </c>
      <c r="CE1048" s="218">
        <v>0</v>
      </c>
      <c r="CF1048" s="218">
        <v>179560.20240000004</v>
      </c>
      <c r="CG1048" s="219">
        <v>179560.20240000004</v>
      </c>
      <c r="CH1048" s="220">
        <v>3329489.071674</v>
      </c>
      <c r="CI1048" s="220">
        <v>3329489.071674</v>
      </c>
      <c r="CJ1048" s="220">
        <v>3617222.6951519996</v>
      </c>
      <c r="CK1048" s="221" t="s">
        <v>530</v>
      </c>
      <c r="CL1048" s="222">
        <v>0.81</v>
      </c>
      <c r="CM1048" s="223">
        <v>0.81</v>
      </c>
      <c r="CN1048" s="224">
        <v>0.88</v>
      </c>
      <c r="CO1048" s="253"/>
      <c r="CP1048" s="253"/>
      <c r="CQ1048" s="253"/>
      <c r="CR1048" s="225"/>
      <c r="CS1048" s="254">
        <v>40.36690647482019</v>
      </c>
      <c r="CT1048" s="255">
        <v>40.36690647482019</v>
      </c>
      <c r="CU1048" s="256">
        <v>0.11921891058581718</v>
      </c>
      <c r="CV1048" s="257">
        <v>0.11921891058581718</v>
      </c>
      <c r="CW1048" s="245" t="s">
        <v>556</v>
      </c>
      <c r="CX1048" s="258"/>
      <c r="CY1048" s="253"/>
      <c r="CZ1048" s="253"/>
      <c r="DA1048" s="259"/>
      <c r="DB1048" s="260"/>
      <c r="DC1048" s="261">
        <v>0</v>
      </c>
      <c r="DD1048" s="262">
        <v>39277</v>
      </c>
      <c r="DE1048" s="263">
        <v>0</v>
      </c>
      <c r="DF1048" s="111">
        <v>13092.333333333334</v>
      </c>
    </row>
    <row r="1049" spans="1:110" ht="35.25" customHeight="1" x14ac:dyDescent="0.25">
      <c r="A1049" s="237" t="s">
        <v>541</v>
      </c>
      <c r="B1049" s="238" t="s">
        <v>14</v>
      </c>
      <c r="C1049" s="238" t="s">
        <v>22</v>
      </c>
      <c r="D1049" s="60" t="s">
        <v>219</v>
      </c>
      <c r="E1049" s="60" t="s">
        <v>125</v>
      </c>
      <c r="F1049" s="60" t="s">
        <v>2022</v>
      </c>
      <c r="G1049" s="61" t="s">
        <v>125</v>
      </c>
      <c r="H1049" s="211" t="s">
        <v>533</v>
      </c>
      <c r="I1049" s="60" t="s">
        <v>547</v>
      </c>
      <c r="J1049" s="212">
        <v>2.5290713071797724</v>
      </c>
      <c r="K1049" s="212">
        <v>2.2850378740350004</v>
      </c>
      <c r="L1049" s="213">
        <v>323.39999999999998</v>
      </c>
      <c r="M1049" s="214"/>
      <c r="N1049" s="214"/>
      <c r="O1049" s="214"/>
      <c r="P1049" s="214"/>
      <c r="Q1049" s="214"/>
      <c r="R1049" s="214"/>
      <c r="S1049" s="214"/>
      <c r="T1049" s="214"/>
      <c r="U1049" s="214"/>
      <c r="V1049" s="214"/>
      <c r="W1049" s="214"/>
      <c r="X1049" s="214"/>
      <c r="Y1049" s="214"/>
      <c r="Z1049" s="214"/>
      <c r="AA1049" s="214"/>
      <c r="AB1049" s="214"/>
      <c r="AC1049" s="214">
        <v>1</v>
      </c>
      <c r="AD1049" s="214">
        <v>1</v>
      </c>
      <c r="AE1049" s="214"/>
      <c r="AF1049" s="214"/>
      <c r="AG1049" s="215"/>
      <c r="AH1049" s="214"/>
      <c r="AI1049" s="214">
        <f t="shared" si="51"/>
        <v>1</v>
      </c>
      <c r="AJ1049" s="214">
        <f t="shared" si="51"/>
        <v>1</v>
      </c>
      <c r="AK1049" s="214"/>
      <c r="AL1049" s="214"/>
      <c r="AM1049" s="214"/>
      <c r="AN1049" s="214"/>
      <c r="AO1049" s="214"/>
      <c r="AP1049" s="214"/>
      <c r="AQ1049" s="214"/>
      <c r="AR1049" s="214"/>
      <c r="AS1049" s="214"/>
      <c r="AT1049" s="214"/>
      <c r="AU1049" s="214"/>
      <c r="AV1049" s="214"/>
      <c r="AW1049" s="214"/>
      <c r="AX1049" s="214"/>
      <c r="AY1049" s="214"/>
      <c r="AZ1049" s="214"/>
      <c r="BA1049" s="214">
        <v>7.6</v>
      </c>
      <c r="BB1049" s="214">
        <v>7.6</v>
      </c>
      <c r="BC1049" s="214"/>
      <c r="BD1049" s="214"/>
      <c r="BE1049" s="214"/>
      <c r="BF1049" s="214"/>
      <c r="BG1049" s="216">
        <f t="shared" si="52"/>
        <v>7.6</v>
      </c>
      <c r="BH1049" s="72">
        <f t="shared" si="52"/>
        <v>7.6</v>
      </c>
      <c r="BI1049" s="217">
        <f t="shared" si="50"/>
        <v>4.5508982035928148E-3</v>
      </c>
      <c r="BJ1049" s="218">
        <v>0</v>
      </c>
      <c r="BK1049" s="218">
        <v>0</v>
      </c>
      <c r="BL1049" s="218">
        <v>0</v>
      </c>
      <c r="BM1049" s="218">
        <v>0</v>
      </c>
      <c r="BN1049" s="218">
        <v>0</v>
      </c>
      <c r="BO1049" s="218">
        <v>0</v>
      </c>
      <c r="BP1049" s="218">
        <v>0</v>
      </c>
      <c r="BQ1049" s="218">
        <v>0</v>
      </c>
      <c r="BR1049" s="218">
        <v>0</v>
      </c>
      <c r="BS1049" s="218">
        <v>0</v>
      </c>
      <c r="BT1049" s="218">
        <v>0</v>
      </c>
      <c r="BU1049" s="218">
        <v>0</v>
      </c>
      <c r="BV1049" s="218">
        <v>0</v>
      </c>
      <c r="BW1049" s="218">
        <v>0</v>
      </c>
      <c r="BX1049" s="218">
        <v>0</v>
      </c>
      <c r="BY1049" s="218">
        <v>0</v>
      </c>
      <c r="BZ1049" s="218">
        <v>8921.1840000000011</v>
      </c>
      <c r="CA1049" s="218">
        <v>8921.1840000000011</v>
      </c>
      <c r="CB1049" s="218">
        <v>0</v>
      </c>
      <c r="CC1049" s="218">
        <v>0</v>
      </c>
      <c r="CD1049" s="218">
        <v>0</v>
      </c>
      <c r="CE1049" s="218">
        <v>0</v>
      </c>
      <c r="CF1049" s="218">
        <v>8921.1840000000011</v>
      </c>
      <c r="CG1049" s="219">
        <v>8921.1840000000011</v>
      </c>
      <c r="CH1049" s="220">
        <v>5309278.3312127991</v>
      </c>
      <c r="CI1049" s="220">
        <v>5309278.3312127991</v>
      </c>
      <c r="CJ1049" s="220">
        <v>5277675.4840032002</v>
      </c>
      <c r="CK1049" s="221" t="s">
        <v>530</v>
      </c>
      <c r="CL1049" s="222">
        <v>1.68</v>
      </c>
      <c r="CM1049" s="223">
        <v>1.68</v>
      </c>
      <c r="CN1049" s="224">
        <v>1.67</v>
      </c>
      <c r="CO1049" s="253"/>
      <c r="CP1049" s="253"/>
      <c r="CQ1049" s="253"/>
      <c r="CR1049" s="225"/>
      <c r="CS1049" s="254">
        <v>117.05587745794548</v>
      </c>
      <c r="CT1049" s="255">
        <v>116.52817841130802</v>
      </c>
      <c r="CU1049" s="256">
        <v>0.39317272274869136</v>
      </c>
      <c r="CV1049" s="257">
        <v>0.39214206054822753</v>
      </c>
      <c r="CW1049" s="245" t="s">
        <v>550</v>
      </c>
      <c r="CX1049" s="258"/>
      <c r="CY1049" s="253"/>
      <c r="CZ1049" s="253"/>
      <c r="DA1049" s="259"/>
      <c r="DB1049" s="260"/>
      <c r="DC1049" s="261">
        <v>98856</v>
      </c>
      <c r="DD1049" s="262">
        <v>0</v>
      </c>
      <c r="DE1049" s="263">
        <v>16380</v>
      </c>
      <c r="DF1049" s="111">
        <v>38412</v>
      </c>
    </row>
    <row r="1050" spans="1:110" ht="35.25" customHeight="1" x14ac:dyDescent="0.25">
      <c r="A1050" s="237" t="s">
        <v>541</v>
      </c>
      <c r="B1050" s="238" t="s">
        <v>14</v>
      </c>
      <c r="C1050" s="238" t="s">
        <v>22</v>
      </c>
      <c r="D1050" s="60" t="s">
        <v>232</v>
      </c>
      <c r="E1050" s="60" t="s">
        <v>71</v>
      </c>
      <c r="F1050" s="60" t="s">
        <v>2023</v>
      </c>
      <c r="G1050" s="61" t="s">
        <v>1932</v>
      </c>
      <c r="H1050" s="211" t="s">
        <v>543</v>
      </c>
      <c r="I1050" s="60" t="s">
        <v>529</v>
      </c>
      <c r="J1050" s="212">
        <v>8.8480083453848515</v>
      </c>
      <c r="K1050" s="212">
        <v>36.800757499211997</v>
      </c>
      <c r="L1050" s="213">
        <v>2729.5</v>
      </c>
      <c r="M1050" s="214"/>
      <c r="N1050" s="214"/>
      <c r="O1050" s="214"/>
      <c r="P1050" s="214"/>
      <c r="Q1050" s="214"/>
      <c r="R1050" s="214"/>
      <c r="S1050" s="214"/>
      <c r="T1050" s="214"/>
      <c r="U1050" s="214"/>
      <c r="V1050" s="214"/>
      <c r="W1050" s="214"/>
      <c r="X1050" s="214"/>
      <c r="Y1050" s="214"/>
      <c r="Z1050" s="214"/>
      <c r="AA1050" s="214"/>
      <c r="AB1050" s="214"/>
      <c r="AC1050" s="214">
        <v>118</v>
      </c>
      <c r="AD1050" s="214">
        <v>118</v>
      </c>
      <c r="AE1050" s="214"/>
      <c r="AF1050" s="214"/>
      <c r="AG1050" s="215"/>
      <c r="AH1050" s="214"/>
      <c r="AI1050" s="214">
        <f t="shared" si="51"/>
        <v>118</v>
      </c>
      <c r="AJ1050" s="214">
        <f t="shared" si="51"/>
        <v>118</v>
      </c>
      <c r="AK1050" s="214"/>
      <c r="AL1050" s="214"/>
      <c r="AM1050" s="214"/>
      <c r="AN1050" s="214"/>
      <c r="AO1050" s="214"/>
      <c r="AP1050" s="214"/>
      <c r="AQ1050" s="214"/>
      <c r="AR1050" s="214"/>
      <c r="AS1050" s="214"/>
      <c r="AT1050" s="214"/>
      <c r="AU1050" s="214"/>
      <c r="AV1050" s="214"/>
      <c r="AW1050" s="214"/>
      <c r="AX1050" s="214"/>
      <c r="AY1050" s="214"/>
      <c r="AZ1050" s="214"/>
      <c r="BA1050" s="214">
        <v>2699.25</v>
      </c>
      <c r="BB1050" s="214">
        <v>2699.25</v>
      </c>
      <c r="BC1050" s="214"/>
      <c r="BD1050" s="214"/>
      <c r="BE1050" s="214"/>
      <c r="BF1050" s="214"/>
      <c r="BG1050" s="216">
        <f t="shared" si="52"/>
        <v>2699.25</v>
      </c>
      <c r="BH1050" s="72">
        <f t="shared" si="52"/>
        <v>2699.25</v>
      </c>
      <c r="BI1050" s="217">
        <f t="shared" si="50"/>
        <v>0.29662087912087914</v>
      </c>
      <c r="BJ1050" s="218">
        <v>0</v>
      </c>
      <c r="BK1050" s="218">
        <v>0</v>
      </c>
      <c r="BL1050" s="218">
        <v>0</v>
      </c>
      <c r="BM1050" s="218">
        <v>0</v>
      </c>
      <c r="BN1050" s="218">
        <v>0</v>
      </c>
      <c r="BO1050" s="218">
        <v>0</v>
      </c>
      <c r="BP1050" s="218">
        <v>0</v>
      </c>
      <c r="BQ1050" s="218">
        <v>0</v>
      </c>
      <c r="BR1050" s="218">
        <v>0</v>
      </c>
      <c r="BS1050" s="218">
        <v>0</v>
      </c>
      <c r="BT1050" s="218">
        <v>0</v>
      </c>
      <c r="BU1050" s="218">
        <v>0</v>
      </c>
      <c r="BV1050" s="218">
        <v>0</v>
      </c>
      <c r="BW1050" s="218">
        <v>0</v>
      </c>
      <c r="BX1050" s="218">
        <v>0</v>
      </c>
      <c r="BY1050" s="218">
        <v>0</v>
      </c>
      <c r="BZ1050" s="218">
        <v>3168487.62</v>
      </c>
      <c r="CA1050" s="218">
        <v>3168487.62</v>
      </c>
      <c r="CB1050" s="218">
        <v>0</v>
      </c>
      <c r="CC1050" s="218">
        <v>0</v>
      </c>
      <c r="CD1050" s="218">
        <v>0</v>
      </c>
      <c r="CE1050" s="218">
        <v>0</v>
      </c>
      <c r="CF1050" s="218">
        <v>3168487.62</v>
      </c>
      <c r="CG1050" s="219">
        <v>3168487.62</v>
      </c>
      <c r="CH1050" s="220">
        <v>23304190.316932797</v>
      </c>
      <c r="CI1050" s="220">
        <v>23304190.316932797</v>
      </c>
      <c r="CJ1050" s="220">
        <v>27940465.333871998</v>
      </c>
      <c r="CK1050" s="221" t="s">
        <v>530</v>
      </c>
      <c r="CL1050" s="222">
        <v>7.59</v>
      </c>
      <c r="CM1050" s="223">
        <v>7.59</v>
      </c>
      <c r="CN1050" s="224">
        <v>9.1</v>
      </c>
      <c r="CO1050" s="253"/>
      <c r="CP1050" s="253"/>
      <c r="CQ1050" s="253"/>
      <c r="CR1050" s="225"/>
      <c r="CS1050" s="254">
        <v>556.74033328613814</v>
      </c>
      <c r="CT1050" s="255">
        <v>357.72176594454839</v>
      </c>
      <c r="CU1050" s="256">
        <v>1.1965530358236534</v>
      </c>
      <c r="CV1050" s="257">
        <v>1.1492917919759436</v>
      </c>
      <c r="CW1050" s="245" t="s">
        <v>609</v>
      </c>
      <c r="CX1050" s="258"/>
      <c r="CY1050" s="253"/>
      <c r="CZ1050" s="253"/>
      <c r="DA1050" s="259"/>
      <c r="DB1050" s="260"/>
      <c r="DC1050" s="261">
        <v>12188</v>
      </c>
      <c r="DD1050" s="262">
        <v>126524</v>
      </c>
      <c r="DE1050" s="263">
        <v>988074</v>
      </c>
      <c r="DF1050" s="111">
        <v>375595.33333333331</v>
      </c>
    </row>
    <row r="1051" spans="1:110" ht="35.25" customHeight="1" x14ac:dyDescent="0.25">
      <c r="A1051" s="237" t="s">
        <v>541</v>
      </c>
      <c r="B1051" s="238" t="s">
        <v>14</v>
      </c>
      <c r="C1051" s="238" t="s">
        <v>22</v>
      </c>
      <c r="D1051" s="60" t="s">
        <v>232</v>
      </c>
      <c r="E1051" s="60" t="s">
        <v>71</v>
      </c>
      <c r="F1051" s="60" t="s">
        <v>2024</v>
      </c>
      <c r="G1051" s="61" t="s">
        <v>71</v>
      </c>
      <c r="H1051" s="211" t="s">
        <v>533</v>
      </c>
      <c r="I1051" s="60" t="s">
        <v>529</v>
      </c>
      <c r="J1051" s="212">
        <v>8.8480083453848515</v>
      </c>
      <c r="K1051" s="212">
        <v>34.711931745980998</v>
      </c>
      <c r="L1051" s="213">
        <v>1019.8</v>
      </c>
      <c r="M1051" s="214"/>
      <c r="N1051" s="214"/>
      <c r="O1051" s="214"/>
      <c r="P1051" s="214"/>
      <c r="Q1051" s="214"/>
      <c r="R1051" s="214"/>
      <c r="S1051" s="214"/>
      <c r="T1051" s="214"/>
      <c r="U1051" s="214"/>
      <c r="V1051" s="214"/>
      <c r="W1051" s="214"/>
      <c r="X1051" s="214"/>
      <c r="Y1051" s="214">
        <v>1</v>
      </c>
      <c r="Z1051" s="214">
        <v>1</v>
      </c>
      <c r="AA1051" s="214"/>
      <c r="AB1051" s="214"/>
      <c r="AC1051" s="214">
        <v>36</v>
      </c>
      <c r="AD1051" s="214">
        <v>36</v>
      </c>
      <c r="AE1051" s="214"/>
      <c r="AF1051" s="214"/>
      <c r="AG1051" s="215">
        <v>1</v>
      </c>
      <c r="AH1051" s="214">
        <v>1</v>
      </c>
      <c r="AI1051" s="214">
        <f t="shared" si="51"/>
        <v>38</v>
      </c>
      <c r="AJ1051" s="214">
        <f t="shared" si="51"/>
        <v>38</v>
      </c>
      <c r="AK1051" s="214"/>
      <c r="AL1051" s="214"/>
      <c r="AM1051" s="214"/>
      <c r="AN1051" s="214"/>
      <c r="AO1051" s="214"/>
      <c r="AP1051" s="214"/>
      <c r="AQ1051" s="214"/>
      <c r="AR1051" s="214"/>
      <c r="AS1051" s="214"/>
      <c r="AT1051" s="214"/>
      <c r="AU1051" s="214"/>
      <c r="AV1051" s="214"/>
      <c r="AW1051" s="214">
        <v>1.2</v>
      </c>
      <c r="AX1051" s="214">
        <v>1.2</v>
      </c>
      <c r="AY1051" s="214"/>
      <c r="AZ1051" s="214"/>
      <c r="BA1051" s="214">
        <v>332.61</v>
      </c>
      <c r="BB1051" s="214">
        <v>332.61</v>
      </c>
      <c r="BC1051" s="214"/>
      <c r="BD1051" s="214"/>
      <c r="BE1051" s="214">
        <v>10</v>
      </c>
      <c r="BF1051" s="214">
        <v>10</v>
      </c>
      <c r="BG1051" s="216">
        <f t="shared" si="52"/>
        <v>343.81</v>
      </c>
      <c r="BH1051" s="72">
        <f t="shared" si="52"/>
        <v>343.81</v>
      </c>
      <c r="BI1051" s="217">
        <f t="shared" si="50"/>
        <v>6.6889105058365761E-2</v>
      </c>
      <c r="BJ1051" s="218">
        <v>0</v>
      </c>
      <c r="BK1051" s="218">
        <v>0</v>
      </c>
      <c r="BL1051" s="218">
        <v>0</v>
      </c>
      <c r="BM1051" s="218">
        <v>0</v>
      </c>
      <c r="BN1051" s="218">
        <v>0</v>
      </c>
      <c r="BO1051" s="218">
        <v>0</v>
      </c>
      <c r="BP1051" s="218">
        <v>0</v>
      </c>
      <c r="BQ1051" s="218">
        <v>0</v>
      </c>
      <c r="BR1051" s="218">
        <v>0</v>
      </c>
      <c r="BS1051" s="218">
        <v>0</v>
      </c>
      <c r="BT1051" s="218">
        <v>0</v>
      </c>
      <c r="BU1051" s="218">
        <v>0</v>
      </c>
      <c r="BV1051" s="218">
        <v>6054.9119999999994</v>
      </c>
      <c r="BW1051" s="218">
        <v>6054.9119999999994</v>
      </c>
      <c r="BX1051" s="218">
        <v>0</v>
      </c>
      <c r="BY1051" s="218">
        <v>0</v>
      </c>
      <c r="BZ1051" s="218">
        <v>390430.92240000004</v>
      </c>
      <c r="CA1051" s="218">
        <v>390430.92240000004</v>
      </c>
      <c r="CB1051" s="218">
        <v>0</v>
      </c>
      <c r="CC1051" s="218">
        <v>0</v>
      </c>
      <c r="CD1051" s="218">
        <v>32762.400000000001</v>
      </c>
      <c r="CE1051" s="218">
        <v>32762.400000000001</v>
      </c>
      <c r="CF1051" s="218">
        <v>429248.23440000007</v>
      </c>
      <c r="CG1051" s="219">
        <v>429248.23440000007</v>
      </c>
      <c r="CH1051" s="220">
        <v>8930233.3067087997</v>
      </c>
      <c r="CI1051" s="220">
        <v>8930233.3067087997</v>
      </c>
      <c r="CJ1051" s="220">
        <v>10044069.846057599</v>
      </c>
      <c r="CK1051" s="221" t="s">
        <v>530</v>
      </c>
      <c r="CL1051" s="222">
        <v>4.57</v>
      </c>
      <c r="CM1051" s="223">
        <v>4.57</v>
      </c>
      <c r="CN1051" s="224">
        <v>5.14</v>
      </c>
      <c r="CO1051" s="253"/>
      <c r="CP1051" s="253"/>
      <c r="CQ1051" s="253"/>
      <c r="CR1051" s="225"/>
      <c r="CS1051" s="254">
        <v>1116.57863030873</v>
      </c>
      <c r="CT1051" s="255">
        <v>378.97366177068966</v>
      </c>
      <c r="CU1051" s="256">
        <v>2.6218960408851282</v>
      </c>
      <c r="CV1051" s="257">
        <v>2.1508655595580053</v>
      </c>
      <c r="CW1051" s="245" t="s">
        <v>609</v>
      </c>
      <c r="CX1051" s="258"/>
      <c r="CY1051" s="253"/>
      <c r="CZ1051" s="253"/>
      <c r="DA1051" s="259"/>
      <c r="DB1051" s="260"/>
      <c r="DC1051" s="261">
        <v>195520</v>
      </c>
      <c r="DD1051" s="262">
        <v>123560</v>
      </c>
      <c r="DE1051" s="263">
        <v>755054</v>
      </c>
      <c r="DF1051" s="111">
        <v>358044.66666666669</v>
      </c>
    </row>
    <row r="1052" spans="1:110" ht="35.25" customHeight="1" x14ac:dyDescent="0.25">
      <c r="A1052" s="237" t="s">
        <v>541</v>
      </c>
      <c r="B1052" s="238" t="s">
        <v>14</v>
      </c>
      <c r="C1052" s="238" t="s">
        <v>22</v>
      </c>
      <c r="D1052" s="60" t="s">
        <v>232</v>
      </c>
      <c r="E1052" s="60" t="s">
        <v>71</v>
      </c>
      <c r="F1052" s="60" t="s">
        <v>2025</v>
      </c>
      <c r="G1052" s="61" t="s">
        <v>1932</v>
      </c>
      <c r="H1052" s="211" t="s">
        <v>543</v>
      </c>
      <c r="I1052" s="60" t="s">
        <v>529</v>
      </c>
      <c r="J1052" s="212">
        <v>11.660166036553681</v>
      </c>
      <c r="K1052" s="212">
        <v>5.5092802915709997</v>
      </c>
      <c r="L1052" s="213">
        <v>211</v>
      </c>
      <c r="M1052" s="214"/>
      <c r="N1052" s="214"/>
      <c r="O1052" s="214"/>
      <c r="P1052" s="214"/>
      <c r="Q1052" s="214"/>
      <c r="R1052" s="214"/>
      <c r="S1052" s="214"/>
      <c r="T1052" s="214"/>
      <c r="U1052" s="214"/>
      <c r="V1052" s="214"/>
      <c r="W1052" s="214"/>
      <c r="X1052" s="214"/>
      <c r="Y1052" s="214"/>
      <c r="Z1052" s="214"/>
      <c r="AA1052" s="214"/>
      <c r="AB1052" s="214"/>
      <c r="AC1052" s="214">
        <v>13</v>
      </c>
      <c r="AD1052" s="214">
        <v>13</v>
      </c>
      <c r="AE1052" s="214"/>
      <c r="AF1052" s="214"/>
      <c r="AG1052" s="215"/>
      <c r="AH1052" s="214"/>
      <c r="AI1052" s="214">
        <f t="shared" si="51"/>
        <v>13</v>
      </c>
      <c r="AJ1052" s="214">
        <f t="shared" si="51"/>
        <v>13</v>
      </c>
      <c r="AK1052" s="214"/>
      <c r="AL1052" s="214"/>
      <c r="AM1052" s="214"/>
      <c r="AN1052" s="214"/>
      <c r="AO1052" s="214"/>
      <c r="AP1052" s="214"/>
      <c r="AQ1052" s="214"/>
      <c r="AR1052" s="214"/>
      <c r="AS1052" s="214"/>
      <c r="AT1052" s="214"/>
      <c r="AU1052" s="214"/>
      <c r="AV1052" s="214"/>
      <c r="AW1052" s="214"/>
      <c r="AX1052" s="214"/>
      <c r="AY1052" s="214"/>
      <c r="AZ1052" s="214"/>
      <c r="BA1052" s="214">
        <v>884.34</v>
      </c>
      <c r="BB1052" s="214">
        <v>884.34</v>
      </c>
      <c r="BC1052" s="214"/>
      <c r="BD1052" s="214"/>
      <c r="BE1052" s="214"/>
      <c r="BF1052" s="214"/>
      <c r="BG1052" s="216">
        <f t="shared" si="52"/>
        <v>884.34</v>
      </c>
      <c r="BH1052" s="72">
        <f t="shared" si="52"/>
        <v>884.34</v>
      </c>
      <c r="BI1052" s="217">
        <f t="shared" si="50"/>
        <v>0.12333891213389121</v>
      </c>
      <c r="BJ1052" s="218">
        <v>0</v>
      </c>
      <c r="BK1052" s="218">
        <v>0</v>
      </c>
      <c r="BL1052" s="218">
        <v>0</v>
      </c>
      <c r="BM1052" s="218">
        <v>0</v>
      </c>
      <c r="BN1052" s="218">
        <v>0</v>
      </c>
      <c r="BO1052" s="218">
        <v>0</v>
      </c>
      <c r="BP1052" s="218">
        <v>0</v>
      </c>
      <c r="BQ1052" s="218">
        <v>0</v>
      </c>
      <c r="BR1052" s="218">
        <v>0</v>
      </c>
      <c r="BS1052" s="218">
        <v>0</v>
      </c>
      <c r="BT1052" s="218">
        <v>0</v>
      </c>
      <c r="BU1052" s="218">
        <v>0</v>
      </c>
      <c r="BV1052" s="218">
        <v>0</v>
      </c>
      <c r="BW1052" s="218">
        <v>0</v>
      </c>
      <c r="BX1052" s="218">
        <v>0</v>
      </c>
      <c r="BY1052" s="218">
        <v>0</v>
      </c>
      <c r="BZ1052" s="218">
        <v>1038073.6656000001</v>
      </c>
      <c r="CA1052" s="218">
        <v>1038073.6656000001</v>
      </c>
      <c r="CB1052" s="218">
        <v>0</v>
      </c>
      <c r="CC1052" s="218">
        <v>0</v>
      </c>
      <c r="CD1052" s="218">
        <v>0</v>
      </c>
      <c r="CE1052" s="218">
        <v>0</v>
      </c>
      <c r="CF1052" s="218">
        <v>1038073.6656000001</v>
      </c>
      <c r="CG1052" s="219">
        <v>1038073.6656000001</v>
      </c>
      <c r="CH1052" s="220">
        <v>9625740.208809603</v>
      </c>
      <c r="CI1052" s="220">
        <v>9625740.208809603</v>
      </c>
      <c r="CJ1052" s="220">
        <v>10441234.084291199</v>
      </c>
      <c r="CK1052" s="221" t="s">
        <v>530</v>
      </c>
      <c r="CL1052" s="222">
        <v>6.61</v>
      </c>
      <c r="CM1052" s="223">
        <v>6.61</v>
      </c>
      <c r="CN1052" s="224">
        <v>7.17</v>
      </c>
      <c r="CO1052" s="253"/>
      <c r="CP1052" s="253"/>
      <c r="CQ1052" s="253"/>
      <c r="CR1052" s="225"/>
      <c r="CS1052" s="254">
        <v>247.48102291551754</v>
      </c>
      <c r="CT1052" s="255">
        <v>49.706230343411939</v>
      </c>
      <c r="CU1052" s="256">
        <v>1.3393376646966331</v>
      </c>
      <c r="CV1052" s="257">
        <v>1.0027118251075384</v>
      </c>
      <c r="CW1052" s="245" t="s">
        <v>579</v>
      </c>
      <c r="CX1052" s="258"/>
      <c r="CY1052" s="253"/>
      <c r="CZ1052" s="253"/>
      <c r="DA1052" s="259"/>
      <c r="DB1052" s="260"/>
      <c r="DC1052" s="261">
        <v>10479</v>
      </c>
      <c r="DD1052" s="262">
        <v>7867</v>
      </c>
      <c r="DE1052" s="263">
        <v>9752</v>
      </c>
      <c r="DF1052" s="111">
        <v>9366</v>
      </c>
    </row>
    <row r="1053" spans="1:110" ht="35.25" customHeight="1" x14ac:dyDescent="0.25">
      <c r="A1053" s="237" t="s">
        <v>541</v>
      </c>
      <c r="B1053" s="238" t="s">
        <v>14</v>
      </c>
      <c r="C1053" s="238" t="s">
        <v>22</v>
      </c>
      <c r="D1053" s="60" t="s">
        <v>232</v>
      </c>
      <c r="E1053" s="60" t="s">
        <v>71</v>
      </c>
      <c r="F1053" s="60" t="s">
        <v>2026</v>
      </c>
      <c r="G1053" s="61" t="s">
        <v>1932</v>
      </c>
      <c r="H1053" s="211" t="s">
        <v>533</v>
      </c>
      <c r="I1053" s="60" t="s">
        <v>529</v>
      </c>
      <c r="J1053" s="212">
        <v>11.774481389853227</v>
      </c>
      <c r="K1053" s="212">
        <v>10.758712098834001</v>
      </c>
      <c r="L1053" s="213">
        <v>217.6</v>
      </c>
      <c r="M1053" s="214"/>
      <c r="N1053" s="214"/>
      <c r="O1053" s="214"/>
      <c r="P1053" s="214"/>
      <c r="Q1053" s="214"/>
      <c r="R1053" s="214"/>
      <c r="S1053" s="214"/>
      <c r="T1053" s="214"/>
      <c r="U1053" s="214"/>
      <c r="V1053" s="214"/>
      <c r="W1053" s="214"/>
      <c r="X1053" s="214"/>
      <c r="Y1053" s="214"/>
      <c r="Z1053" s="214"/>
      <c r="AA1053" s="214"/>
      <c r="AB1053" s="214"/>
      <c r="AC1053" s="214">
        <v>10</v>
      </c>
      <c r="AD1053" s="214">
        <v>10</v>
      </c>
      <c r="AE1053" s="214"/>
      <c r="AF1053" s="214"/>
      <c r="AG1053" s="215"/>
      <c r="AH1053" s="214"/>
      <c r="AI1053" s="214">
        <f t="shared" si="51"/>
        <v>10</v>
      </c>
      <c r="AJ1053" s="214">
        <f t="shared" si="51"/>
        <v>10</v>
      </c>
      <c r="AK1053" s="214"/>
      <c r="AL1053" s="214"/>
      <c r="AM1053" s="214"/>
      <c r="AN1053" s="214"/>
      <c r="AO1053" s="214"/>
      <c r="AP1053" s="214"/>
      <c r="AQ1053" s="214"/>
      <c r="AR1053" s="214"/>
      <c r="AS1053" s="214"/>
      <c r="AT1053" s="214"/>
      <c r="AU1053" s="214"/>
      <c r="AV1053" s="214"/>
      <c r="AW1053" s="214"/>
      <c r="AX1053" s="214"/>
      <c r="AY1053" s="214"/>
      <c r="AZ1053" s="214"/>
      <c r="BA1053" s="214">
        <v>162</v>
      </c>
      <c r="BB1053" s="214">
        <v>162</v>
      </c>
      <c r="BC1053" s="214"/>
      <c r="BD1053" s="214"/>
      <c r="BE1053" s="214"/>
      <c r="BF1053" s="214"/>
      <c r="BG1053" s="216">
        <f t="shared" si="52"/>
        <v>162</v>
      </c>
      <c r="BH1053" s="72">
        <f t="shared" si="52"/>
        <v>162</v>
      </c>
      <c r="BI1053" s="217">
        <f t="shared" si="50"/>
        <v>1.7704918032786884E-2</v>
      </c>
      <c r="BJ1053" s="218">
        <v>0</v>
      </c>
      <c r="BK1053" s="218">
        <v>0</v>
      </c>
      <c r="BL1053" s="218">
        <v>0</v>
      </c>
      <c r="BM1053" s="218">
        <v>0</v>
      </c>
      <c r="BN1053" s="218">
        <v>0</v>
      </c>
      <c r="BO1053" s="218">
        <v>0</v>
      </c>
      <c r="BP1053" s="218">
        <v>0</v>
      </c>
      <c r="BQ1053" s="218">
        <v>0</v>
      </c>
      <c r="BR1053" s="218">
        <v>0</v>
      </c>
      <c r="BS1053" s="218">
        <v>0</v>
      </c>
      <c r="BT1053" s="218">
        <v>0</v>
      </c>
      <c r="BU1053" s="218">
        <v>0</v>
      </c>
      <c r="BV1053" s="218">
        <v>0</v>
      </c>
      <c r="BW1053" s="218">
        <v>0</v>
      </c>
      <c r="BX1053" s="218">
        <v>0</v>
      </c>
      <c r="BY1053" s="218">
        <v>0</v>
      </c>
      <c r="BZ1053" s="218">
        <v>190162.08000000002</v>
      </c>
      <c r="CA1053" s="218">
        <v>190162.08000000002</v>
      </c>
      <c r="CB1053" s="218">
        <v>0</v>
      </c>
      <c r="CC1053" s="218">
        <v>0</v>
      </c>
      <c r="CD1053" s="218">
        <v>0</v>
      </c>
      <c r="CE1053" s="218">
        <v>0</v>
      </c>
      <c r="CF1053" s="218">
        <v>190162.08000000002</v>
      </c>
      <c r="CG1053" s="219">
        <v>190162.08000000002</v>
      </c>
      <c r="CH1053" s="220">
        <v>36468836.707632005</v>
      </c>
      <c r="CI1053" s="220">
        <v>36468836.707632005</v>
      </c>
      <c r="CJ1053" s="220">
        <v>41920836.165179998</v>
      </c>
      <c r="CK1053" s="221" t="s">
        <v>530</v>
      </c>
      <c r="CL1053" s="222">
        <v>7.96</v>
      </c>
      <c r="CM1053" s="223">
        <v>7.96</v>
      </c>
      <c r="CN1053" s="224">
        <v>9.15</v>
      </c>
      <c r="CO1053" s="253"/>
      <c r="CP1053" s="253"/>
      <c r="CQ1053" s="253"/>
      <c r="CR1053" s="225"/>
      <c r="CS1053" s="254">
        <v>755.31620397345534</v>
      </c>
      <c r="CT1053" s="255">
        <v>93.361397385939924</v>
      </c>
      <c r="CU1053" s="256">
        <v>1.1214208609467378</v>
      </c>
      <c r="CV1053" s="257">
        <v>1.0310340359754622</v>
      </c>
      <c r="CW1053" s="245" t="s">
        <v>639</v>
      </c>
      <c r="CX1053" s="258"/>
      <c r="CY1053" s="253"/>
      <c r="CZ1053" s="253"/>
      <c r="DA1053" s="259"/>
      <c r="DB1053" s="260"/>
      <c r="DC1053" s="261">
        <v>2457</v>
      </c>
      <c r="DD1053" s="262">
        <v>11739</v>
      </c>
      <c r="DE1053" s="263">
        <v>5162</v>
      </c>
      <c r="DF1053" s="111">
        <v>6452.666666666667</v>
      </c>
    </row>
    <row r="1054" spans="1:110" ht="35.25" customHeight="1" x14ac:dyDescent="0.25">
      <c r="A1054" s="237" t="s">
        <v>541</v>
      </c>
      <c r="B1054" s="238" t="s">
        <v>14</v>
      </c>
      <c r="C1054" s="238" t="s">
        <v>22</v>
      </c>
      <c r="D1054" s="60" t="s">
        <v>329</v>
      </c>
      <c r="E1054" s="60" t="s">
        <v>184</v>
      </c>
      <c r="F1054" s="60" t="s">
        <v>2027</v>
      </c>
      <c r="G1054" s="61" t="s">
        <v>184</v>
      </c>
      <c r="H1054" s="211" t="s">
        <v>543</v>
      </c>
      <c r="I1054" s="60" t="s">
        <v>529</v>
      </c>
      <c r="J1054" s="212">
        <v>8.8480083453848515</v>
      </c>
      <c r="K1054" s="212">
        <v>6.2634469566690001</v>
      </c>
      <c r="L1054" s="213">
        <v>1482.5</v>
      </c>
      <c r="M1054" s="214"/>
      <c r="N1054" s="214"/>
      <c r="O1054" s="214"/>
      <c r="P1054" s="214"/>
      <c r="Q1054" s="214"/>
      <c r="R1054" s="214"/>
      <c r="S1054" s="214"/>
      <c r="T1054" s="214"/>
      <c r="U1054" s="214"/>
      <c r="V1054" s="214"/>
      <c r="W1054" s="214"/>
      <c r="X1054" s="214"/>
      <c r="Y1054" s="214"/>
      <c r="Z1054" s="214"/>
      <c r="AA1054" s="214"/>
      <c r="AB1054" s="214"/>
      <c r="AC1054" s="214">
        <v>32</v>
      </c>
      <c r="AD1054" s="214">
        <v>32</v>
      </c>
      <c r="AE1054" s="214"/>
      <c r="AF1054" s="214"/>
      <c r="AG1054" s="215"/>
      <c r="AH1054" s="214"/>
      <c r="AI1054" s="214">
        <f t="shared" si="51"/>
        <v>32</v>
      </c>
      <c r="AJ1054" s="214">
        <f t="shared" si="51"/>
        <v>32</v>
      </c>
      <c r="AK1054" s="214"/>
      <c r="AL1054" s="214"/>
      <c r="AM1054" s="214"/>
      <c r="AN1054" s="214"/>
      <c r="AO1054" s="214"/>
      <c r="AP1054" s="214"/>
      <c r="AQ1054" s="214"/>
      <c r="AR1054" s="214"/>
      <c r="AS1054" s="214"/>
      <c r="AT1054" s="214"/>
      <c r="AU1054" s="214"/>
      <c r="AV1054" s="214"/>
      <c r="AW1054" s="214"/>
      <c r="AX1054" s="214"/>
      <c r="AY1054" s="214"/>
      <c r="AZ1054" s="214"/>
      <c r="BA1054" s="214">
        <v>190.17</v>
      </c>
      <c r="BB1054" s="214">
        <v>190.17</v>
      </c>
      <c r="BC1054" s="214"/>
      <c r="BD1054" s="214"/>
      <c r="BE1054" s="214"/>
      <c r="BF1054" s="214"/>
      <c r="BG1054" s="216">
        <f t="shared" si="52"/>
        <v>190.17</v>
      </c>
      <c r="BH1054" s="72">
        <f t="shared" si="52"/>
        <v>190.17</v>
      </c>
      <c r="BI1054" s="217">
        <f t="shared" si="50"/>
        <v>2.4826370757180152E-2</v>
      </c>
      <c r="BJ1054" s="218">
        <v>0</v>
      </c>
      <c r="BK1054" s="218">
        <v>0</v>
      </c>
      <c r="BL1054" s="218">
        <v>0</v>
      </c>
      <c r="BM1054" s="218">
        <v>0</v>
      </c>
      <c r="BN1054" s="218">
        <v>0</v>
      </c>
      <c r="BO1054" s="218">
        <v>0</v>
      </c>
      <c r="BP1054" s="218">
        <v>0</v>
      </c>
      <c r="BQ1054" s="218">
        <v>0</v>
      </c>
      <c r="BR1054" s="218">
        <v>0</v>
      </c>
      <c r="BS1054" s="218">
        <v>0</v>
      </c>
      <c r="BT1054" s="218">
        <v>0</v>
      </c>
      <c r="BU1054" s="218">
        <v>0</v>
      </c>
      <c r="BV1054" s="218">
        <v>0</v>
      </c>
      <c r="BW1054" s="218">
        <v>0</v>
      </c>
      <c r="BX1054" s="218">
        <v>0</v>
      </c>
      <c r="BY1054" s="218">
        <v>0</v>
      </c>
      <c r="BZ1054" s="218">
        <v>223229.15280000001</v>
      </c>
      <c r="CA1054" s="218">
        <v>223229.15280000001</v>
      </c>
      <c r="CB1054" s="218">
        <v>0</v>
      </c>
      <c r="CC1054" s="218">
        <v>0</v>
      </c>
      <c r="CD1054" s="218">
        <v>0</v>
      </c>
      <c r="CE1054" s="218">
        <v>0</v>
      </c>
      <c r="CF1054" s="218">
        <v>223229.15280000001</v>
      </c>
      <c r="CG1054" s="219">
        <v>223229.15280000001</v>
      </c>
      <c r="CH1054" s="220">
        <v>29624572.598124001</v>
      </c>
      <c r="CI1054" s="220">
        <v>29624572.598124001</v>
      </c>
      <c r="CJ1054" s="220">
        <v>33869287.477855198</v>
      </c>
      <c r="CK1054" s="221" t="s">
        <v>530</v>
      </c>
      <c r="CL1054" s="222">
        <v>6.7</v>
      </c>
      <c r="CM1054" s="223">
        <v>6.7</v>
      </c>
      <c r="CN1054" s="224">
        <v>7.66</v>
      </c>
      <c r="CO1054" s="253"/>
      <c r="CP1054" s="253"/>
      <c r="CQ1054" s="253"/>
      <c r="CR1054" s="225"/>
      <c r="CS1054" s="254">
        <v>71.496481236661026</v>
      </c>
      <c r="CT1054" s="255">
        <v>71.470635727609277</v>
      </c>
      <c r="CU1054" s="256">
        <v>1.0103263174633081</v>
      </c>
      <c r="CV1054" s="257">
        <v>1.0100934750394186</v>
      </c>
      <c r="CW1054" s="245" t="s">
        <v>590</v>
      </c>
      <c r="CX1054" s="258"/>
      <c r="CY1054" s="253"/>
      <c r="CZ1054" s="253"/>
      <c r="DA1054" s="259"/>
      <c r="DB1054" s="260"/>
      <c r="DC1054" s="261">
        <v>0</v>
      </c>
      <c r="DD1054" s="262">
        <v>16808</v>
      </c>
      <c r="DE1054" s="263">
        <v>39034</v>
      </c>
      <c r="DF1054" s="111">
        <v>18614</v>
      </c>
    </row>
    <row r="1055" spans="1:110" ht="35.25" customHeight="1" x14ac:dyDescent="0.25">
      <c r="A1055" s="237" t="s">
        <v>541</v>
      </c>
      <c r="B1055" s="238" t="s">
        <v>14</v>
      </c>
      <c r="C1055" s="238" t="s">
        <v>22</v>
      </c>
      <c r="D1055" s="60" t="s">
        <v>329</v>
      </c>
      <c r="E1055" s="60" t="s">
        <v>184</v>
      </c>
      <c r="F1055" s="60" t="s">
        <v>2028</v>
      </c>
      <c r="G1055" s="61" t="s">
        <v>2029</v>
      </c>
      <c r="H1055" s="211" t="s">
        <v>533</v>
      </c>
      <c r="I1055" s="60" t="s">
        <v>529</v>
      </c>
      <c r="J1055" s="212">
        <v>7.4990871764502112</v>
      </c>
      <c r="K1055" s="212">
        <v>10.786174219989</v>
      </c>
      <c r="L1055" s="213">
        <v>874.5</v>
      </c>
      <c r="M1055" s="214"/>
      <c r="N1055" s="214"/>
      <c r="O1055" s="214"/>
      <c r="P1055" s="214"/>
      <c r="Q1055" s="214"/>
      <c r="R1055" s="214"/>
      <c r="S1055" s="214"/>
      <c r="T1055" s="214"/>
      <c r="U1055" s="214"/>
      <c r="V1055" s="214"/>
      <c r="W1055" s="214"/>
      <c r="X1055" s="214"/>
      <c r="Y1055" s="214"/>
      <c r="Z1055" s="214"/>
      <c r="AA1055" s="214"/>
      <c r="AB1055" s="214"/>
      <c r="AC1055" s="214">
        <v>40</v>
      </c>
      <c r="AD1055" s="214">
        <v>40</v>
      </c>
      <c r="AE1055" s="214"/>
      <c r="AF1055" s="214"/>
      <c r="AG1055" s="215"/>
      <c r="AH1055" s="214"/>
      <c r="AI1055" s="214">
        <f t="shared" si="51"/>
        <v>40</v>
      </c>
      <c r="AJ1055" s="214">
        <f t="shared" si="51"/>
        <v>40</v>
      </c>
      <c r="AK1055" s="214"/>
      <c r="AL1055" s="214"/>
      <c r="AM1055" s="214"/>
      <c r="AN1055" s="214"/>
      <c r="AO1055" s="214"/>
      <c r="AP1055" s="214"/>
      <c r="AQ1055" s="214"/>
      <c r="AR1055" s="214"/>
      <c r="AS1055" s="214"/>
      <c r="AT1055" s="214"/>
      <c r="AU1055" s="214"/>
      <c r="AV1055" s="214"/>
      <c r="AW1055" s="214"/>
      <c r="AX1055" s="214"/>
      <c r="AY1055" s="214"/>
      <c r="AZ1055" s="214"/>
      <c r="BA1055" s="214">
        <v>244.2</v>
      </c>
      <c r="BB1055" s="214">
        <v>244.2</v>
      </c>
      <c r="BC1055" s="214"/>
      <c r="BD1055" s="214"/>
      <c r="BE1055" s="214"/>
      <c r="BF1055" s="214"/>
      <c r="BG1055" s="216">
        <f t="shared" si="52"/>
        <v>244.2</v>
      </c>
      <c r="BH1055" s="72">
        <f t="shared" si="52"/>
        <v>244.2</v>
      </c>
      <c r="BI1055" s="217">
        <f t="shared" si="50"/>
        <v>4.0564784053156146E-2</v>
      </c>
      <c r="BJ1055" s="218">
        <v>0</v>
      </c>
      <c r="BK1055" s="218">
        <v>0</v>
      </c>
      <c r="BL1055" s="218">
        <v>0</v>
      </c>
      <c r="BM1055" s="218">
        <v>0</v>
      </c>
      <c r="BN1055" s="218">
        <v>0</v>
      </c>
      <c r="BO1055" s="218">
        <v>0</v>
      </c>
      <c r="BP1055" s="218">
        <v>0</v>
      </c>
      <c r="BQ1055" s="218">
        <v>0</v>
      </c>
      <c r="BR1055" s="218">
        <v>0</v>
      </c>
      <c r="BS1055" s="218">
        <v>0</v>
      </c>
      <c r="BT1055" s="218">
        <v>0</v>
      </c>
      <c r="BU1055" s="218">
        <v>0</v>
      </c>
      <c r="BV1055" s="218">
        <v>0</v>
      </c>
      <c r="BW1055" s="218">
        <v>0</v>
      </c>
      <c r="BX1055" s="218">
        <v>0</v>
      </c>
      <c r="BY1055" s="218">
        <v>0</v>
      </c>
      <c r="BZ1055" s="218">
        <v>286651.728</v>
      </c>
      <c r="CA1055" s="218">
        <v>286651.728</v>
      </c>
      <c r="CB1055" s="218">
        <v>0</v>
      </c>
      <c r="CC1055" s="218">
        <v>0</v>
      </c>
      <c r="CD1055" s="218">
        <v>0</v>
      </c>
      <c r="CE1055" s="218">
        <v>0</v>
      </c>
      <c r="CF1055" s="218">
        <v>286651.728</v>
      </c>
      <c r="CG1055" s="219">
        <v>286651.728</v>
      </c>
      <c r="CH1055" s="220">
        <v>20208694.908300001</v>
      </c>
      <c r="CI1055" s="220">
        <v>20208694.908300001</v>
      </c>
      <c r="CJ1055" s="220">
        <v>18803144.257799998</v>
      </c>
      <c r="CK1055" s="221" t="s">
        <v>530</v>
      </c>
      <c r="CL1055" s="222">
        <v>6.47</v>
      </c>
      <c r="CM1055" s="223">
        <v>6.47</v>
      </c>
      <c r="CN1055" s="224">
        <v>6.02</v>
      </c>
      <c r="CO1055" s="253"/>
      <c r="CP1055" s="253"/>
      <c r="CQ1055" s="253"/>
      <c r="CR1055" s="225"/>
      <c r="CS1055" s="254">
        <v>713.97432201976881</v>
      </c>
      <c r="CT1055" s="255">
        <v>58.34634412764003</v>
      </c>
      <c r="CU1055" s="256">
        <v>1.1736668820235996</v>
      </c>
      <c r="CV1055" s="257">
        <v>0.94191540498910376</v>
      </c>
      <c r="CW1055" s="245" t="s">
        <v>592</v>
      </c>
      <c r="CX1055" s="258"/>
      <c r="CY1055" s="253"/>
      <c r="CZ1055" s="253"/>
      <c r="DA1055" s="259"/>
      <c r="DB1055" s="260"/>
      <c r="DC1055" s="261">
        <v>0</v>
      </c>
      <c r="DD1055" s="262">
        <v>70195</v>
      </c>
      <c r="DE1055" s="263">
        <v>0</v>
      </c>
      <c r="DF1055" s="111">
        <v>23398.333333333332</v>
      </c>
    </row>
    <row r="1056" spans="1:110" ht="35.25" customHeight="1" x14ac:dyDescent="0.25">
      <c r="A1056" s="237" t="s">
        <v>541</v>
      </c>
      <c r="B1056" s="238" t="s">
        <v>14</v>
      </c>
      <c r="C1056" s="238" t="s">
        <v>22</v>
      </c>
      <c r="D1056" s="60" t="s">
        <v>329</v>
      </c>
      <c r="E1056" s="60" t="s">
        <v>184</v>
      </c>
      <c r="F1056" s="60" t="s">
        <v>2030</v>
      </c>
      <c r="G1056" s="61" t="s">
        <v>1849</v>
      </c>
      <c r="H1056" s="211" t="s">
        <v>543</v>
      </c>
      <c r="I1056" s="60" t="s">
        <v>529</v>
      </c>
      <c r="J1056" s="212">
        <v>11.774481389853227</v>
      </c>
      <c r="K1056" s="212">
        <v>22.033901469321002</v>
      </c>
      <c r="L1056" s="213">
        <v>4106.3</v>
      </c>
      <c r="M1056" s="214"/>
      <c r="N1056" s="214"/>
      <c r="O1056" s="214"/>
      <c r="P1056" s="214"/>
      <c r="Q1056" s="214"/>
      <c r="R1056" s="214"/>
      <c r="S1056" s="214"/>
      <c r="T1056" s="214"/>
      <c r="U1056" s="214"/>
      <c r="V1056" s="214"/>
      <c r="W1056" s="214"/>
      <c r="X1056" s="214"/>
      <c r="Y1056" s="214"/>
      <c r="Z1056" s="214"/>
      <c r="AA1056" s="214"/>
      <c r="AB1056" s="214"/>
      <c r="AC1056" s="214">
        <v>148</v>
      </c>
      <c r="AD1056" s="214">
        <v>148</v>
      </c>
      <c r="AE1056" s="214"/>
      <c r="AF1056" s="214"/>
      <c r="AG1056" s="215"/>
      <c r="AH1056" s="214"/>
      <c r="AI1056" s="214">
        <f t="shared" si="51"/>
        <v>148</v>
      </c>
      <c r="AJ1056" s="214">
        <f t="shared" si="51"/>
        <v>148</v>
      </c>
      <c r="AK1056" s="214"/>
      <c r="AL1056" s="214"/>
      <c r="AM1056" s="214"/>
      <c r="AN1056" s="214"/>
      <c r="AO1056" s="214"/>
      <c r="AP1056" s="214"/>
      <c r="AQ1056" s="214"/>
      <c r="AR1056" s="214"/>
      <c r="AS1056" s="214"/>
      <c r="AT1056" s="214"/>
      <c r="AU1056" s="214"/>
      <c r="AV1056" s="214"/>
      <c r="AW1056" s="214"/>
      <c r="AX1056" s="214"/>
      <c r="AY1056" s="214"/>
      <c r="AZ1056" s="214"/>
      <c r="BA1056" s="214">
        <v>774.78499999999997</v>
      </c>
      <c r="BB1056" s="214">
        <v>774.78499999999997</v>
      </c>
      <c r="BC1056" s="214"/>
      <c r="BD1056" s="214"/>
      <c r="BE1056" s="214"/>
      <c r="BF1056" s="214"/>
      <c r="BG1056" s="216">
        <f t="shared" si="52"/>
        <v>774.78499999999997</v>
      </c>
      <c r="BH1056" s="72">
        <f t="shared" si="52"/>
        <v>774.78499999999997</v>
      </c>
      <c r="BI1056" s="217">
        <f t="shared" si="50"/>
        <v>5.8036329588014982E-2</v>
      </c>
      <c r="BJ1056" s="218">
        <v>0</v>
      </c>
      <c r="BK1056" s="218">
        <v>0</v>
      </c>
      <c r="BL1056" s="218">
        <v>0</v>
      </c>
      <c r="BM1056" s="218">
        <v>0</v>
      </c>
      <c r="BN1056" s="218">
        <v>0</v>
      </c>
      <c r="BO1056" s="218">
        <v>0</v>
      </c>
      <c r="BP1056" s="218">
        <v>0</v>
      </c>
      <c r="BQ1056" s="218">
        <v>0</v>
      </c>
      <c r="BR1056" s="218">
        <v>0</v>
      </c>
      <c r="BS1056" s="218">
        <v>0</v>
      </c>
      <c r="BT1056" s="218">
        <v>0</v>
      </c>
      <c r="BU1056" s="218">
        <v>0</v>
      </c>
      <c r="BV1056" s="218">
        <v>0</v>
      </c>
      <c r="BW1056" s="218">
        <v>0</v>
      </c>
      <c r="BX1056" s="218">
        <v>0</v>
      </c>
      <c r="BY1056" s="218">
        <v>0</v>
      </c>
      <c r="BZ1056" s="218">
        <v>909473.62439999997</v>
      </c>
      <c r="CA1056" s="218">
        <v>909473.62439999997</v>
      </c>
      <c r="CB1056" s="218">
        <v>0</v>
      </c>
      <c r="CC1056" s="218">
        <v>0</v>
      </c>
      <c r="CD1056" s="218">
        <v>0</v>
      </c>
      <c r="CE1056" s="218">
        <v>0</v>
      </c>
      <c r="CF1056" s="218">
        <v>909473.62439999997</v>
      </c>
      <c r="CG1056" s="219">
        <v>909473.62439999997</v>
      </c>
      <c r="CH1056" s="220">
        <v>37044508.456612796</v>
      </c>
      <c r="CI1056" s="220">
        <v>37044508.456612796</v>
      </c>
      <c r="CJ1056" s="220">
        <v>48627747.089064002</v>
      </c>
      <c r="CK1056" s="221" t="s">
        <v>530</v>
      </c>
      <c r="CL1056" s="222">
        <v>10.17</v>
      </c>
      <c r="CM1056" s="223">
        <v>10.17</v>
      </c>
      <c r="CN1056" s="224">
        <v>13.35</v>
      </c>
      <c r="CO1056" s="253"/>
      <c r="CP1056" s="253"/>
      <c r="CQ1056" s="253"/>
      <c r="CR1056" s="225"/>
      <c r="CS1056" s="254">
        <v>50.308068269967102</v>
      </c>
      <c r="CT1056" s="255">
        <v>13.509464313580233</v>
      </c>
      <c r="CU1056" s="256">
        <v>0.45820573175906204</v>
      </c>
      <c r="CV1056" s="257">
        <v>0.41893809594164749</v>
      </c>
      <c r="CW1056" s="245" t="s">
        <v>636</v>
      </c>
      <c r="CX1056" s="258"/>
      <c r="CY1056" s="253"/>
      <c r="CZ1056" s="253"/>
      <c r="DA1056" s="259"/>
      <c r="DB1056" s="260"/>
      <c r="DC1056" s="261">
        <v>0</v>
      </c>
      <c r="DD1056" s="262">
        <v>0</v>
      </c>
      <c r="DE1056" s="263">
        <v>0</v>
      </c>
      <c r="DF1056" s="111">
        <v>0</v>
      </c>
    </row>
    <row r="1057" spans="1:110" ht="35.25" customHeight="1" x14ac:dyDescent="0.25">
      <c r="A1057" s="237" t="s">
        <v>541</v>
      </c>
      <c r="B1057" s="238" t="s">
        <v>14</v>
      </c>
      <c r="C1057" s="238" t="s">
        <v>22</v>
      </c>
      <c r="D1057" s="60" t="s">
        <v>295</v>
      </c>
      <c r="E1057" s="60" t="s">
        <v>25</v>
      </c>
      <c r="F1057" s="60" t="s">
        <v>2031</v>
      </c>
      <c r="G1057" s="61" t="s">
        <v>25</v>
      </c>
      <c r="H1057" s="211" t="s">
        <v>533</v>
      </c>
      <c r="I1057" s="60" t="s">
        <v>529</v>
      </c>
      <c r="J1057" s="212">
        <v>8.8480083453848515</v>
      </c>
      <c r="K1057" s="212">
        <v>33.140530234098001</v>
      </c>
      <c r="L1057" s="213">
        <v>1240.4000000000001</v>
      </c>
      <c r="M1057" s="214"/>
      <c r="N1057" s="214"/>
      <c r="O1057" s="214"/>
      <c r="P1057" s="214"/>
      <c r="Q1057" s="214"/>
      <c r="R1057" s="214"/>
      <c r="S1057" s="214"/>
      <c r="T1057" s="214"/>
      <c r="U1057" s="214"/>
      <c r="V1057" s="214"/>
      <c r="W1057" s="214"/>
      <c r="X1057" s="214"/>
      <c r="Y1057" s="214"/>
      <c r="Z1057" s="214"/>
      <c r="AA1057" s="214"/>
      <c r="AB1057" s="214"/>
      <c r="AC1057" s="214">
        <v>57</v>
      </c>
      <c r="AD1057" s="214">
        <v>57</v>
      </c>
      <c r="AE1057" s="214"/>
      <c r="AF1057" s="214"/>
      <c r="AG1057" s="215"/>
      <c r="AH1057" s="214"/>
      <c r="AI1057" s="214">
        <f t="shared" si="51"/>
        <v>57</v>
      </c>
      <c r="AJ1057" s="214">
        <f t="shared" si="51"/>
        <v>57</v>
      </c>
      <c r="AK1057" s="214"/>
      <c r="AL1057" s="214"/>
      <c r="AM1057" s="214"/>
      <c r="AN1057" s="214"/>
      <c r="AO1057" s="214"/>
      <c r="AP1057" s="214"/>
      <c r="AQ1057" s="214"/>
      <c r="AR1057" s="214"/>
      <c r="AS1057" s="214"/>
      <c r="AT1057" s="214"/>
      <c r="AU1057" s="214"/>
      <c r="AV1057" s="214"/>
      <c r="AW1057" s="214"/>
      <c r="AX1057" s="214"/>
      <c r="AY1057" s="214"/>
      <c r="AZ1057" s="214"/>
      <c r="BA1057" s="214">
        <v>400.52</v>
      </c>
      <c r="BB1057" s="214">
        <v>400.52</v>
      </c>
      <c r="BC1057" s="214"/>
      <c r="BD1057" s="214"/>
      <c r="BE1057" s="214"/>
      <c r="BF1057" s="214"/>
      <c r="BG1057" s="216">
        <f t="shared" si="52"/>
        <v>400.52</v>
      </c>
      <c r="BH1057" s="72">
        <f t="shared" si="52"/>
        <v>400.52</v>
      </c>
      <c r="BI1057" s="217">
        <f t="shared" si="50"/>
        <v>8.2581443298969076E-2</v>
      </c>
      <c r="BJ1057" s="218">
        <v>0</v>
      </c>
      <c r="BK1057" s="218">
        <v>0</v>
      </c>
      <c r="BL1057" s="218">
        <v>0</v>
      </c>
      <c r="BM1057" s="218">
        <v>0</v>
      </c>
      <c r="BN1057" s="218">
        <v>0</v>
      </c>
      <c r="BO1057" s="218">
        <v>0</v>
      </c>
      <c r="BP1057" s="218">
        <v>0</v>
      </c>
      <c r="BQ1057" s="218">
        <v>0</v>
      </c>
      <c r="BR1057" s="218">
        <v>0</v>
      </c>
      <c r="BS1057" s="218">
        <v>0</v>
      </c>
      <c r="BT1057" s="218">
        <v>0</v>
      </c>
      <c r="BU1057" s="218">
        <v>0</v>
      </c>
      <c r="BV1057" s="218">
        <v>0</v>
      </c>
      <c r="BW1057" s="218">
        <v>0</v>
      </c>
      <c r="BX1057" s="218">
        <v>0</v>
      </c>
      <c r="BY1057" s="218">
        <v>0</v>
      </c>
      <c r="BZ1057" s="218">
        <v>470146.39679999999</v>
      </c>
      <c r="CA1057" s="218">
        <v>470146.39679999999</v>
      </c>
      <c r="CB1057" s="218">
        <v>0</v>
      </c>
      <c r="CC1057" s="218">
        <v>0</v>
      </c>
      <c r="CD1057" s="218">
        <v>0</v>
      </c>
      <c r="CE1057" s="218">
        <v>0</v>
      </c>
      <c r="CF1057" s="218">
        <v>470146.39679999999</v>
      </c>
      <c r="CG1057" s="219">
        <v>470146.39679999999</v>
      </c>
      <c r="CH1057" s="220">
        <v>15627840</v>
      </c>
      <c r="CI1057" s="220">
        <v>15627840</v>
      </c>
      <c r="CJ1057" s="220">
        <v>16994399.999999996</v>
      </c>
      <c r="CK1057" s="221" t="s">
        <v>530</v>
      </c>
      <c r="CL1057" s="222">
        <v>4.46</v>
      </c>
      <c r="CM1057" s="223">
        <v>4.46</v>
      </c>
      <c r="CN1057" s="224">
        <v>4.8499999999999996</v>
      </c>
      <c r="CO1057" s="253"/>
      <c r="CP1057" s="253"/>
      <c r="CQ1057" s="253"/>
      <c r="CR1057" s="225"/>
      <c r="CS1057" s="254">
        <v>1263.3524604947459</v>
      </c>
      <c r="CT1057" s="255">
        <v>300.47117060559822</v>
      </c>
      <c r="CU1057" s="256">
        <v>1.0890871032538383</v>
      </c>
      <c r="CV1057" s="257">
        <v>0.83943980731833345</v>
      </c>
      <c r="CW1057" s="245" t="s">
        <v>548</v>
      </c>
      <c r="CX1057" s="258"/>
      <c r="CY1057" s="253"/>
      <c r="CZ1057" s="253"/>
      <c r="DA1057" s="259"/>
      <c r="DB1057" s="260"/>
      <c r="DC1057" s="261">
        <v>0</v>
      </c>
      <c r="DD1057" s="262">
        <v>0</v>
      </c>
      <c r="DE1057" s="263">
        <v>681877</v>
      </c>
      <c r="DF1057" s="111">
        <v>227292.33333333334</v>
      </c>
    </row>
    <row r="1058" spans="1:110" ht="35.25" customHeight="1" x14ac:dyDescent="0.25">
      <c r="A1058" s="237" t="s">
        <v>541</v>
      </c>
      <c r="B1058" s="238" t="s">
        <v>14</v>
      </c>
      <c r="C1058" s="238" t="s">
        <v>22</v>
      </c>
      <c r="D1058" s="60" t="s">
        <v>379</v>
      </c>
      <c r="E1058" s="60" t="s">
        <v>125</v>
      </c>
      <c r="F1058" s="60" t="s">
        <v>2032</v>
      </c>
      <c r="G1058" s="61" t="s">
        <v>1841</v>
      </c>
      <c r="H1058" s="211" t="s">
        <v>533</v>
      </c>
      <c r="I1058" s="60" t="s">
        <v>529</v>
      </c>
      <c r="J1058" s="212">
        <v>9.7168050304614013</v>
      </c>
      <c r="K1058" s="212">
        <v>34.272348413562</v>
      </c>
      <c r="L1058" s="213">
        <v>3143.1</v>
      </c>
      <c r="M1058" s="214"/>
      <c r="N1058" s="214"/>
      <c r="O1058" s="214"/>
      <c r="P1058" s="214"/>
      <c r="Q1058" s="214"/>
      <c r="R1058" s="214"/>
      <c r="S1058" s="214"/>
      <c r="T1058" s="214"/>
      <c r="U1058" s="214"/>
      <c r="V1058" s="214"/>
      <c r="W1058" s="214"/>
      <c r="X1058" s="214"/>
      <c r="Y1058" s="214"/>
      <c r="Z1058" s="214"/>
      <c r="AA1058" s="214"/>
      <c r="AB1058" s="214"/>
      <c r="AC1058" s="214">
        <v>185</v>
      </c>
      <c r="AD1058" s="214">
        <v>185</v>
      </c>
      <c r="AE1058" s="214"/>
      <c r="AF1058" s="214"/>
      <c r="AG1058" s="215"/>
      <c r="AH1058" s="214"/>
      <c r="AI1058" s="214">
        <f t="shared" si="51"/>
        <v>185</v>
      </c>
      <c r="AJ1058" s="214">
        <f t="shared" si="51"/>
        <v>185</v>
      </c>
      <c r="AK1058" s="214"/>
      <c r="AL1058" s="214"/>
      <c r="AM1058" s="214"/>
      <c r="AN1058" s="214"/>
      <c r="AO1058" s="214"/>
      <c r="AP1058" s="214"/>
      <c r="AQ1058" s="214"/>
      <c r="AR1058" s="214"/>
      <c r="AS1058" s="214"/>
      <c r="AT1058" s="214"/>
      <c r="AU1058" s="214"/>
      <c r="AV1058" s="214"/>
      <c r="AW1058" s="214"/>
      <c r="AX1058" s="214"/>
      <c r="AY1058" s="214"/>
      <c r="AZ1058" s="214"/>
      <c r="BA1058" s="214">
        <v>1218.8</v>
      </c>
      <c r="BB1058" s="214">
        <v>1218.8</v>
      </c>
      <c r="BC1058" s="214"/>
      <c r="BD1058" s="214"/>
      <c r="BE1058" s="214"/>
      <c r="BF1058" s="214"/>
      <c r="BG1058" s="216">
        <f t="shared" si="52"/>
        <v>1218.8</v>
      </c>
      <c r="BH1058" s="72">
        <f t="shared" si="52"/>
        <v>1218.8</v>
      </c>
      <c r="BI1058" s="217">
        <f t="shared" si="50"/>
        <v>0.14271662763466042</v>
      </c>
      <c r="BJ1058" s="218">
        <v>0</v>
      </c>
      <c r="BK1058" s="218">
        <v>0</v>
      </c>
      <c r="BL1058" s="218">
        <v>0</v>
      </c>
      <c r="BM1058" s="218">
        <v>0</v>
      </c>
      <c r="BN1058" s="218">
        <v>0</v>
      </c>
      <c r="BO1058" s="218">
        <v>0</v>
      </c>
      <c r="BP1058" s="218">
        <v>0</v>
      </c>
      <c r="BQ1058" s="218">
        <v>0</v>
      </c>
      <c r="BR1058" s="218">
        <v>0</v>
      </c>
      <c r="BS1058" s="218">
        <v>0</v>
      </c>
      <c r="BT1058" s="218">
        <v>0</v>
      </c>
      <c r="BU1058" s="218">
        <v>0</v>
      </c>
      <c r="BV1058" s="218">
        <v>0</v>
      </c>
      <c r="BW1058" s="218">
        <v>0</v>
      </c>
      <c r="BX1058" s="218">
        <v>0</v>
      </c>
      <c r="BY1058" s="218">
        <v>0</v>
      </c>
      <c r="BZ1058" s="218">
        <v>1430676.192</v>
      </c>
      <c r="CA1058" s="218">
        <v>1430676.192</v>
      </c>
      <c r="CB1058" s="218">
        <v>0</v>
      </c>
      <c r="CC1058" s="218">
        <v>0</v>
      </c>
      <c r="CD1058" s="218">
        <v>0</v>
      </c>
      <c r="CE1058" s="218">
        <v>0</v>
      </c>
      <c r="CF1058" s="218">
        <v>1430676.192</v>
      </c>
      <c r="CG1058" s="219">
        <v>1430676.192</v>
      </c>
      <c r="CH1058" s="220">
        <v>27574096.849358406</v>
      </c>
      <c r="CI1058" s="220">
        <v>27574096.849358406</v>
      </c>
      <c r="CJ1058" s="220">
        <v>29959642.123857595</v>
      </c>
      <c r="CK1058" s="221" t="s">
        <v>530</v>
      </c>
      <c r="CL1058" s="222">
        <v>7.86</v>
      </c>
      <c r="CM1058" s="223">
        <v>7.86</v>
      </c>
      <c r="CN1058" s="224">
        <v>8.5399999999999991</v>
      </c>
      <c r="CO1058" s="253"/>
      <c r="CP1058" s="253"/>
      <c r="CQ1058" s="253"/>
      <c r="CR1058" s="225"/>
      <c r="CS1058" s="254">
        <v>468.91165717158475</v>
      </c>
      <c r="CT1058" s="255">
        <v>79.400296246802398</v>
      </c>
      <c r="CU1058" s="256">
        <v>0.88594061472829644</v>
      </c>
      <c r="CV1058" s="257">
        <v>0.77978158829459276</v>
      </c>
      <c r="CW1058" s="245" t="s">
        <v>616</v>
      </c>
      <c r="CX1058" s="258"/>
      <c r="CY1058" s="253"/>
      <c r="CZ1058" s="253"/>
      <c r="DA1058" s="259"/>
      <c r="DB1058" s="260"/>
      <c r="DC1058" s="261">
        <v>453284</v>
      </c>
      <c r="DD1058" s="262">
        <v>38220</v>
      </c>
      <c r="DE1058" s="263">
        <v>101537</v>
      </c>
      <c r="DF1058" s="111">
        <v>197680.33333333334</v>
      </c>
    </row>
    <row r="1059" spans="1:110" ht="35.25" customHeight="1" x14ac:dyDescent="0.25">
      <c r="A1059" s="237" t="s">
        <v>541</v>
      </c>
      <c r="B1059" s="238" t="s">
        <v>14</v>
      </c>
      <c r="C1059" s="238" t="s">
        <v>22</v>
      </c>
      <c r="D1059" s="60" t="s">
        <v>379</v>
      </c>
      <c r="E1059" s="60" t="s">
        <v>125</v>
      </c>
      <c r="F1059" s="60" t="s">
        <v>2033</v>
      </c>
      <c r="G1059" s="61" t="s">
        <v>125</v>
      </c>
      <c r="H1059" s="211" t="s">
        <v>533</v>
      </c>
      <c r="I1059" s="60" t="s">
        <v>529</v>
      </c>
      <c r="J1059" s="212">
        <v>11.774481389853227</v>
      </c>
      <c r="K1059" s="212">
        <v>18.350757537587999</v>
      </c>
      <c r="L1059" s="213">
        <v>1234.5</v>
      </c>
      <c r="M1059" s="214"/>
      <c r="N1059" s="214"/>
      <c r="O1059" s="214"/>
      <c r="P1059" s="214"/>
      <c r="Q1059" s="214"/>
      <c r="R1059" s="214"/>
      <c r="S1059" s="214"/>
      <c r="T1059" s="214"/>
      <c r="U1059" s="214"/>
      <c r="V1059" s="214"/>
      <c r="W1059" s="214"/>
      <c r="X1059" s="214"/>
      <c r="Y1059" s="214"/>
      <c r="Z1059" s="214"/>
      <c r="AA1059" s="214"/>
      <c r="AB1059" s="214"/>
      <c r="AC1059" s="214">
        <v>115</v>
      </c>
      <c r="AD1059" s="214">
        <v>115</v>
      </c>
      <c r="AE1059" s="214"/>
      <c r="AF1059" s="214"/>
      <c r="AG1059" s="215"/>
      <c r="AH1059" s="214"/>
      <c r="AI1059" s="214">
        <f t="shared" si="51"/>
        <v>115</v>
      </c>
      <c r="AJ1059" s="214">
        <f t="shared" si="51"/>
        <v>115</v>
      </c>
      <c r="AK1059" s="214"/>
      <c r="AL1059" s="214"/>
      <c r="AM1059" s="214"/>
      <c r="AN1059" s="214"/>
      <c r="AO1059" s="214"/>
      <c r="AP1059" s="214"/>
      <c r="AQ1059" s="214"/>
      <c r="AR1059" s="214"/>
      <c r="AS1059" s="214"/>
      <c r="AT1059" s="214"/>
      <c r="AU1059" s="214"/>
      <c r="AV1059" s="214"/>
      <c r="AW1059" s="214"/>
      <c r="AX1059" s="214"/>
      <c r="AY1059" s="214"/>
      <c r="AZ1059" s="214"/>
      <c r="BA1059" s="214">
        <v>2617.0749999999998</v>
      </c>
      <c r="BB1059" s="214">
        <v>2617.0749999999998</v>
      </c>
      <c r="BC1059" s="214"/>
      <c r="BD1059" s="214"/>
      <c r="BE1059" s="214"/>
      <c r="BF1059" s="214"/>
      <c r="BG1059" s="216">
        <f t="shared" si="52"/>
        <v>2617.0749999999998</v>
      </c>
      <c r="BH1059" s="72">
        <f t="shared" si="52"/>
        <v>2617.0749999999998</v>
      </c>
      <c r="BI1059" s="217">
        <f t="shared" si="50"/>
        <v>0.45435329861111112</v>
      </c>
      <c r="BJ1059" s="218">
        <v>0</v>
      </c>
      <c r="BK1059" s="218">
        <v>0</v>
      </c>
      <c r="BL1059" s="218">
        <v>0</v>
      </c>
      <c r="BM1059" s="218">
        <v>0</v>
      </c>
      <c r="BN1059" s="218">
        <v>0</v>
      </c>
      <c r="BO1059" s="218">
        <v>0</v>
      </c>
      <c r="BP1059" s="218">
        <v>0</v>
      </c>
      <c r="BQ1059" s="218">
        <v>0</v>
      </c>
      <c r="BR1059" s="218">
        <v>0</v>
      </c>
      <c r="BS1059" s="218">
        <v>0</v>
      </c>
      <c r="BT1059" s="218">
        <v>0</v>
      </c>
      <c r="BU1059" s="218">
        <v>0</v>
      </c>
      <c r="BV1059" s="218">
        <v>0</v>
      </c>
      <c r="BW1059" s="218">
        <v>0</v>
      </c>
      <c r="BX1059" s="218">
        <v>0</v>
      </c>
      <c r="BY1059" s="218">
        <v>0</v>
      </c>
      <c r="BZ1059" s="218">
        <v>3072027.318</v>
      </c>
      <c r="CA1059" s="218">
        <v>3072027.318</v>
      </c>
      <c r="CB1059" s="218">
        <v>0</v>
      </c>
      <c r="CC1059" s="218">
        <v>0</v>
      </c>
      <c r="CD1059" s="218">
        <v>0</v>
      </c>
      <c r="CE1059" s="218">
        <v>0</v>
      </c>
      <c r="CF1059" s="218">
        <v>3072027.318</v>
      </c>
      <c r="CG1059" s="219">
        <v>3072027.318</v>
      </c>
      <c r="CH1059" s="220">
        <v>27382446.0487056</v>
      </c>
      <c r="CI1059" s="220">
        <v>27382446.0487056</v>
      </c>
      <c r="CJ1059" s="220">
        <v>23297324.850892801</v>
      </c>
      <c r="CK1059" s="221" t="s">
        <v>530</v>
      </c>
      <c r="CL1059" s="222">
        <v>6.77</v>
      </c>
      <c r="CM1059" s="223">
        <v>6.77</v>
      </c>
      <c r="CN1059" s="224">
        <v>5.76</v>
      </c>
      <c r="CO1059" s="253"/>
      <c r="CP1059" s="253"/>
      <c r="CQ1059" s="253"/>
      <c r="CR1059" s="225"/>
      <c r="CS1059" s="254">
        <v>487.16606858683048</v>
      </c>
      <c r="CT1059" s="255">
        <v>103.67126637270866</v>
      </c>
      <c r="CU1059" s="256">
        <v>0.59546918051494202</v>
      </c>
      <c r="CV1059" s="257">
        <v>0.48098288376862103</v>
      </c>
      <c r="CW1059" s="245" t="s">
        <v>548</v>
      </c>
      <c r="CX1059" s="258"/>
      <c r="CY1059" s="253"/>
      <c r="CZ1059" s="253"/>
      <c r="DA1059" s="259"/>
      <c r="DB1059" s="260"/>
      <c r="DC1059" s="261">
        <v>0</v>
      </c>
      <c r="DD1059" s="262">
        <v>0</v>
      </c>
      <c r="DE1059" s="263">
        <v>0</v>
      </c>
      <c r="DF1059" s="111">
        <v>0</v>
      </c>
    </row>
    <row r="1060" spans="1:110" ht="35.25" customHeight="1" x14ac:dyDescent="0.25">
      <c r="A1060" s="237" t="s">
        <v>541</v>
      </c>
      <c r="B1060" s="238" t="s">
        <v>14</v>
      </c>
      <c r="C1060" s="238" t="s">
        <v>22</v>
      </c>
      <c r="D1060" s="60" t="s">
        <v>112</v>
      </c>
      <c r="E1060" s="60" t="s">
        <v>113</v>
      </c>
      <c r="F1060" s="60" t="s">
        <v>2034</v>
      </c>
      <c r="G1060" s="61" t="s">
        <v>113</v>
      </c>
      <c r="H1060" s="211" t="s">
        <v>543</v>
      </c>
      <c r="I1060" s="60" t="s">
        <v>529</v>
      </c>
      <c r="J1060" s="212">
        <v>9.7168050304614013</v>
      </c>
      <c r="K1060" s="212">
        <v>4.3520833242810006</v>
      </c>
      <c r="L1060" s="213">
        <v>493.4</v>
      </c>
      <c r="M1060" s="214"/>
      <c r="N1060" s="214"/>
      <c r="O1060" s="214"/>
      <c r="P1060" s="214"/>
      <c r="Q1060" s="214"/>
      <c r="R1060" s="214"/>
      <c r="S1060" s="214"/>
      <c r="T1060" s="214"/>
      <c r="U1060" s="214"/>
      <c r="V1060" s="214"/>
      <c r="W1060" s="214"/>
      <c r="X1060" s="214"/>
      <c r="Y1060" s="214"/>
      <c r="Z1060" s="214"/>
      <c r="AA1060" s="214"/>
      <c r="AB1060" s="214"/>
      <c r="AC1060" s="214">
        <v>3</v>
      </c>
      <c r="AD1060" s="214">
        <v>3</v>
      </c>
      <c r="AE1060" s="214"/>
      <c r="AF1060" s="214"/>
      <c r="AG1060" s="215"/>
      <c r="AH1060" s="214"/>
      <c r="AI1060" s="214">
        <f t="shared" si="51"/>
        <v>3</v>
      </c>
      <c r="AJ1060" s="214">
        <f t="shared" si="51"/>
        <v>3</v>
      </c>
      <c r="AK1060" s="214"/>
      <c r="AL1060" s="214"/>
      <c r="AM1060" s="214"/>
      <c r="AN1060" s="214"/>
      <c r="AO1060" s="214"/>
      <c r="AP1060" s="214"/>
      <c r="AQ1060" s="214"/>
      <c r="AR1060" s="214"/>
      <c r="AS1060" s="214"/>
      <c r="AT1060" s="214"/>
      <c r="AU1060" s="214"/>
      <c r="AV1060" s="214"/>
      <c r="AW1060" s="214"/>
      <c r="AX1060" s="214"/>
      <c r="AY1060" s="214"/>
      <c r="AZ1060" s="214"/>
      <c r="BA1060" s="214">
        <v>19.8</v>
      </c>
      <c r="BB1060" s="214">
        <v>19.8</v>
      </c>
      <c r="BC1060" s="214"/>
      <c r="BD1060" s="214"/>
      <c r="BE1060" s="214"/>
      <c r="BF1060" s="214"/>
      <c r="BG1060" s="216">
        <f t="shared" si="52"/>
        <v>19.8</v>
      </c>
      <c r="BH1060" s="72">
        <f t="shared" si="52"/>
        <v>19.8</v>
      </c>
      <c r="BI1060" s="217">
        <f t="shared" si="50"/>
        <v>8.0161943319838058E-3</v>
      </c>
      <c r="BJ1060" s="218">
        <v>0</v>
      </c>
      <c r="BK1060" s="218">
        <v>0</v>
      </c>
      <c r="BL1060" s="218">
        <v>0</v>
      </c>
      <c r="BM1060" s="218">
        <v>0</v>
      </c>
      <c r="BN1060" s="218">
        <v>0</v>
      </c>
      <c r="BO1060" s="218">
        <v>0</v>
      </c>
      <c r="BP1060" s="218">
        <v>0</v>
      </c>
      <c r="BQ1060" s="218">
        <v>0</v>
      </c>
      <c r="BR1060" s="218">
        <v>0</v>
      </c>
      <c r="BS1060" s="218">
        <v>0</v>
      </c>
      <c r="BT1060" s="218">
        <v>0</v>
      </c>
      <c r="BU1060" s="218">
        <v>0</v>
      </c>
      <c r="BV1060" s="218">
        <v>0</v>
      </c>
      <c r="BW1060" s="218">
        <v>0</v>
      </c>
      <c r="BX1060" s="218">
        <v>0</v>
      </c>
      <c r="BY1060" s="218">
        <v>0</v>
      </c>
      <c r="BZ1060" s="218">
        <v>23242.032000000003</v>
      </c>
      <c r="CA1060" s="218">
        <v>23242.032000000003</v>
      </c>
      <c r="CB1060" s="218">
        <v>0</v>
      </c>
      <c r="CC1060" s="218">
        <v>0</v>
      </c>
      <c r="CD1060" s="218">
        <v>0</v>
      </c>
      <c r="CE1060" s="218">
        <v>0</v>
      </c>
      <c r="CF1060" s="218">
        <v>23242.032000000003</v>
      </c>
      <c r="CG1060" s="219">
        <v>23242.032000000003</v>
      </c>
      <c r="CH1060" s="220">
        <v>12193920.000000002</v>
      </c>
      <c r="CI1060" s="220">
        <v>12193920.000000002</v>
      </c>
      <c r="CJ1060" s="220">
        <v>8654880.0000000019</v>
      </c>
      <c r="CK1060" s="221" t="s">
        <v>530</v>
      </c>
      <c r="CL1060" s="222">
        <v>3.48</v>
      </c>
      <c r="CM1060" s="223">
        <v>3.48</v>
      </c>
      <c r="CN1060" s="224">
        <v>2.4700000000000002</v>
      </c>
      <c r="CO1060" s="253"/>
      <c r="CP1060" s="253"/>
      <c r="CQ1060" s="253"/>
      <c r="CR1060" s="225"/>
      <c r="CS1060" s="254">
        <v>89.143855426866423</v>
      </c>
      <c r="CT1060" s="255">
        <v>52.273848656385688</v>
      </c>
      <c r="CU1060" s="256">
        <v>0.70077927405463625</v>
      </c>
      <c r="CV1060" s="257">
        <v>0.6926546972096802</v>
      </c>
      <c r="CW1060" s="245" t="s">
        <v>639</v>
      </c>
      <c r="CX1060" s="258"/>
      <c r="CY1060" s="253"/>
      <c r="CZ1060" s="253"/>
      <c r="DA1060" s="259"/>
      <c r="DB1060" s="260"/>
      <c r="DC1060" s="261">
        <v>0</v>
      </c>
      <c r="DD1060" s="262">
        <v>0</v>
      </c>
      <c r="DE1060" s="263">
        <v>129</v>
      </c>
      <c r="DF1060" s="111">
        <v>43</v>
      </c>
    </row>
    <row r="1061" spans="1:110" ht="35.25" customHeight="1" x14ac:dyDescent="0.25">
      <c r="A1061" s="237" t="s">
        <v>541</v>
      </c>
      <c r="B1061" s="238" t="s">
        <v>14</v>
      </c>
      <c r="C1061" s="238" t="s">
        <v>22</v>
      </c>
      <c r="D1061" s="60" t="s">
        <v>112</v>
      </c>
      <c r="E1061" s="60" t="s">
        <v>113</v>
      </c>
      <c r="F1061" s="60" t="s">
        <v>2035</v>
      </c>
      <c r="G1061" s="61" t="s">
        <v>2036</v>
      </c>
      <c r="H1061" s="211" t="s">
        <v>533</v>
      </c>
      <c r="I1061" s="60" t="s">
        <v>529</v>
      </c>
      <c r="J1061" s="212">
        <v>9.7168050304614013</v>
      </c>
      <c r="K1061" s="212">
        <v>24.070833283266001</v>
      </c>
      <c r="L1061" s="213">
        <v>1907.9</v>
      </c>
      <c r="M1061" s="214"/>
      <c r="N1061" s="214"/>
      <c r="O1061" s="214"/>
      <c r="P1061" s="214"/>
      <c r="Q1061" s="214"/>
      <c r="R1061" s="214"/>
      <c r="S1061" s="214"/>
      <c r="T1061" s="214"/>
      <c r="U1061" s="214"/>
      <c r="V1061" s="214"/>
      <c r="W1061" s="214"/>
      <c r="X1061" s="214"/>
      <c r="Y1061" s="214"/>
      <c r="Z1061" s="214"/>
      <c r="AA1061" s="214"/>
      <c r="AB1061" s="214"/>
      <c r="AC1061" s="214">
        <v>48</v>
      </c>
      <c r="AD1061" s="214">
        <v>48</v>
      </c>
      <c r="AE1061" s="214"/>
      <c r="AF1061" s="214"/>
      <c r="AG1061" s="215"/>
      <c r="AH1061" s="214"/>
      <c r="AI1061" s="214">
        <f t="shared" si="51"/>
        <v>48</v>
      </c>
      <c r="AJ1061" s="214">
        <f t="shared" si="51"/>
        <v>48</v>
      </c>
      <c r="AK1061" s="214"/>
      <c r="AL1061" s="214"/>
      <c r="AM1061" s="214"/>
      <c r="AN1061" s="214"/>
      <c r="AO1061" s="214"/>
      <c r="AP1061" s="214"/>
      <c r="AQ1061" s="214"/>
      <c r="AR1061" s="214"/>
      <c r="AS1061" s="214"/>
      <c r="AT1061" s="214"/>
      <c r="AU1061" s="214"/>
      <c r="AV1061" s="214"/>
      <c r="AW1061" s="214"/>
      <c r="AX1061" s="214"/>
      <c r="AY1061" s="214"/>
      <c r="AZ1061" s="214"/>
      <c r="BA1061" s="214">
        <v>296.3</v>
      </c>
      <c r="BB1061" s="214">
        <v>296.3</v>
      </c>
      <c r="BC1061" s="214"/>
      <c r="BD1061" s="214"/>
      <c r="BE1061" s="214"/>
      <c r="BF1061" s="214"/>
      <c r="BG1061" s="216">
        <f t="shared" si="52"/>
        <v>296.3</v>
      </c>
      <c r="BH1061" s="72">
        <f t="shared" si="52"/>
        <v>296.3</v>
      </c>
      <c r="BI1061" s="217">
        <f t="shared" si="50"/>
        <v>4.9631490787269687E-2</v>
      </c>
      <c r="BJ1061" s="218">
        <v>0</v>
      </c>
      <c r="BK1061" s="218">
        <v>0</v>
      </c>
      <c r="BL1061" s="218">
        <v>0</v>
      </c>
      <c r="BM1061" s="218">
        <v>0</v>
      </c>
      <c r="BN1061" s="218">
        <v>0</v>
      </c>
      <c r="BO1061" s="218">
        <v>0</v>
      </c>
      <c r="BP1061" s="218">
        <v>0</v>
      </c>
      <c r="BQ1061" s="218">
        <v>0</v>
      </c>
      <c r="BR1061" s="218">
        <v>0</v>
      </c>
      <c r="BS1061" s="218">
        <v>0</v>
      </c>
      <c r="BT1061" s="218">
        <v>0</v>
      </c>
      <c r="BU1061" s="218">
        <v>0</v>
      </c>
      <c r="BV1061" s="218">
        <v>0</v>
      </c>
      <c r="BW1061" s="218">
        <v>0</v>
      </c>
      <c r="BX1061" s="218">
        <v>0</v>
      </c>
      <c r="BY1061" s="218">
        <v>0</v>
      </c>
      <c r="BZ1061" s="218">
        <v>347808.79200000002</v>
      </c>
      <c r="CA1061" s="218">
        <v>347808.79200000002</v>
      </c>
      <c r="CB1061" s="218">
        <v>0</v>
      </c>
      <c r="CC1061" s="218">
        <v>0</v>
      </c>
      <c r="CD1061" s="218">
        <v>0</v>
      </c>
      <c r="CE1061" s="218">
        <v>0</v>
      </c>
      <c r="CF1061" s="218">
        <v>347808.79200000002</v>
      </c>
      <c r="CG1061" s="219">
        <v>347808.79200000002</v>
      </c>
      <c r="CH1061" s="220">
        <v>18255840</v>
      </c>
      <c r="CI1061" s="220">
        <v>18255840</v>
      </c>
      <c r="CJ1061" s="220">
        <v>20918879.999999996</v>
      </c>
      <c r="CK1061" s="221" t="s">
        <v>530</v>
      </c>
      <c r="CL1061" s="222">
        <v>5.21</v>
      </c>
      <c r="CM1061" s="223">
        <v>5.21</v>
      </c>
      <c r="CN1061" s="224">
        <v>5.97</v>
      </c>
      <c r="CO1061" s="253"/>
      <c r="CP1061" s="253"/>
      <c r="CQ1061" s="253"/>
      <c r="CR1061" s="225"/>
      <c r="CS1061" s="254">
        <v>160.12898240667707</v>
      </c>
      <c r="CT1061" s="255">
        <v>84.802491906568008</v>
      </c>
      <c r="CU1061" s="256">
        <v>1.7499060459463662</v>
      </c>
      <c r="CV1061" s="257">
        <v>1.7354050631990416</v>
      </c>
      <c r="CW1061" s="245" t="s">
        <v>592</v>
      </c>
      <c r="CX1061" s="258"/>
      <c r="CY1061" s="253"/>
      <c r="CZ1061" s="253"/>
      <c r="DA1061" s="259"/>
      <c r="DB1061" s="260"/>
      <c r="DC1061" s="261">
        <v>45239</v>
      </c>
      <c r="DD1061" s="262">
        <v>116579</v>
      </c>
      <c r="DE1061" s="263">
        <v>102139</v>
      </c>
      <c r="DF1061" s="111">
        <v>87985.666666666672</v>
      </c>
    </row>
    <row r="1062" spans="1:110" ht="35.25" customHeight="1" x14ac:dyDescent="0.25">
      <c r="A1062" s="237" t="s">
        <v>541</v>
      </c>
      <c r="B1062" s="238" t="s">
        <v>14</v>
      </c>
      <c r="C1062" s="238" t="s">
        <v>22</v>
      </c>
      <c r="D1062" s="60" t="s">
        <v>166</v>
      </c>
      <c r="E1062" s="60" t="s">
        <v>23</v>
      </c>
      <c r="F1062" s="60" t="s">
        <v>2037</v>
      </c>
      <c r="G1062" s="61" t="s">
        <v>23</v>
      </c>
      <c r="H1062" s="211" t="s">
        <v>543</v>
      </c>
      <c r="I1062" s="60" t="s">
        <v>529</v>
      </c>
      <c r="J1062" s="212">
        <v>9.7168050304614013</v>
      </c>
      <c r="K1062" s="212">
        <v>2.3882575707900005</v>
      </c>
      <c r="L1062" s="213">
        <v>302.3</v>
      </c>
      <c r="M1062" s="214"/>
      <c r="N1062" s="214"/>
      <c r="O1062" s="214"/>
      <c r="P1062" s="214"/>
      <c r="Q1062" s="214"/>
      <c r="R1062" s="214"/>
      <c r="S1062" s="214"/>
      <c r="T1062" s="214"/>
      <c r="U1062" s="214"/>
      <c r="V1062" s="214"/>
      <c r="W1062" s="214"/>
      <c r="X1062" s="214"/>
      <c r="Y1062" s="214"/>
      <c r="Z1062" s="214"/>
      <c r="AA1062" s="214"/>
      <c r="AB1062" s="214"/>
      <c r="AC1062" s="214">
        <v>13</v>
      </c>
      <c r="AD1062" s="214">
        <v>13</v>
      </c>
      <c r="AE1062" s="214"/>
      <c r="AF1062" s="214"/>
      <c r="AG1062" s="215"/>
      <c r="AH1062" s="214"/>
      <c r="AI1062" s="214">
        <f t="shared" si="51"/>
        <v>13</v>
      </c>
      <c r="AJ1062" s="214">
        <f t="shared" si="51"/>
        <v>13</v>
      </c>
      <c r="AK1062" s="214"/>
      <c r="AL1062" s="214"/>
      <c r="AM1062" s="214"/>
      <c r="AN1062" s="214"/>
      <c r="AO1062" s="214"/>
      <c r="AP1062" s="214"/>
      <c r="AQ1062" s="214"/>
      <c r="AR1062" s="214"/>
      <c r="AS1062" s="214"/>
      <c r="AT1062" s="214"/>
      <c r="AU1062" s="214"/>
      <c r="AV1062" s="214"/>
      <c r="AW1062" s="214"/>
      <c r="AX1062" s="214"/>
      <c r="AY1062" s="214"/>
      <c r="AZ1062" s="214"/>
      <c r="BA1062" s="214">
        <v>75.319999999999993</v>
      </c>
      <c r="BB1062" s="214">
        <v>75.319999999999993</v>
      </c>
      <c r="BC1062" s="214"/>
      <c r="BD1062" s="214"/>
      <c r="BE1062" s="214"/>
      <c r="BF1062" s="214"/>
      <c r="BG1062" s="216">
        <f t="shared" si="52"/>
        <v>75.319999999999993</v>
      </c>
      <c r="BH1062" s="72">
        <f t="shared" si="52"/>
        <v>75.319999999999993</v>
      </c>
      <c r="BI1062" s="217">
        <f t="shared" si="50"/>
        <v>0.14768627450980393</v>
      </c>
      <c r="BJ1062" s="218">
        <v>0</v>
      </c>
      <c r="BK1062" s="218">
        <v>0</v>
      </c>
      <c r="BL1062" s="218">
        <v>0</v>
      </c>
      <c r="BM1062" s="218">
        <v>0</v>
      </c>
      <c r="BN1062" s="218">
        <v>0</v>
      </c>
      <c r="BO1062" s="218">
        <v>0</v>
      </c>
      <c r="BP1062" s="218">
        <v>0</v>
      </c>
      <c r="BQ1062" s="218">
        <v>0</v>
      </c>
      <c r="BR1062" s="218">
        <v>0</v>
      </c>
      <c r="BS1062" s="218">
        <v>0</v>
      </c>
      <c r="BT1062" s="218">
        <v>0</v>
      </c>
      <c r="BU1062" s="218">
        <v>0</v>
      </c>
      <c r="BV1062" s="218">
        <v>0</v>
      </c>
      <c r="BW1062" s="218">
        <v>0</v>
      </c>
      <c r="BX1062" s="218">
        <v>0</v>
      </c>
      <c r="BY1062" s="218">
        <v>0</v>
      </c>
      <c r="BZ1062" s="218">
        <v>88413.628800000006</v>
      </c>
      <c r="CA1062" s="218">
        <v>88413.628800000006</v>
      </c>
      <c r="CB1062" s="218">
        <v>0</v>
      </c>
      <c r="CC1062" s="218">
        <v>0</v>
      </c>
      <c r="CD1062" s="218">
        <v>0</v>
      </c>
      <c r="CE1062" s="218">
        <v>0</v>
      </c>
      <c r="CF1062" s="218">
        <v>88413.628800000006</v>
      </c>
      <c r="CG1062" s="219">
        <v>88413.628800000006</v>
      </c>
      <c r="CH1062" s="220">
        <v>5220960</v>
      </c>
      <c r="CI1062" s="220">
        <v>5220960</v>
      </c>
      <c r="CJ1062" s="220">
        <v>1787040.0000000002</v>
      </c>
      <c r="CK1062" s="221" t="s">
        <v>530</v>
      </c>
      <c r="CL1062" s="222">
        <v>1.49</v>
      </c>
      <c r="CM1062" s="223">
        <v>1.49</v>
      </c>
      <c r="CN1062" s="224">
        <v>0.51</v>
      </c>
      <c r="CO1062" s="253"/>
      <c r="CP1062" s="253"/>
      <c r="CQ1062" s="253"/>
      <c r="CR1062" s="225"/>
      <c r="CS1062" s="254">
        <v>656.97127878722802</v>
      </c>
      <c r="CT1062" s="255">
        <v>61.112442283230251</v>
      </c>
      <c r="CU1062" s="256">
        <v>1.0289318359906134</v>
      </c>
      <c r="CV1062" s="257">
        <v>0.69697705242292685</v>
      </c>
      <c r="CW1062" s="245" t="s">
        <v>908</v>
      </c>
      <c r="CX1062" s="258"/>
      <c r="CY1062" s="253"/>
      <c r="CZ1062" s="253"/>
      <c r="DA1062" s="259"/>
      <c r="DB1062" s="260"/>
      <c r="DC1062" s="261">
        <v>0</v>
      </c>
      <c r="DD1062" s="262">
        <v>0</v>
      </c>
      <c r="DE1062" s="263">
        <v>2637</v>
      </c>
      <c r="DF1062" s="111">
        <v>879</v>
      </c>
    </row>
    <row r="1063" spans="1:110" ht="35.25" customHeight="1" x14ac:dyDescent="0.25">
      <c r="A1063" s="237" t="s">
        <v>541</v>
      </c>
      <c r="B1063" s="238" t="s">
        <v>14</v>
      </c>
      <c r="C1063" s="238" t="s">
        <v>22</v>
      </c>
      <c r="D1063" s="60" t="s">
        <v>166</v>
      </c>
      <c r="E1063" s="60" t="s">
        <v>23</v>
      </c>
      <c r="F1063" s="60" t="s">
        <v>2038</v>
      </c>
      <c r="G1063" s="61" t="s">
        <v>23</v>
      </c>
      <c r="H1063" s="211" t="s">
        <v>533</v>
      </c>
      <c r="I1063" s="60" t="s">
        <v>529</v>
      </c>
      <c r="J1063" s="212">
        <v>11.660166036553681</v>
      </c>
      <c r="K1063" s="212">
        <v>0.29678030241300002</v>
      </c>
      <c r="L1063" s="213">
        <v>17.8</v>
      </c>
      <c r="M1063" s="214"/>
      <c r="N1063" s="214"/>
      <c r="O1063" s="214"/>
      <c r="P1063" s="214"/>
      <c r="Q1063" s="214"/>
      <c r="R1063" s="214"/>
      <c r="S1063" s="214"/>
      <c r="T1063" s="214"/>
      <c r="U1063" s="214"/>
      <c r="V1063" s="214"/>
      <c r="W1063" s="214"/>
      <c r="X1063" s="214"/>
      <c r="Y1063" s="214"/>
      <c r="Z1063" s="214"/>
      <c r="AA1063" s="214"/>
      <c r="AB1063" s="214"/>
      <c r="AC1063" s="214"/>
      <c r="AD1063" s="214"/>
      <c r="AE1063" s="214"/>
      <c r="AF1063" s="214"/>
      <c r="AG1063" s="215"/>
      <c r="AH1063" s="214"/>
      <c r="AI1063" s="214">
        <f t="shared" si="51"/>
        <v>0</v>
      </c>
      <c r="AJ1063" s="214">
        <f t="shared" si="51"/>
        <v>0</v>
      </c>
      <c r="AK1063" s="214"/>
      <c r="AL1063" s="214"/>
      <c r="AM1063" s="214"/>
      <c r="AN1063" s="214"/>
      <c r="AO1063" s="214"/>
      <c r="AP1063" s="214"/>
      <c r="AQ1063" s="214"/>
      <c r="AR1063" s="214"/>
      <c r="AS1063" s="214"/>
      <c r="AT1063" s="214"/>
      <c r="AU1063" s="214"/>
      <c r="AV1063" s="214"/>
      <c r="AW1063" s="214"/>
      <c r="AX1063" s="214"/>
      <c r="AY1063" s="214"/>
      <c r="AZ1063" s="214"/>
      <c r="BA1063" s="214"/>
      <c r="BB1063" s="214"/>
      <c r="BC1063" s="214"/>
      <c r="BD1063" s="214"/>
      <c r="BE1063" s="214"/>
      <c r="BF1063" s="214"/>
      <c r="BG1063" s="216">
        <f t="shared" si="52"/>
        <v>0</v>
      </c>
      <c r="BH1063" s="72">
        <f t="shared" si="52"/>
        <v>0</v>
      </c>
      <c r="BI1063" s="217">
        <f t="shared" si="50"/>
        <v>0</v>
      </c>
      <c r="BJ1063" s="218">
        <v>0</v>
      </c>
      <c r="BK1063" s="218">
        <v>0</v>
      </c>
      <c r="BL1063" s="218">
        <v>0</v>
      </c>
      <c r="BM1063" s="218">
        <v>0</v>
      </c>
      <c r="BN1063" s="218">
        <v>0</v>
      </c>
      <c r="BO1063" s="218">
        <v>0</v>
      </c>
      <c r="BP1063" s="218">
        <v>0</v>
      </c>
      <c r="BQ1063" s="218">
        <v>0</v>
      </c>
      <c r="BR1063" s="218">
        <v>0</v>
      </c>
      <c r="BS1063" s="218">
        <v>0</v>
      </c>
      <c r="BT1063" s="218">
        <v>0</v>
      </c>
      <c r="BU1063" s="218">
        <v>0</v>
      </c>
      <c r="BV1063" s="218">
        <v>0</v>
      </c>
      <c r="BW1063" s="218">
        <v>0</v>
      </c>
      <c r="BX1063" s="218">
        <v>0</v>
      </c>
      <c r="BY1063" s="218">
        <v>0</v>
      </c>
      <c r="BZ1063" s="218">
        <v>0</v>
      </c>
      <c r="CA1063" s="218">
        <v>0</v>
      </c>
      <c r="CB1063" s="218">
        <v>0</v>
      </c>
      <c r="CC1063" s="218">
        <v>0</v>
      </c>
      <c r="CD1063" s="218">
        <v>0</v>
      </c>
      <c r="CE1063" s="218">
        <v>0</v>
      </c>
      <c r="CF1063" s="218">
        <v>0</v>
      </c>
      <c r="CG1063" s="219">
        <v>0</v>
      </c>
      <c r="CH1063" s="220">
        <v>3749280</v>
      </c>
      <c r="CI1063" s="220">
        <v>3749280</v>
      </c>
      <c r="CJ1063" s="220">
        <v>1086240</v>
      </c>
      <c r="CK1063" s="221" t="s">
        <v>530</v>
      </c>
      <c r="CL1063" s="222">
        <v>1.07</v>
      </c>
      <c r="CM1063" s="223">
        <v>1.07</v>
      </c>
      <c r="CN1063" s="224">
        <v>0.31</v>
      </c>
      <c r="CO1063" s="253"/>
      <c r="CP1063" s="253"/>
      <c r="CQ1063" s="253"/>
      <c r="CR1063" s="225"/>
      <c r="CS1063" s="254">
        <v>582.61993769470507</v>
      </c>
      <c r="CT1063" s="255">
        <v>3.6666666666666665</v>
      </c>
      <c r="CU1063" s="256">
        <v>0.65109034267912824</v>
      </c>
      <c r="CV1063" s="257">
        <v>0.33333333333333331</v>
      </c>
      <c r="CW1063" s="245" t="s">
        <v>903</v>
      </c>
      <c r="CX1063" s="258"/>
      <c r="CY1063" s="253"/>
      <c r="CZ1063" s="253"/>
      <c r="DA1063" s="259"/>
      <c r="DB1063" s="260"/>
      <c r="DC1063" s="261">
        <v>0</v>
      </c>
      <c r="DD1063" s="262">
        <v>0</v>
      </c>
      <c r="DE1063" s="263">
        <v>0</v>
      </c>
      <c r="DF1063" s="111">
        <v>0</v>
      </c>
    </row>
    <row r="1064" spans="1:110" ht="35.25" customHeight="1" x14ac:dyDescent="0.25">
      <c r="A1064" s="237" t="s">
        <v>541</v>
      </c>
      <c r="B1064" s="238" t="s">
        <v>14</v>
      </c>
      <c r="C1064" s="238" t="s">
        <v>22</v>
      </c>
      <c r="D1064" s="60" t="s">
        <v>244</v>
      </c>
      <c r="E1064" s="60" t="s">
        <v>184</v>
      </c>
      <c r="F1064" s="60" t="s">
        <v>2039</v>
      </c>
      <c r="G1064" s="61" t="s">
        <v>184</v>
      </c>
      <c r="H1064" s="211" t="s">
        <v>533</v>
      </c>
      <c r="I1064" s="60" t="s">
        <v>547</v>
      </c>
      <c r="J1064" s="212">
        <v>1.7292795262767671</v>
      </c>
      <c r="K1064" s="212">
        <v>1.919318177826</v>
      </c>
      <c r="L1064" s="213">
        <v>517.1</v>
      </c>
      <c r="M1064" s="214"/>
      <c r="N1064" s="214"/>
      <c r="O1064" s="214"/>
      <c r="P1064" s="214"/>
      <c r="Q1064" s="214"/>
      <c r="R1064" s="214"/>
      <c r="S1064" s="214"/>
      <c r="T1064" s="214"/>
      <c r="U1064" s="214"/>
      <c r="V1064" s="214"/>
      <c r="W1064" s="214"/>
      <c r="X1064" s="214"/>
      <c r="Y1064" s="214"/>
      <c r="Z1064" s="214"/>
      <c r="AA1064" s="214"/>
      <c r="AB1064" s="214"/>
      <c r="AC1064" s="214">
        <v>4</v>
      </c>
      <c r="AD1064" s="214">
        <v>4</v>
      </c>
      <c r="AE1064" s="214"/>
      <c r="AF1064" s="214"/>
      <c r="AG1064" s="215"/>
      <c r="AH1064" s="214"/>
      <c r="AI1064" s="214">
        <f t="shared" si="51"/>
        <v>4</v>
      </c>
      <c r="AJ1064" s="214">
        <f t="shared" si="51"/>
        <v>4</v>
      </c>
      <c r="AK1064" s="214"/>
      <c r="AL1064" s="214"/>
      <c r="AM1064" s="214"/>
      <c r="AN1064" s="214"/>
      <c r="AO1064" s="214"/>
      <c r="AP1064" s="214"/>
      <c r="AQ1064" s="214"/>
      <c r="AR1064" s="214"/>
      <c r="AS1064" s="214"/>
      <c r="AT1064" s="214"/>
      <c r="AU1064" s="214"/>
      <c r="AV1064" s="214"/>
      <c r="AW1064" s="214"/>
      <c r="AX1064" s="214"/>
      <c r="AY1064" s="214"/>
      <c r="AZ1064" s="214"/>
      <c r="BA1064" s="214">
        <v>26</v>
      </c>
      <c r="BB1064" s="214">
        <v>26</v>
      </c>
      <c r="BC1064" s="214"/>
      <c r="BD1064" s="214"/>
      <c r="BE1064" s="214"/>
      <c r="BF1064" s="214"/>
      <c r="BG1064" s="216">
        <f t="shared" si="52"/>
        <v>26</v>
      </c>
      <c r="BH1064" s="72">
        <f t="shared" si="52"/>
        <v>26</v>
      </c>
      <c r="BI1064" s="217">
        <f t="shared" si="50"/>
        <v>2.736842105263158E-2</v>
      </c>
      <c r="BJ1064" s="218">
        <v>0</v>
      </c>
      <c r="BK1064" s="218">
        <v>0</v>
      </c>
      <c r="BL1064" s="218">
        <v>0</v>
      </c>
      <c r="BM1064" s="218">
        <v>0</v>
      </c>
      <c r="BN1064" s="218">
        <v>0</v>
      </c>
      <c r="BO1064" s="218">
        <v>0</v>
      </c>
      <c r="BP1064" s="218">
        <v>0</v>
      </c>
      <c r="BQ1064" s="218">
        <v>0</v>
      </c>
      <c r="BR1064" s="218">
        <v>0</v>
      </c>
      <c r="BS1064" s="218">
        <v>0</v>
      </c>
      <c r="BT1064" s="218">
        <v>0</v>
      </c>
      <c r="BU1064" s="218">
        <v>0</v>
      </c>
      <c r="BV1064" s="218">
        <v>0</v>
      </c>
      <c r="BW1064" s="218">
        <v>0</v>
      </c>
      <c r="BX1064" s="218">
        <v>0</v>
      </c>
      <c r="BY1064" s="218">
        <v>0</v>
      </c>
      <c r="BZ1064" s="218">
        <v>30519.84</v>
      </c>
      <c r="CA1064" s="218">
        <v>30519.84</v>
      </c>
      <c r="CB1064" s="218">
        <v>0</v>
      </c>
      <c r="CC1064" s="218">
        <v>0</v>
      </c>
      <c r="CD1064" s="218">
        <v>0</v>
      </c>
      <c r="CE1064" s="218">
        <v>0</v>
      </c>
      <c r="CF1064" s="218">
        <v>30519.84</v>
      </c>
      <c r="CG1064" s="219">
        <v>30519.84</v>
      </c>
      <c r="CH1064" s="220">
        <v>4870559.9999999991</v>
      </c>
      <c r="CI1064" s="220">
        <v>4870559.9999999991</v>
      </c>
      <c r="CJ1064" s="220">
        <v>3328800</v>
      </c>
      <c r="CK1064" s="221" t="s">
        <v>530</v>
      </c>
      <c r="CL1064" s="222">
        <v>1.39</v>
      </c>
      <c r="CM1064" s="223">
        <v>1.39</v>
      </c>
      <c r="CN1064" s="224">
        <v>0.95</v>
      </c>
      <c r="CO1064" s="253"/>
      <c r="CP1064" s="253"/>
      <c r="CQ1064" s="253"/>
      <c r="CR1064" s="225"/>
      <c r="CS1064" s="254">
        <v>98.190944099682511</v>
      </c>
      <c r="CT1064" s="255">
        <v>98.190944099682511</v>
      </c>
      <c r="CU1064" s="256">
        <v>1.0355774630373507</v>
      </c>
      <c r="CV1064" s="257">
        <v>1.0355774630373507</v>
      </c>
      <c r="CW1064" s="245" t="s">
        <v>573</v>
      </c>
      <c r="CX1064" s="258"/>
      <c r="CY1064" s="253"/>
      <c r="CZ1064" s="253"/>
      <c r="DA1064" s="259"/>
      <c r="DB1064" s="260"/>
      <c r="DC1064" s="261">
        <v>108904</v>
      </c>
      <c r="DD1064" s="262">
        <v>0</v>
      </c>
      <c r="DE1064" s="263">
        <v>29412</v>
      </c>
      <c r="DF1064" s="111">
        <v>46105.333333333336</v>
      </c>
    </row>
    <row r="1065" spans="1:110" ht="35.25" customHeight="1" x14ac:dyDescent="0.25">
      <c r="A1065" s="237" t="s">
        <v>541</v>
      </c>
      <c r="B1065" s="238" t="s">
        <v>14</v>
      </c>
      <c r="C1065" s="238" t="s">
        <v>22</v>
      </c>
      <c r="D1065" s="60" t="s">
        <v>244</v>
      </c>
      <c r="E1065" s="60" t="s">
        <v>184</v>
      </c>
      <c r="F1065" s="60" t="s">
        <v>2040</v>
      </c>
      <c r="G1065" s="61" t="s">
        <v>184</v>
      </c>
      <c r="H1065" s="211" t="s">
        <v>543</v>
      </c>
      <c r="I1065" s="60" t="s">
        <v>547</v>
      </c>
      <c r="J1065" s="212">
        <v>2.521865975820285</v>
      </c>
      <c r="K1065" s="212">
        <v>2.6314393884660001</v>
      </c>
      <c r="L1065" s="213">
        <v>942.7</v>
      </c>
      <c r="M1065" s="214"/>
      <c r="N1065" s="214"/>
      <c r="O1065" s="214"/>
      <c r="P1065" s="214"/>
      <c r="Q1065" s="214"/>
      <c r="R1065" s="214"/>
      <c r="S1065" s="214"/>
      <c r="T1065" s="214"/>
      <c r="U1065" s="214"/>
      <c r="V1065" s="214"/>
      <c r="W1065" s="214"/>
      <c r="X1065" s="214"/>
      <c r="Y1065" s="214"/>
      <c r="Z1065" s="214"/>
      <c r="AA1065" s="214"/>
      <c r="AB1065" s="214"/>
      <c r="AC1065" s="214">
        <v>12</v>
      </c>
      <c r="AD1065" s="214">
        <v>12</v>
      </c>
      <c r="AE1065" s="214"/>
      <c r="AF1065" s="214"/>
      <c r="AG1065" s="215"/>
      <c r="AH1065" s="214"/>
      <c r="AI1065" s="214">
        <f t="shared" si="51"/>
        <v>12</v>
      </c>
      <c r="AJ1065" s="214">
        <f t="shared" si="51"/>
        <v>12</v>
      </c>
      <c r="AK1065" s="214"/>
      <c r="AL1065" s="214"/>
      <c r="AM1065" s="214"/>
      <c r="AN1065" s="214"/>
      <c r="AO1065" s="214"/>
      <c r="AP1065" s="214"/>
      <c r="AQ1065" s="214"/>
      <c r="AR1065" s="214"/>
      <c r="AS1065" s="214"/>
      <c r="AT1065" s="214"/>
      <c r="AU1065" s="214"/>
      <c r="AV1065" s="214"/>
      <c r="AW1065" s="214"/>
      <c r="AX1065" s="214"/>
      <c r="AY1065" s="214"/>
      <c r="AZ1065" s="214"/>
      <c r="BA1065" s="214">
        <v>179.685</v>
      </c>
      <c r="BB1065" s="214">
        <v>179.685</v>
      </c>
      <c r="BC1065" s="214"/>
      <c r="BD1065" s="214"/>
      <c r="BE1065" s="214"/>
      <c r="BF1065" s="214"/>
      <c r="BG1065" s="216">
        <f t="shared" si="52"/>
        <v>179.685</v>
      </c>
      <c r="BH1065" s="72">
        <f t="shared" si="52"/>
        <v>179.685</v>
      </c>
      <c r="BI1065" s="217">
        <f t="shared" si="50"/>
        <v>0.18914210526315792</v>
      </c>
      <c r="BJ1065" s="218">
        <v>0</v>
      </c>
      <c r="BK1065" s="218">
        <v>0</v>
      </c>
      <c r="BL1065" s="218">
        <v>0</v>
      </c>
      <c r="BM1065" s="218">
        <v>0</v>
      </c>
      <c r="BN1065" s="218">
        <v>0</v>
      </c>
      <c r="BO1065" s="218">
        <v>0</v>
      </c>
      <c r="BP1065" s="218">
        <v>0</v>
      </c>
      <c r="BQ1065" s="218">
        <v>0</v>
      </c>
      <c r="BR1065" s="218">
        <v>0</v>
      </c>
      <c r="BS1065" s="218">
        <v>0</v>
      </c>
      <c r="BT1065" s="218">
        <v>0</v>
      </c>
      <c r="BU1065" s="218">
        <v>0</v>
      </c>
      <c r="BV1065" s="218">
        <v>0</v>
      </c>
      <c r="BW1065" s="218">
        <v>0</v>
      </c>
      <c r="BX1065" s="218">
        <v>0</v>
      </c>
      <c r="BY1065" s="218">
        <v>0</v>
      </c>
      <c r="BZ1065" s="218">
        <v>210921.44040000002</v>
      </c>
      <c r="CA1065" s="218">
        <v>210921.44040000002</v>
      </c>
      <c r="CB1065" s="218">
        <v>0</v>
      </c>
      <c r="CC1065" s="218">
        <v>0</v>
      </c>
      <c r="CD1065" s="218">
        <v>0</v>
      </c>
      <c r="CE1065" s="218">
        <v>0</v>
      </c>
      <c r="CF1065" s="218">
        <v>210921.44040000002</v>
      </c>
      <c r="CG1065" s="219">
        <v>210921.44040000002</v>
      </c>
      <c r="CH1065" s="220">
        <v>5431200.0000000009</v>
      </c>
      <c r="CI1065" s="220">
        <v>5431200.0000000009</v>
      </c>
      <c r="CJ1065" s="220">
        <v>3328800</v>
      </c>
      <c r="CK1065" s="221" t="s">
        <v>530</v>
      </c>
      <c r="CL1065" s="222">
        <v>1.55</v>
      </c>
      <c r="CM1065" s="223">
        <v>1.55</v>
      </c>
      <c r="CN1065" s="224">
        <v>0.95</v>
      </c>
      <c r="CO1065" s="253"/>
      <c r="CP1065" s="253"/>
      <c r="CQ1065" s="253"/>
      <c r="CR1065" s="225"/>
      <c r="CS1065" s="254">
        <v>183.30195800840485</v>
      </c>
      <c r="CT1065" s="255">
        <v>157.62853128877282</v>
      </c>
      <c r="CU1065" s="256">
        <v>1.1213307677262678</v>
      </c>
      <c r="CV1065" s="257">
        <v>1.0130305377450846</v>
      </c>
      <c r="CW1065" s="245" t="s">
        <v>1511</v>
      </c>
      <c r="CX1065" s="258"/>
      <c r="CY1065" s="253"/>
      <c r="CZ1065" s="253"/>
      <c r="DA1065" s="259"/>
      <c r="DB1065" s="260"/>
      <c r="DC1065" s="261">
        <v>287971</v>
      </c>
      <c r="DD1065" s="262">
        <v>0</v>
      </c>
      <c r="DE1065" s="263">
        <v>85024</v>
      </c>
      <c r="DF1065" s="111">
        <v>124331.66666666667</v>
      </c>
    </row>
    <row r="1066" spans="1:110" ht="35.25" customHeight="1" x14ac:dyDescent="0.25">
      <c r="A1066" s="237" t="s">
        <v>541</v>
      </c>
      <c r="B1066" s="238" t="s">
        <v>14</v>
      </c>
      <c r="C1066" s="238" t="s">
        <v>22</v>
      </c>
      <c r="D1066" s="60" t="s">
        <v>244</v>
      </c>
      <c r="E1066" s="60" t="s">
        <v>184</v>
      </c>
      <c r="F1066" s="60" t="s">
        <v>2041</v>
      </c>
      <c r="G1066" s="61" t="s">
        <v>184</v>
      </c>
      <c r="H1066" s="211" t="s">
        <v>533</v>
      </c>
      <c r="I1066" s="60" t="s">
        <v>547</v>
      </c>
      <c r="J1066" s="212">
        <v>2.0895460942510935</v>
      </c>
      <c r="K1066" s="212">
        <v>1.4450757545700001</v>
      </c>
      <c r="L1066" s="213">
        <v>261.8</v>
      </c>
      <c r="M1066" s="214"/>
      <c r="N1066" s="214"/>
      <c r="O1066" s="214"/>
      <c r="P1066" s="214"/>
      <c r="Q1066" s="214"/>
      <c r="R1066" s="214"/>
      <c r="S1066" s="214"/>
      <c r="T1066" s="214"/>
      <c r="U1066" s="214"/>
      <c r="V1066" s="214"/>
      <c r="W1066" s="214"/>
      <c r="X1066" s="214"/>
      <c r="Y1066" s="214"/>
      <c r="Z1066" s="214"/>
      <c r="AA1066" s="214"/>
      <c r="AB1066" s="214"/>
      <c r="AC1066" s="214">
        <v>1</v>
      </c>
      <c r="AD1066" s="214">
        <v>1</v>
      </c>
      <c r="AE1066" s="214"/>
      <c r="AF1066" s="214"/>
      <c r="AG1066" s="215"/>
      <c r="AH1066" s="214"/>
      <c r="AI1066" s="214">
        <f t="shared" si="51"/>
        <v>1</v>
      </c>
      <c r="AJ1066" s="214">
        <f t="shared" si="51"/>
        <v>1</v>
      </c>
      <c r="AK1066" s="214"/>
      <c r="AL1066" s="214"/>
      <c r="AM1066" s="214"/>
      <c r="AN1066" s="214"/>
      <c r="AO1066" s="214"/>
      <c r="AP1066" s="214"/>
      <c r="AQ1066" s="214"/>
      <c r="AR1066" s="214"/>
      <c r="AS1066" s="214"/>
      <c r="AT1066" s="214"/>
      <c r="AU1066" s="214"/>
      <c r="AV1066" s="214"/>
      <c r="AW1066" s="214"/>
      <c r="AX1066" s="214"/>
      <c r="AY1066" s="214"/>
      <c r="AZ1066" s="214"/>
      <c r="BA1066" s="214">
        <v>10</v>
      </c>
      <c r="BB1066" s="214">
        <v>10</v>
      </c>
      <c r="BC1066" s="214"/>
      <c r="BD1066" s="214"/>
      <c r="BE1066" s="214"/>
      <c r="BF1066" s="214"/>
      <c r="BG1066" s="216">
        <f t="shared" si="52"/>
        <v>10</v>
      </c>
      <c r="BH1066" s="72">
        <f t="shared" si="52"/>
        <v>10</v>
      </c>
      <c r="BI1066" s="217">
        <f t="shared" si="50"/>
        <v>6.0606060606060615E-3</v>
      </c>
      <c r="BJ1066" s="218">
        <v>0</v>
      </c>
      <c r="BK1066" s="218">
        <v>0</v>
      </c>
      <c r="BL1066" s="218">
        <v>0</v>
      </c>
      <c r="BM1066" s="218">
        <v>0</v>
      </c>
      <c r="BN1066" s="218">
        <v>0</v>
      </c>
      <c r="BO1066" s="218">
        <v>0</v>
      </c>
      <c r="BP1066" s="218">
        <v>0</v>
      </c>
      <c r="BQ1066" s="218">
        <v>0</v>
      </c>
      <c r="BR1066" s="218">
        <v>0</v>
      </c>
      <c r="BS1066" s="218">
        <v>0</v>
      </c>
      <c r="BT1066" s="218">
        <v>0</v>
      </c>
      <c r="BU1066" s="218">
        <v>0</v>
      </c>
      <c r="BV1066" s="218">
        <v>0</v>
      </c>
      <c r="BW1066" s="218">
        <v>0</v>
      </c>
      <c r="BX1066" s="218">
        <v>0</v>
      </c>
      <c r="BY1066" s="218">
        <v>0</v>
      </c>
      <c r="BZ1066" s="218">
        <v>11738.400000000001</v>
      </c>
      <c r="CA1066" s="218">
        <v>11738.400000000001</v>
      </c>
      <c r="CB1066" s="218">
        <v>0</v>
      </c>
      <c r="CC1066" s="218">
        <v>0</v>
      </c>
      <c r="CD1066" s="218">
        <v>0</v>
      </c>
      <c r="CE1066" s="218">
        <v>0</v>
      </c>
      <c r="CF1066" s="218">
        <v>11738.400000000001</v>
      </c>
      <c r="CG1066" s="219">
        <v>11738.400000000001</v>
      </c>
      <c r="CH1066" s="220">
        <v>5115839.9999999991</v>
      </c>
      <c r="CI1066" s="220">
        <v>5115839.9999999991</v>
      </c>
      <c r="CJ1066" s="220">
        <v>5781600</v>
      </c>
      <c r="CK1066" s="221" t="s">
        <v>530</v>
      </c>
      <c r="CL1066" s="222">
        <v>1.46</v>
      </c>
      <c r="CM1066" s="223">
        <v>1.46</v>
      </c>
      <c r="CN1066" s="224">
        <v>1.65</v>
      </c>
      <c r="CO1066" s="253"/>
      <c r="CP1066" s="253"/>
      <c r="CQ1066" s="253"/>
      <c r="CR1066" s="225"/>
      <c r="CS1066" s="254">
        <v>1545.7965001620166</v>
      </c>
      <c r="CT1066" s="255">
        <v>411.97361716266124</v>
      </c>
      <c r="CU1066" s="256">
        <v>0.66709760827407971</v>
      </c>
      <c r="CV1066" s="257">
        <v>0.33225597931480327</v>
      </c>
      <c r="CW1066" s="245" t="s">
        <v>1156</v>
      </c>
      <c r="CX1066" s="258"/>
      <c r="CY1066" s="253"/>
      <c r="CZ1066" s="253"/>
      <c r="DA1066" s="259"/>
      <c r="DB1066" s="260"/>
      <c r="DC1066" s="261">
        <v>5688</v>
      </c>
      <c r="DD1066" s="262">
        <v>0</v>
      </c>
      <c r="DE1066" s="263">
        <v>313600</v>
      </c>
      <c r="DF1066" s="111">
        <v>106429.33333333333</v>
      </c>
    </row>
    <row r="1067" spans="1:110" ht="35.25" customHeight="1" x14ac:dyDescent="0.25">
      <c r="A1067" s="237" t="s">
        <v>541</v>
      </c>
      <c r="B1067" s="238" t="s">
        <v>14</v>
      </c>
      <c r="C1067" s="238" t="s">
        <v>22</v>
      </c>
      <c r="D1067" s="60" t="s">
        <v>244</v>
      </c>
      <c r="E1067" s="60" t="s">
        <v>184</v>
      </c>
      <c r="F1067" s="60" t="s">
        <v>2042</v>
      </c>
      <c r="G1067" s="61" t="s">
        <v>184</v>
      </c>
      <c r="H1067" s="211" t="s">
        <v>543</v>
      </c>
      <c r="I1067" s="60" t="s">
        <v>547</v>
      </c>
      <c r="J1067" s="212">
        <v>2.5506873012582316</v>
      </c>
      <c r="K1067" s="212">
        <v>1.8047348447310001</v>
      </c>
      <c r="L1067" s="213">
        <v>437</v>
      </c>
      <c r="M1067" s="214"/>
      <c r="N1067" s="214"/>
      <c r="O1067" s="214"/>
      <c r="P1067" s="214"/>
      <c r="Q1067" s="214"/>
      <c r="R1067" s="214"/>
      <c r="S1067" s="214"/>
      <c r="T1067" s="214"/>
      <c r="U1067" s="214"/>
      <c r="V1067" s="214"/>
      <c r="W1067" s="214"/>
      <c r="X1067" s="214"/>
      <c r="Y1067" s="214"/>
      <c r="Z1067" s="214"/>
      <c r="AA1067" s="214"/>
      <c r="AB1067" s="214"/>
      <c r="AC1067" s="214">
        <v>5</v>
      </c>
      <c r="AD1067" s="214">
        <v>5</v>
      </c>
      <c r="AE1067" s="214"/>
      <c r="AF1067" s="214"/>
      <c r="AG1067" s="215"/>
      <c r="AH1067" s="214"/>
      <c r="AI1067" s="214">
        <f t="shared" si="51"/>
        <v>5</v>
      </c>
      <c r="AJ1067" s="214">
        <f t="shared" si="51"/>
        <v>5</v>
      </c>
      <c r="AK1067" s="214"/>
      <c r="AL1067" s="214"/>
      <c r="AM1067" s="214"/>
      <c r="AN1067" s="214"/>
      <c r="AO1067" s="214"/>
      <c r="AP1067" s="214"/>
      <c r="AQ1067" s="214"/>
      <c r="AR1067" s="214"/>
      <c r="AS1067" s="214"/>
      <c r="AT1067" s="214"/>
      <c r="AU1067" s="214"/>
      <c r="AV1067" s="214"/>
      <c r="AW1067" s="214"/>
      <c r="AX1067" s="214"/>
      <c r="AY1067" s="214"/>
      <c r="AZ1067" s="214"/>
      <c r="BA1067" s="214">
        <v>199.4</v>
      </c>
      <c r="BB1067" s="214">
        <v>199.4</v>
      </c>
      <c r="BC1067" s="214"/>
      <c r="BD1067" s="214"/>
      <c r="BE1067" s="214"/>
      <c r="BF1067" s="214"/>
      <c r="BG1067" s="216">
        <f t="shared" si="52"/>
        <v>199.4</v>
      </c>
      <c r="BH1067" s="72">
        <f t="shared" si="52"/>
        <v>199.4</v>
      </c>
      <c r="BI1067" s="217">
        <f t="shared" si="50"/>
        <v>7.5245283018867931E-2</v>
      </c>
      <c r="BJ1067" s="218">
        <v>0</v>
      </c>
      <c r="BK1067" s="218">
        <v>0</v>
      </c>
      <c r="BL1067" s="218">
        <v>0</v>
      </c>
      <c r="BM1067" s="218">
        <v>0</v>
      </c>
      <c r="BN1067" s="218">
        <v>0</v>
      </c>
      <c r="BO1067" s="218">
        <v>0</v>
      </c>
      <c r="BP1067" s="218">
        <v>0</v>
      </c>
      <c r="BQ1067" s="218">
        <v>0</v>
      </c>
      <c r="BR1067" s="218">
        <v>0</v>
      </c>
      <c r="BS1067" s="218">
        <v>0</v>
      </c>
      <c r="BT1067" s="218">
        <v>0</v>
      </c>
      <c r="BU1067" s="218">
        <v>0</v>
      </c>
      <c r="BV1067" s="218">
        <v>0</v>
      </c>
      <c r="BW1067" s="218">
        <v>0</v>
      </c>
      <c r="BX1067" s="218">
        <v>0</v>
      </c>
      <c r="BY1067" s="218">
        <v>0</v>
      </c>
      <c r="BZ1067" s="218">
        <v>234063.69600000003</v>
      </c>
      <c r="CA1067" s="218">
        <v>234063.69600000003</v>
      </c>
      <c r="CB1067" s="218">
        <v>0</v>
      </c>
      <c r="CC1067" s="218">
        <v>0</v>
      </c>
      <c r="CD1067" s="218">
        <v>0</v>
      </c>
      <c r="CE1067" s="218">
        <v>0</v>
      </c>
      <c r="CF1067" s="218">
        <v>234063.69600000003</v>
      </c>
      <c r="CG1067" s="219">
        <v>234063.69600000003</v>
      </c>
      <c r="CH1067" s="220">
        <v>8374560.0000000009</v>
      </c>
      <c r="CI1067" s="220">
        <v>8374560.0000000009</v>
      </c>
      <c r="CJ1067" s="220">
        <v>9285600</v>
      </c>
      <c r="CK1067" s="221" t="s">
        <v>530</v>
      </c>
      <c r="CL1067" s="222">
        <v>2.39</v>
      </c>
      <c r="CM1067" s="223">
        <v>2.39</v>
      </c>
      <c r="CN1067" s="224">
        <v>2.65</v>
      </c>
      <c r="CO1067" s="253"/>
      <c r="CP1067" s="253"/>
      <c r="CQ1067" s="253"/>
      <c r="CR1067" s="225"/>
      <c r="CS1067" s="254">
        <v>51.260412932582874</v>
      </c>
      <c r="CT1067" s="255">
        <v>50.694644311346735</v>
      </c>
      <c r="CU1067" s="256">
        <v>6.3772228473369483E-2</v>
      </c>
      <c r="CV1067" s="257">
        <v>6.3772228473369483E-2</v>
      </c>
      <c r="CW1067" s="245" t="s">
        <v>2043</v>
      </c>
      <c r="CX1067" s="258"/>
      <c r="CY1067" s="253"/>
      <c r="CZ1067" s="253"/>
      <c r="DA1067" s="259"/>
      <c r="DB1067" s="260"/>
      <c r="DC1067" s="261">
        <v>0</v>
      </c>
      <c r="DD1067" s="262">
        <v>0</v>
      </c>
      <c r="DE1067" s="263">
        <v>56350</v>
      </c>
      <c r="DF1067" s="111">
        <v>18783.333333333332</v>
      </c>
    </row>
    <row r="1068" spans="1:110" ht="35.25" customHeight="1" x14ac:dyDescent="0.25">
      <c r="A1068" s="237" t="s">
        <v>541</v>
      </c>
      <c r="B1068" s="238" t="s">
        <v>14</v>
      </c>
      <c r="C1068" s="238" t="s">
        <v>22</v>
      </c>
      <c r="D1068" s="60" t="s">
        <v>244</v>
      </c>
      <c r="E1068" s="60" t="s">
        <v>184</v>
      </c>
      <c r="F1068" s="60" t="s">
        <v>2044</v>
      </c>
      <c r="G1068" s="61" t="s">
        <v>184</v>
      </c>
      <c r="H1068" s="211" t="s">
        <v>533</v>
      </c>
      <c r="I1068" s="60" t="s">
        <v>547</v>
      </c>
      <c r="J1068" s="212">
        <v>2.1111620883295532</v>
      </c>
      <c r="K1068" s="212">
        <v>2.8869318121770005</v>
      </c>
      <c r="L1068" s="213">
        <v>467</v>
      </c>
      <c r="M1068" s="214"/>
      <c r="N1068" s="214"/>
      <c r="O1068" s="214"/>
      <c r="P1068" s="214"/>
      <c r="Q1068" s="214"/>
      <c r="R1068" s="214"/>
      <c r="S1068" s="214"/>
      <c r="T1068" s="214"/>
      <c r="U1068" s="214"/>
      <c r="V1068" s="214"/>
      <c r="W1068" s="214"/>
      <c r="X1068" s="214"/>
      <c r="Y1068" s="214"/>
      <c r="Z1068" s="214"/>
      <c r="AA1068" s="214"/>
      <c r="AB1068" s="214"/>
      <c r="AC1068" s="214">
        <v>4</v>
      </c>
      <c r="AD1068" s="214">
        <v>4</v>
      </c>
      <c r="AE1068" s="214"/>
      <c r="AF1068" s="214"/>
      <c r="AG1068" s="215"/>
      <c r="AH1068" s="214"/>
      <c r="AI1068" s="214">
        <f t="shared" si="51"/>
        <v>4</v>
      </c>
      <c r="AJ1068" s="214">
        <f t="shared" si="51"/>
        <v>4</v>
      </c>
      <c r="AK1068" s="214"/>
      <c r="AL1068" s="214"/>
      <c r="AM1068" s="214"/>
      <c r="AN1068" s="214"/>
      <c r="AO1068" s="214"/>
      <c r="AP1068" s="214"/>
      <c r="AQ1068" s="214"/>
      <c r="AR1068" s="214"/>
      <c r="AS1068" s="214"/>
      <c r="AT1068" s="214"/>
      <c r="AU1068" s="214"/>
      <c r="AV1068" s="214"/>
      <c r="AW1068" s="214"/>
      <c r="AX1068" s="214"/>
      <c r="AY1068" s="214"/>
      <c r="AZ1068" s="214"/>
      <c r="BA1068" s="214">
        <v>135.22</v>
      </c>
      <c r="BB1068" s="214">
        <v>135.22</v>
      </c>
      <c r="BC1068" s="214"/>
      <c r="BD1068" s="214"/>
      <c r="BE1068" s="214"/>
      <c r="BF1068" s="214"/>
      <c r="BG1068" s="216">
        <f t="shared" si="52"/>
        <v>135.22</v>
      </c>
      <c r="BH1068" s="72">
        <f t="shared" si="52"/>
        <v>135.22</v>
      </c>
      <c r="BI1068" s="217">
        <f t="shared" si="50"/>
        <v>6.3783018867924535E-2</v>
      </c>
      <c r="BJ1068" s="218">
        <v>0</v>
      </c>
      <c r="BK1068" s="218">
        <v>0</v>
      </c>
      <c r="BL1068" s="218">
        <v>0</v>
      </c>
      <c r="BM1068" s="218">
        <v>0</v>
      </c>
      <c r="BN1068" s="218">
        <v>0</v>
      </c>
      <c r="BO1068" s="218">
        <v>0</v>
      </c>
      <c r="BP1068" s="218">
        <v>0</v>
      </c>
      <c r="BQ1068" s="218">
        <v>0</v>
      </c>
      <c r="BR1068" s="218">
        <v>0</v>
      </c>
      <c r="BS1068" s="218">
        <v>0</v>
      </c>
      <c r="BT1068" s="218">
        <v>0</v>
      </c>
      <c r="BU1068" s="218">
        <v>0</v>
      </c>
      <c r="BV1068" s="218">
        <v>0</v>
      </c>
      <c r="BW1068" s="218">
        <v>0</v>
      </c>
      <c r="BX1068" s="218">
        <v>0</v>
      </c>
      <c r="BY1068" s="218">
        <v>0</v>
      </c>
      <c r="BZ1068" s="218">
        <v>158726.64480000001</v>
      </c>
      <c r="CA1068" s="218">
        <v>158726.64480000001</v>
      </c>
      <c r="CB1068" s="218">
        <v>0</v>
      </c>
      <c r="CC1068" s="218">
        <v>0</v>
      </c>
      <c r="CD1068" s="218">
        <v>0</v>
      </c>
      <c r="CE1068" s="218">
        <v>0</v>
      </c>
      <c r="CF1068" s="218">
        <v>158726.64480000001</v>
      </c>
      <c r="CG1068" s="219">
        <v>158726.64480000001</v>
      </c>
      <c r="CH1068" s="220">
        <v>6096960.0000000009</v>
      </c>
      <c r="CI1068" s="220">
        <v>6096960.0000000009</v>
      </c>
      <c r="CJ1068" s="220">
        <v>7428480.0000000009</v>
      </c>
      <c r="CK1068" s="221" t="s">
        <v>530</v>
      </c>
      <c r="CL1068" s="222">
        <v>1.74</v>
      </c>
      <c r="CM1068" s="223">
        <v>1.74</v>
      </c>
      <c r="CN1068" s="224">
        <v>2.12</v>
      </c>
      <c r="CO1068" s="253"/>
      <c r="CP1068" s="253"/>
      <c r="CQ1068" s="253"/>
      <c r="CR1068" s="225"/>
      <c r="CS1068" s="254">
        <v>27.619045291675707</v>
      </c>
      <c r="CT1068" s="255">
        <v>27.619045291675707</v>
      </c>
      <c r="CU1068" s="256">
        <v>0.34260427389850939</v>
      </c>
      <c r="CV1068" s="257">
        <v>0.34260427389850939</v>
      </c>
      <c r="CW1068" s="245" t="s">
        <v>733</v>
      </c>
      <c r="CX1068" s="258"/>
      <c r="CY1068" s="253"/>
      <c r="CZ1068" s="253"/>
      <c r="DA1068" s="259"/>
      <c r="DB1068" s="260"/>
      <c r="DC1068" s="261">
        <v>0</v>
      </c>
      <c r="DD1068" s="262">
        <v>0</v>
      </c>
      <c r="DE1068" s="263">
        <v>30684</v>
      </c>
      <c r="DF1068" s="111">
        <v>10228</v>
      </c>
    </row>
    <row r="1069" spans="1:110" ht="35.25" customHeight="1" x14ac:dyDescent="0.25">
      <c r="A1069" s="237" t="s">
        <v>541</v>
      </c>
      <c r="B1069" s="238" t="s">
        <v>14</v>
      </c>
      <c r="C1069" s="238" t="s">
        <v>22</v>
      </c>
      <c r="D1069" s="60" t="s">
        <v>244</v>
      </c>
      <c r="E1069" s="60" t="s">
        <v>184</v>
      </c>
      <c r="F1069" s="60" t="s">
        <v>2045</v>
      </c>
      <c r="G1069" s="61" t="s">
        <v>184</v>
      </c>
      <c r="H1069" s="211" t="s">
        <v>533</v>
      </c>
      <c r="I1069" s="60" t="s">
        <v>547</v>
      </c>
      <c r="J1069" s="212">
        <v>2.1039567569700668</v>
      </c>
      <c r="K1069" s="212">
        <v>1.2895833306510001</v>
      </c>
      <c r="L1069" s="213">
        <v>348.3</v>
      </c>
      <c r="M1069" s="214"/>
      <c r="N1069" s="214"/>
      <c r="O1069" s="214"/>
      <c r="P1069" s="214"/>
      <c r="Q1069" s="214"/>
      <c r="R1069" s="214"/>
      <c r="S1069" s="214"/>
      <c r="T1069" s="214"/>
      <c r="U1069" s="214"/>
      <c r="V1069" s="214"/>
      <c r="W1069" s="214"/>
      <c r="X1069" s="214"/>
      <c r="Y1069" s="214"/>
      <c r="Z1069" s="214"/>
      <c r="AA1069" s="214"/>
      <c r="AB1069" s="214"/>
      <c r="AC1069" s="214">
        <v>4</v>
      </c>
      <c r="AD1069" s="214">
        <v>4</v>
      </c>
      <c r="AE1069" s="214"/>
      <c r="AF1069" s="214"/>
      <c r="AG1069" s="215"/>
      <c r="AH1069" s="214"/>
      <c r="AI1069" s="214">
        <f t="shared" si="51"/>
        <v>4</v>
      </c>
      <c r="AJ1069" s="214">
        <f t="shared" si="51"/>
        <v>4</v>
      </c>
      <c r="AK1069" s="214"/>
      <c r="AL1069" s="214"/>
      <c r="AM1069" s="214"/>
      <c r="AN1069" s="214"/>
      <c r="AO1069" s="214"/>
      <c r="AP1069" s="214"/>
      <c r="AQ1069" s="214"/>
      <c r="AR1069" s="214"/>
      <c r="AS1069" s="214"/>
      <c r="AT1069" s="214"/>
      <c r="AU1069" s="214"/>
      <c r="AV1069" s="214"/>
      <c r="AW1069" s="214"/>
      <c r="AX1069" s="214"/>
      <c r="AY1069" s="214"/>
      <c r="AZ1069" s="214"/>
      <c r="BA1069" s="214">
        <v>116.1</v>
      </c>
      <c r="BB1069" s="214">
        <v>116.1</v>
      </c>
      <c r="BC1069" s="214"/>
      <c r="BD1069" s="214"/>
      <c r="BE1069" s="214"/>
      <c r="BF1069" s="214"/>
      <c r="BG1069" s="216">
        <f t="shared" si="52"/>
        <v>116.1</v>
      </c>
      <c r="BH1069" s="72">
        <f t="shared" si="52"/>
        <v>116.1</v>
      </c>
      <c r="BI1069" s="217">
        <f t="shared" si="50"/>
        <v>0.11495049504950494</v>
      </c>
      <c r="BJ1069" s="218">
        <v>0</v>
      </c>
      <c r="BK1069" s="218">
        <v>0</v>
      </c>
      <c r="BL1069" s="218">
        <v>0</v>
      </c>
      <c r="BM1069" s="218">
        <v>0</v>
      </c>
      <c r="BN1069" s="218">
        <v>0</v>
      </c>
      <c r="BO1069" s="218">
        <v>0</v>
      </c>
      <c r="BP1069" s="218">
        <v>0</v>
      </c>
      <c r="BQ1069" s="218">
        <v>0</v>
      </c>
      <c r="BR1069" s="218">
        <v>0</v>
      </c>
      <c r="BS1069" s="218">
        <v>0</v>
      </c>
      <c r="BT1069" s="218">
        <v>0</v>
      </c>
      <c r="BU1069" s="218">
        <v>0</v>
      </c>
      <c r="BV1069" s="218">
        <v>0</v>
      </c>
      <c r="BW1069" s="218">
        <v>0</v>
      </c>
      <c r="BX1069" s="218">
        <v>0</v>
      </c>
      <c r="BY1069" s="218">
        <v>0</v>
      </c>
      <c r="BZ1069" s="218">
        <v>136282.82400000002</v>
      </c>
      <c r="CA1069" s="218">
        <v>136282.82400000002</v>
      </c>
      <c r="CB1069" s="218">
        <v>0</v>
      </c>
      <c r="CC1069" s="218">
        <v>0</v>
      </c>
      <c r="CD1069" s="218">
        <v>0</v>
      </c>
      <c r="CE1069" s="218">
        <v>0</v>
      </c>
      <c r="CF1069" s="218">
        <v>136282.82400000002</v>
      </c>
      <c r="CG1069" s="219">
        <v>136282.82400000002</v>
      </c>
      <c r="CH1069" s="220">
        <v>5816640</v>
      </c>
      <c r="CI1069" s="220">
        <v>5816640</v>
      </c>
      <c r="CJ1069" s="220">
        <v>3539040.0000000005</v>
      </c>
      <c r="CK1069" s="221" t="s">
        <v>530</v>
      </c>
      <c r="CL1069" s="222">
        <v>1.66</v>
      </c>
      <c r="CM1069" s="223">
        <v>1.66</v>
      </c>
      <c r="CN1069" s="224">
        <v>1.01</v>
      </c>
      <c r="CO1069" s="253"/>
      <c r="CP1069" s="253"/>
      <c r="CQ1069" s="253"/>
      <c r="CR1069" s="225"/>
      <c r="CS1069" s="254">
        <v>184.92123495499357</v>
      </c>
      <c r="CT1069" s="255">
        <v>184.92123495499357</v>
      </c>
      <c r="CU1069" s="256">
        <v>0.89823043523870616</v>
      </c>
      <c r="CV1069" s="257">
        <v>0.89823043523870616</v>
      </c>
      <c r="CW1069" s="245" t="s">
        <v>1742</v>
      </c>
      <c r="CX1069" s="258"/>
      <c r="CY1069" s="253"/>
      <c r="CZ1069" s="253"/>
      <c r="DA1069" s="259"/>
      <c r="DB1069" s="260"/>
      <c r="DC1069" s="261">
        <v>0</v>
      </c>
      <c r="DD1069" s="262">
        <v>229299</v>
      </c>
      <c r="DE1069" s="263">
        <v>0</v>
      </c>
      <c r="DF1069" s="111">
        <v>76433</v>
      </c>
    </row>
    <row r="1070" spans="1:110" ht="35.25" customHeight="1" x14ac:dyDescent="0.25">
      <c r="A1070" s="237" t="s">
        <v>541</v>
      </c>
      <c r="B1070" s="238" t="s">
        <v>14</v>
      </c>
      <c r="C1070" s="238" t="s">
        <v>22</v>
      </c>
      <c r="D1070" s="60" t="s">
        <v>244</v>
      </c>
      <c r="E1070" s="60" t="s">
        <v>184</v>
      </c>
      <c r="F1070" s="60" t="s">
        <v>2046</v>
      </c>
      <c r="G1070" s="61" t="s">
        <v>1841</v>
      </c>
      <c r="H1070" s="211" t="s">
        <v>533</v>
      </c>
      <c r="I1070" s="60" t="s">
        <v>547</v>
      </c>
      <c r="J1070" s="212">
        <v>2.5506873012582316</v>
      </c>
      <c r="K1070" s="212">
        <v>2.9507575696200004</v>
      </c>
      <c r="L1070" s="213">
        <v>846.4</v>
      </c>
      <c r="M1070" s="214"/>
      <c r="N1070" s="214"/>
      <c r="O1070" s="214"/>
      <c r="P1070" s="214"/>
      <c r="Q1070" s="214"/>
      <c r="R1070" s="214"/>
      <c r="S1070" s="214"/>
      <c r="T1070" s="214"/>
      <c r="U1070" s="214"/>
      <c r="V1070" s="214"/>
      <c r="W1070" s="214"/>
      <c r="X1070" s="214"/>
      <c r="Y1070" s="214"/>
      <c r="Z1070" s="214"/>
      <c r="AA1070" s="214"/>
      <c r="AB1070" s="214"/>
      <c r="AC1070" s="214">
        <v>16</v>
      </c>
      <c r="AD1070" s="214">
        <v>16</v>
      </c>
      <c r="AE1070" s="214"/>
      <c r="AF1070" s="214"/>
      <c r="AG1070" s="215"/>
      <c r="AH1070" s="214"/>
      <c r="AI1070" s="214">
        <f t="shared" si="51"/>
        <v>16</v>
      </c>
      <c r="AJ1070" s="214">
        <f t="shared" si="51"/>
        <v>16</v>
      </c>
      <c r="AK1070" s="214"/>
      <c r="AL1070" s="214"/>
      <c r="AM1070" s="214"/>
      <c r="AN1070" s="214"/>
      <c r="AO1070" s="214"/>
      <c r="AP1070" s="214"/>
      <c r="AQ1070" s="214"/>
      <c r="AR1070" s="214"/>
      <c r="AS1070" s="214"/>
      <c r="AT1070" s="214"/>
      <c r="AU1070" s="214"/>
      <c r="AV1070" s="214"/>
      <c r="AW1070" s="214"/>
      <c r="AX1070" s="214"/>
      <c r="AY1070" s="214"/>
      <c r="AZ1070" s="214"/>
      <c r="BA1070" s="214">
        <v>85.81</v>
      </c>
      <c r="BB1070" s="214">
        <v>85.81</v>
      </c>
      <c r="BC1070" s="214"/>
      <c r="BD1070" s="214"/>
      <c r="BE1070" s="214"/>
      <c r="BF1070" s="214"/>
      <c r="BG1070" s="216">
        <f t="shared" si="52"/>
        <v>85.81</v>
      </c>
      <c r="BH1070" s="72">
        <f t="shared" si="52"/>
        <v>85.81</v>
      </c>
      <c r="BI1070" s="217">
        <f t="shared" si="50"/>
        <v>3.9182648401826482E-2</v>
      </c>
      <c r="BJ1070" s="218">
        <v>0</v>
      </c>
      <c r="BK1070" s="218">
        <v>0</v>
      </c>
      <c r="BL1070" s="218">
        <v>0</v>
      </c>
      <c r="BM1070" s="218">
        <v>0</v>
      </c>
      <c r="BN1070" s="218">
        <v>0</v>
      </c>
      <c r="BO1070" s="218">
        <v>0</v>
      </c>
      <c r="BP1070" s="218">
        <v>0</v>
      </c>
      <c r="BQ1070" s="218">
        <v>0</v>
      </c>
      <c r="BR1070" s="218">
        <v>0</v>
      </c>
      <c r="BS1070" s="218">
        <v>0</v>
      </c>
      <c r="BT1070" s="218">
        <v>0</v>
      </c>
      <c r="BU1070" s="218">
        <v>0</v>
      </c>
      <c r="BV1070" s="218">
        <v>0</v>
      </c>
      <c r="BW1070" s="218">
        <v>0</v>
      </c>
      <c r="BX1070" s="218">
        <v>0</v>
      </c>
      <c r="BY1070" s="218">
        <v>0</v>
      </c>
      <c r="BZ1070" s="218">
        <v>100727.2104</v>
      </c>
      <c r="CA1070" s="218">
        <v>100727.2104</v>
      </c>
      <c r="CB1070" s="218">
        <v>0</v>
      </c>
      <c r="CC1070" s="218">
        <v>0</v>
      </c>
      <c r="CD1070" s="218">
        <v>0</v>
      </c>
      <c r="CE1070" s="218">
        <v>0</v>
      </c>
      <c r="CF1070" s="218">
        <v>100727.2104</v>
      </c>
      <c r="CG1070" s="219">
        <v>100727.2104</v>
      </c>
      <c r="CH1070" s="220">
        <v>7393440</v>
      </c>
      <c r="CI1070" s="220">
        <v>7393440</v>
      </c>
      <c r="CJ1070" s="220">
        <v>7673760</v>
      </c>
      <c r="CK1070" s="221" t="s">
        <v>530</v>
      </c>
      <c r="CL1070" s="222">
        <v>2.11</v>
      </c>
      <c r="CM1070" s="223">
        <v>2.11</v>
      </c>
      <c r="CN1070" s="224">
        <v>2.19</v>
      </c>
      <c r="CO1070" s="253"/>
      <c r="CP1070" s="253"/>
      <c r="CQ1070" s="253"/>
      <c r="CR1070" s="225"/>
      <c r="CS1070" s="254">
        <v>8.7939352170916578</v>
      </c>
      <c r="CT1070" s="255">
        <v>5.299202520429259</v>
      </c>
      <c r="CU1070" s="256">
        <v>1.1420695087132024E-2</v>
      </c>
      <c r="CV1070" s="257">
        <v>0</v>
      </c>
      <c r="CW1070" s="245" t="s">
        <v>556</v>
      </c>
      <c r="CX1070" s="258"/>
      <c r="CY1070" s="253"/>
      <c r="CZ1070" s="253"/>
      <c r="DA1070" s="259"/>
      <c r="DB1070" s="260"/>
      <c r="DC1070" s="261">
        <v>0</v>
      </c>
      <c r="DD1070" s="262">
        <v>0</v>
      </c>
      <c r="DE1070" s="263">
        <v>13456</v>
      </c>
      <c r="DF1070" s="111">
        <v>4485.333333333333</v>
      </c>
    </row>
    <row r="1071" spans="1:110" ht="35.25" customHeight="1" x14ac:dyDescent="0.25">
      <c r="A1071" s="237" t="s">
        <v>541</v>
      </c>
      <c r="B1071" s="238" t="s">
        <v>14</v>
      </c>
      <c r="C1071" s="238" t="s">
        <v>22</v>
      </c>
      <c r="D1071" s="60" t="s">
        <v>54</v>
      </c>
      <c r="E1071" s="60" t="s">
        <v>55</v>
      </c>
      <c r="F1071" s="60" t="s">
        <v>2047</v>
      </c>
      <c r="G1071" s="61" t="s">
        <v>1858</v>
      </c>
      <c r="H1071" s="211" t="s">
        <v>543</v>
      </c>
      <c r="I1071" s="60" t="s">
        <v>529</v>
      </c>
      <c r="J1071" s="212">
        <v>9.7168050304614013</v>
      </c>
      <c r="K1071" s="212">
        <v>25.420075704702001</v>
      </c>
      <c r="L1071" s="213">
        <v>2058.6999999999998</v>
      </c>
      <c r="M1071" s="214"/>
      <c r="N1071" s="214"/>
      <c r="O1071" s="214"/>
      <c r="P1071" s="214"/>
      <c r="Q1071" s="214"/>
      <c r="R1071" s="214"/>
      <c r="S1071" s="214"/>
      <c r="T1071" s="214"/>
      <c r="U1071" s="214"/>
      <c r="V1071" s="214"/>
      <c r="W1071" s="214"/>
      <c r="X1071" s="214"/>
      <c r="Y1071" s="214"/>
      <c r="Z1071" s="214"/>
      <c r="AA1071" s="214"/>
      <c r="AB1071" s="214"/>
      <c r="AC1071" s="214">
        <v>64</v>
      </c>
      <c r="AD1071" s="214">
        <v>64</v>
      </c>
      <c r="AE1071" s="214"/>
      <c r="AF1071" s="214"/>
      <c r="AG1071" s="215"/>
      <c r="AH1071" s="214"/>
      <c r="AI1071" s="214">
        <f t="shared" si="51"/>
        <v>64</v>
      </c>
      <c r="AJ1071" s="214">
        <f t="shared" si="51"/>
        <v>64</v>
      </c>
      <c r="AK1071" s="214"/>
      <c r="AL1071" s="214"/>
      <c r="AM1071" s="214"/>
      <c r="AN1071" s="214"/>
      <c r="AO1071" s="214"/>
      <c r="AP1071" s="214"/>
      <c r="AQ1071" s="214"/>
      <c r="AR1071" s="214"/>
      <c r="AS1071" s="214"/>
      <c r="AT1071" s="214"/>
      <c r="AU1071" s="214"/>
      <c r="AV1071" s="214"/>
      <c r="AW1071" s="214"/>
      <c r="AX1071" s="214"/>
      <c r="AY1071" s="214"/>
      <c r="AZ1071" s="214"/>
      <c r="BA1071" s="214">
        <v>502.39</v>
      </c>
      <c r="BB1071" s="214">
        <v>502.39</v>
      </c>
      <c r="BC1071" s="214"/>
      <c r="BD1071" s="214"/>
      <c r="BE1071" s="214"/>
      <c r="BF1071" s="214"/>
      <c r="BG1071" s="216">
        <f t="shared" si="52"/>
        <v>502.39</v>
      </c>
      <c r="BH1071" s="72">
        <f t="shared" si="52"/>
        <v>502.39</v>
      </c>
      <c r="BI1071" s="217">
        <f t="shared" si="50"/>
        <v>5.6831447963800907E-2</v>
      </c>
      <c r="BJ1071" s="218">
        <v>0</v>
      </c>
      <c r="BK1071" s="218">
        <v>0</v>
      </c>
      <c r="BL1071" s="218">
        <v>0</v>
      </c>
      <c r="BM1071" s="218">
        <v>0</v>
      </c>
      <c r="BN1071" s="218">
        <v>0</v>
      </c>
      <c r="BO1071" s="218">
        <v>0</v>
      </c>
      <c r="BP1071" s="218">
        <v>0</v>
      </c>
      <c r="BQ1071" s="218">
        <v>0</v>
      </c>
      <c r="BR1071" s="218">
        <v>0</v>
      </c>
      <c r="BS1071" s="218">
        <v>0</v>
      </c>
      <c r="BT1071" s="218">
        <v>0</v>
      </c>
      <c r="BU1071" s="218">
        <v>0</v>
      </c>
      <c r="BV1071" s="218">
        <v>0</v>
      </c>
      <c r="BW1071" s="218">
        <v>0</v>
      </c>
      <c r="BX1071" s="218">
        <v>0</v>
      </c>
      <c r="BY1071" s="218">
        <v>0</v>
      </c>
      <c r="BZ1071" s="218">
        <v>589725.47759999998</v>
      </c>
      <c r="CA1071" s="218">
        <v>589725.47759999998</v>
      </c>
      <c r="CB1071" s="218">
        <v>0</v>
      </c>
      <c r="CC1071" s="218">
        <v>0</v>
      </c>
      <c r="CD1071" s="218">
        <v>0</v>
      </c>
      <c r="CE1071" s="218">
        <v>0</v>
      </c>
      <c r="CF1071" s="218">
        <v>589725.47759999998</v>
      </c>
      <c r="CG1071" s="219">
        <v>589725.47759999998</v>
      </c>
      <c r="CH1071" s="220">
        <v>20828369.509272002</v>
      </c>
      <c r="CI1071" s="220">
        <v>20828369.509272002</v>
      </c>
      <c r="CJ1071" s="220">
        <v>26228317.159823999</v>
      </c>
      <c r="CK1071" s="221" t="s">
        <v>530</v>
      </c>
      <c r="CL1071" s="222">
        <v>7.02</v>
      </c>
      <c r="CM1071" s="223">
        <v>7.02</v>
      </c>
      <c r="CN1071" s="224">
        <v>8.84</v>
      </c>
      <c r="CO1071" s="253"/>
      <c r="CP1071" s="253"/>
      <c r="CQ1071" s="253"/>
      <c r="CR1071" s="225"/>
      <c r="CS1071" s="254">
        <v>700.34008881552563</v>
      </c>
      <c r="CT1071" s="255">
        <v>113.68267565023537</v>
      </c>
      <c r="CU1071" s="256">
        <v>1.4041471471020242</v>
      </c>
      <c r="CV1071" s="257">
        <v>0.87499067625496008</v>
      </c>
      <c r="CW1071" s="245" t="s">
        <v>900</v>
      </c>
      <c r="CX1071" s="258"/>
      <c r="CY1071" s="253"/>
      <c r="CZ1071" s="253"/>
      <c r="DA1071" s="259"/>
      <c r="DB1071" s="260"/>
      <c r="DC1071" s="261">
        <v>79424</v>
      </c>
      <c r="DD1071" s="262">
        <v>55616</v>
      </c>
      <c r="DE1071" s="263">
        <v>10080</v>
      </c>
      <c r="DF1071" s="111">
        <v>48373.333333333336</v>
      </c>
    </row>
    <row r="1072" spans="1:110" ht="35.25" customHeight="1" x14ac:dyDescent="0.25">
      <c r="A1072" s="237" t="s">
        <v>541</v>
      </c>
      <c r="B1072" s="238" t="s">
        <v>14</v>
      </c>
      <c r="C1072" s="238" t="s">
        <v>22</v>
      </c>
      <c r="D1072" s="60" t="s">
        <v>54</v>
      </c>
      <c r="E1072" s="60" t="s">
        <v>55</v>
      </c>
      <c r="F1072" s="60" t="s">
        <v>2048</v>
      </c>
      <c r="G1072" s="61" t="s">
        <v>55</v>
      </c>
      <c r="H1072" s="211" t="s">
        <v>533</v>
      </c>
      <c r="I1072" s="60" t="s">
        <v>529</v>
      </c>
      <c r="J1072" s="212">
        <v>9.7168050304614013</v>
      </c>
      <c r="K1072" s="212">
        <v>11.075378764842</v>
      </c>
      <c r="L1072" s="213">
        <v>1109.3</v>
      </c>
      <c r="M1072" s="214"/>
      <c r="N1072" s="214"/>
      <c r="O1072" s="214"/>
      <c r="P1072" s="214"/>
      <c r="Q1072" s="214"/>
      <c r="R1072" s="214"/>
      <c r="S1072" s="214"/>
      <c r="T1072" s="214"/>
      <c r="U1072" s="214"/>
      <c r="V1072" s="214"/>
      <c r="W1072" s="214"/>
      <c r="X1072" s="214"/>
      <c r="Y1072" s="214"/>
      <c r="Z1072" s="214"/>
      <c r="AA1072" s="214"/>
      <c r="AB1072" s="214"/>
      <c r="AC1072" s="214">
        <v>27</v>
      </c>
      <c r="AD1072" s="214">
        <v>27</v>
      </c>
      <c r="AE1072" s="214"/>
      <c r="AF1072" s="214"/>
      <c r="AG1072" s="215"/>
      <c r="AH1072" s="214"/>
      <c r="AI1072" s="214">
        <f t="shared" si="51"/>
        <v>27</v>
      </c>
      <c r="AJ1072" s="214">
        <f t="shared" si="51"/>
        <v>27</v>
      </c>
      <c r="AK1072" s="214"/>
      <c r="AL1072" s="214"/>
      <c r="AM1072" s="214"/>
      <c r="AN1072" s="214"/>
      <c r="AO1072" s="214"/>
      <c r="AP1072" s="214"/>
      <c r="AQ1072" s="214"/>
      <c r="AR1072" s="214"/>
      <c r="AS1072" s="214"/>
      <c r="AT1072" s="214"/>
      <c r="AU1072" s="214"/>
      <c r="AV1072" s="214"/>
      <c r="AW1072" s="214"/>
      <c r="AX1072" s="214"/>
      <c r="AY1072" s="214"/>
      <c r="AZ1072" s="214"/>
      <c r="BA1072" s="214">
        <v>185.26</v>
      </c>
      <c r="BB1072" s="214">
        <v>185.26</v>
      </c>
      <c r="BC1072" s="214"/>
      <c r="BD1072" s="214"/>
      <c r="BE1072" s="214"/>
      <c r="BF1072" s="214"/>
      <c r="BG1072" s="216">
        <f t="shared" si="52"/>
        <v>185.26</v>
      </c>
      <c r="BH1072" s="72">
        <f t="shared" si="52"/>
        <v>185.26</v>
      </c>
      <c r="BI1072" s="217">
        <f t="shared" si="50"/>
        <v>8.8641148325358854E-2</v>
      </c>
      <c r="BJ1072" s="218">
        <v>0</v>
      </c>
      <c r="BK1072" s="218">
        <v>0</v>
      </c>
      <c r="BL1072" s="218">
        <v>0</v>
      </c>
      <c r="BM1072" s="218">
        <v>0</v>
      </c>
      <c r="BN1072" s="218">
        <v>0</v>
      </c>
      <c r="BO1072" s="218">
        <v>0</v>
      </c>
      <c r="BP1072" s="218">
        <v>0</v>
      </c>
      <c r="BQ1072" s="218">
        <v>0</v>
      </c>
      <c r="BR1072" s="218">
        <v>0</v>
      </c>
      <c r="BS1072" s="218">
        <v>0</v>
      </c>
      <c r="BT1072" s="218">
        <v>0</v>
      </c>
      <c r="BU1072" s="218">
        <v>0</v>
      </c>
      <c r="BV1072" s="218">
        <v>0</v>
      </c>
      <c r="BW1072" s="218">
        <v>0</v>
      </c>
      <c r="BX1072" s="218">
        <v>0</v>
      </c>
      <c r="BY1072" s="218">
        <v>0</v>
      </c>
      <c r="BZ1072" s="218">
        <v>217465.59839999999</v>
      </c>
      <c r="CA1072" s="218">
        <v>217465.59839999999</v>
      </c>
      <c r="CB1072" s="218">
        <v>0</v>
      </c>
      <c r="CC1072" s="218">
        <v>0</v>
      </c>
      <c r="CD1072" s="218">
        <v>0</v>
      </c>
      <c r="CE1072" s="218">
        <v>0</v>
      </c>
      <c r="CF1072" s="218">
        <v>217465.59839999999</v>
      </c>
      <c r="CG1072" s="219">
        <v>217465.59839999999</v>
      </c>
      <c r="CH1072" s="220">
        <v>13481293.043731201</v>
      </c>
      <c r="CI1072" s="220">
        <v>13481293.043731201</v>
      </c>
      <c r="CJ1072" s="220">
        <v>7656495.2340755994</v>
      </c>
      <c r="CK1072" s="221" t="s">
        <v>530</v>
      </c>
      <c r="CL1072" s="222">
        <v>3.68</v>
      </c>
      <c r="CM1072" s="223">
        <v>3.68</v>
      </c>
      <c r="CN1072" s="224">
        <v>2.09</v>
      </c>
      <c r="CO1072" s="253"/>
      <c r="CP1072" s="253"/>
      <c r="CQ1072" s="253"/>
      <c r="CR1072" s="225"/>
      <c r="CS1072" s="254">
        <v>177.98416255257385</v>
      </c>
      <c r="CT1072" s="255">
        <v>177.79516014872772</v>
      </c>
      <c r="CU1072" s="256">
        <v>0.75717321697480389</v>
      </c>
      <c r="CV1072" s="257">
        <v>0.75687273620557327</v>
      </c>
      <c r="CW1072" s="245" t="s">
        <v>592</v>
      </c>
      <c r="CX1072" s="258"/>
      <c r="CY1072" s="253"/>
      <c r="CZ1072" s="253"/>
      <c r="DA1072" s="259"/>
      <c r="DB1072" s="260"/>
      <c r="DC1072" s="261">
        <v>1092</v>
      </c>
      <c r="DD1072" s="262">
        <v>67774</v>
      </c>
      <c r="DE1072" s="263">
        <v>145275</v>
      </c>
      <c r="DF1072" s="111">
        <v>71380.333333333328</v>
      </c>
    </row>
    <row r="1073" spans="1:110" ht="35.25" customHeight="1" x14ac:dyDescent="0.25">
      <c r="A1073" s="237" t="s">
        <v>541</v>
      </c>
      <c r="B1073" s="238" t="s">
        <v>14</v>
      </c>
      <c r="C1073" s="238" t="s">
        <v>22</v>
      </c>
      <c r="D1073" s="60" t="s">
        <v>54</v>
      </c>
      <c r="E1073" s="60" t="s">
        <v>55</v>
      </c>
      <c r="F1073" s="60" t="s">
        <v>2049</v>
      </c>
      <c r="G1073" s="61" t="s">
        <v>2050</v>
      </c>
      <c r="H1073" s="211" t="s">
        <v>533</v>
      </c>
      <c r="I1073" s="60" t="s">
        <v>529</v>
      </c>
      <c r="J1073" s="212">
        <v>12.117427449751863</v>
      </c>
      <c r="K1073" s="212">
        <v>26.279166612006001</v>
      </c>
      <c r="L1073" s="213">
        <v>2490.5</v>
      </c>
      <c r="M1073" s="214"/>
      <c r="N1073" s="214"/>
      <c r="O1073" s="214"/>
      <c r="P1073" s="214"/>
      <c r="Q1073" s="214"/>
      <c r="R1073" s="214"/>
      <c r="S1073" s="214"/>
      <c r="T1073" s="214"/>
      <c r="U1073" s="214"/>
      <c r="V1073" s="214"/>
      <c r="W1073" s="214"/>
      <c r="X1073" s="214"/>
      <c r="Y1073" s="214"/>
      <c r="Z1073" s="214"/>
      <c r="AA1073" s="214"/>
      <c r="AB1073" s="214"/>
      <c r="AC1073" s="214">
        <v>98</v>
      </c>
      <c r="AD1073" s="214">
        <v>98</v>
      </c>
      <c r="AE1073" s="214"/>
      <c r="AF1073" s="214"/>
      <c r="AG1073" s="215"/>
      <c r="AH1073" s="214"/>
      <c r="AI1073" s="214">
        <f t="shared" si="51"/>
        <v>98</v>
      </c>
      <c r="AJ1073" s="214">
        <f t="shared" si="51"/>
        <v>98</v>
      </c>
      <c r="AK1073" s="214"/>
      <c r="AL1073" s="214"/>
      <c r="AM1073" s="214"/>
      <c r="AN1073" s="214"/>
      <c r="AO1073" s="214"/>
      <c r="AP1073" s="214"/>
      <c r="AQ1073" s="214"/>
      <c r="AR1073" s="214"/>
      <c r="AS1073" s="214"/>
      <c r="AT1073" s="214"/>
      <c r="AU1073" s="214"/>
      <c r="AV1073" s="214"/>
      <c r="AW1073" s="214"/>
      <c r="AX1073" s="214"/>
      <c r="AY1073" s="214"/>
      <c r="AZ1073" s="214"/>
      <c r="BA1073" s="214">
        <v>807.9</v>
      </c>
      <c r="BB1073" s="214">
        <v>807.9</v>
      </c>
      <c r="BC1073" s="214"/>
      <c r="BD1073" s="214"/>
      <c r="BE1073" s="214"/>
      <c r="BF1073" s="214"/>
      <c r="BG1073" s="216">
        <f t="shared" si="52"/>
        <v>807.9</v>
      </c>
      <c r="BH1073" s="72">
        <f t="shared" si="52"/>
        <v>807.9</v>
      </c>
      <c r="BI1073" s="217">
        <f t="shared" si="50"/>
        <v>0.11863436123348017</v>
      </c>
      <c r="BJ1073" s="218">
        <v>0</v>
      </c>
      <c r="BK1073" s="218">
        <v>0</v>
      </c>
      <c r="BL1073" s="218">
        <v>0</v>
      </c>
      <c r="BM1073" s="218">
        <v>0</v>
      </c>
      <c r="BN1073" s="218">
        <v>0</v>
      </c>
      <c r="BO1073" s="218">
        <v>0</v>
      </c>
      <c r="BP1073" s="218">
        <v>0</v>
      </c>
      <c r="BQ1073" s="218">
        <v>0</v>
      </c>
      <c r="BR1073" s="218">
        <v>0</v>
      </c>
      <c r="BS1073" s="218">
        <v>0</v>
      </c>
      <c r="BT1073" s="218">
        <v>0</v>
      </c>
      <c r="BU1073" s="218">
        <v>0</v>
      </c>
      <c r="BV1073" s="218">
        <v>0</v>
      </c>
      <c r="BW1073" s="218">
        <v>0</v>
      </c>
      <c r="BX1073" s="218">
        <v>0</v>
      </c>
      <c r="BY1073" s="218">
        <v>0</v>
      </c>
      <c r="BZ1073" s="218">
        <v>948345.33600000001</v>
      </c>
      <c r="CA1073" s="218">
        <v>948345.33600000001</v>
      </c>
      <c r="CB1073" s="218">
        <v>0</v>
      </c>
      <c r="CC1073" s="218">
        <v>0</v>
      </c>
      <c r="CD1073" s="218">
        <v>0</v>
      </c>
      <c r="CE1073" s="218">
        <v>0</v>
      </c>
      <c r="CF1073" s="218">
        <v>948345.33600000001</v>
      </c>
      <c r="CG1073" s="219">
        <v>948345.33600000001</v>
      </c>
      <c r="CH1073" s="220">
        <v>20034259.046341199</v>
      </c>
      <c r="CI1073" s="220">
        <v>20034259.046341199</v>
      </c>
      <c r="CJ1073" s="220">
        <v>22701048.936037198</v>
      </c>
      <c r="CK1073" s="221" t="s">
        <v>530</v>
      </c>
      <c r="CL1073" s="222">
        <v>6.01</v>
      </c>
      <c r="CM1073" s="223">
        <v>6.01</v>
      </c>
      <c r="CN1073" s="224">
        <v>6.81</v>
      </c>
      <c r="CO1073" s="253"/>
      <c r="CP1073" s="253"/>
      <c r="CQ1073" s="253"/>
      <c r="CR1073" s="225"/>
      <c r="CS1073" s="254">
        <v>767.59320572615513</v>
      </c>
      <c r="CT1073" s="255">
        <v>159.81677748079002</v>
      </c>
      <c r="CU1073" s="256">
        <v>2.119013172253382</v>
      </c>
      <c r="CV1073" s="257">
        <v>1.780503942015903</v>
      </c>
      <c r="CW1073" s="245" t="s">
        <v>592</v>
      </c>
      <c r="CX1073" s="258"/>
      <c r="CY1073" s="253"/>
      <c r="CZ1073" s="253"/>
      <c r="DA1073" s="259"/>
      <c r="DB1073" s="260"/>
      <c r="DC1073" s="261">
        <v>8000</v>
      </c>
      <c r="DD1073" s="262">
        <v>215049</v>
      </c>
      <c r="DE1073" s="263">
        <v>489834</v>
      </c>
      <c r="DF1073" s="111">
        <v>237627.66666666666</v>
      </c>
    </row>
    <row r="1074" spans="1:110" ht="35.25" customHeight="1" x14ac:dyDescent="0.25">
      <c r="A1074" s="237" t="s">
        <v>541</v>
      </c>
      <c r="B1074" s="238" t="s">
        <v>14</v>
      </c>
      <c r="C1074" s="238" t="s">
        <v>22</v>
      </c>
      <c r="D1074" s="60" t="s">
        <v>54</v>
      </c>
      <c r="E1074" s="60" t="s">
        <v>55</v>
      </c>
      <c r="F1074" s="60" t="s">
        <v>2051</v>
      </c>
      <c r="G1074" s="61" t="s">
        <v>55</v>
      </c>
      <c r="H1074" s="211" t="s">
        <v>533</v>
      </c>
      <c r="I1074" s="60" t="s">
        <v>529</v>
      </c>
      <c r="J1074" s="212">
        <v>12.117427449751863</v>
      </c>
      <c r="K1074" s="212">
        <v>12.41477270145</v>
      </c>
      <c r="L1074" s="213">
        <v>616.29999999999995</v>
      </c>
      <c r="M1074" s="214"/>
      <c r="N1074" s="214"/>
      <c r="O1074" s="214"/>
      <c r="P1074" s="214"/>
      <c r="Q1074" s="214"/>
      <c r="R1074" s="214"/>
      <c r="S1074" s="214"/>
      <c r="T1074" s="214"/>
      <c r="U1074" s="214"/>
      <c r="V1074" s="214"/>
      <c r="W1074" s="214"/>
      <c r="X1074" s="214"/>
      <c r="Y1074" s="214"/>
      <c r="Z1074" s="214"/>
      <c r="AA1074" s="214"/>
      <c r="AB1074" s="214"/>
      <c r="AC1074" s="214">
        <v>14</v>
      </c>
      <c r="AD1074" s="214">
        <v>14</v>
      </c>
      <c r="AE1074" s="214"/>
      <c r="AF1074" s="214"/>
      <c r="AG1074" s="215"/>
      <c r="AH1074" s="214"/>
      <c r="AI1074" s="214">
        <f t="shared" si="51"/>
        <v>14</v>
      </c>
      <c r="AJ1074" s="214">
        <f t="shared" si="51"/>
        <v>14</v>
      </c>
      <c r="AK1074" s="214"/>
      <c r="AL1074" s="214"/>
      <c r="AM1074" s="214"/>
      <c r="AN1074" s="214"/>
      <c r="AO1074" s="214"/>
      <c r="AP1074" s="214"/>
      <c r="AQ1074" s="214"/>
      <c r="AR1074" s="214"/>
      <c r="AS1074" s="214"/>
      <c r="AT1074" s="214"/>
      <c r="AU1074" s="214"/>
      <c r="AV1074" s="214"/>
      <c r="AW1074" s="214"/>
      <c r="AX1074" s="214"/>
      <c r="AY1074" s="214"/>
      <c r="AZ1074" s="214"/>
      <c r="BA1074" s="214">
        <v>154.41</v>
      </c>
      <c r="BB1074" s="214">
        <v>154.41</v>
      </c>
      <c r="BC1074" s="214"/>
      <c r="BD1074" s="214"/>
      <c r="BE1074" s="214"/>
      <c r="BF1074" s="214"/>
      <c r="BG1074" s="216">
        <f t="shared" si="52"/>
        <v>154.41</v>
      </c>
      <c r="BH1074" s="72">
        <f t="shared" si="52"/>
        <v>154.41</v>
      </c>
      <c r="BI1074" s="217">
        <f t="shared" si="50"/>
        <v>2.4431962025316452E-2</v>
      </c>
      <c r="BJ1074" s="218">
        <v>0</v>
      </c>
      <c r="BK1074" s="218">
        <v>0</v>
      </c>
      <c r="BL1074" s="218">
        <v>0</v>
      </c>
      <c r="BM1074" s="218">
        <v>0</v>
      </c>
      <c r="BN1074" s="218">
        <v>0</v>
      </c>
      <c r="BO1074" s="218">
        <v>0</v>
      </c>
      <c r="BP1074" s="218">
        <v>0</v>
      </c>
      <c r="BQ1074" s="218">
        <v>0</v>
      </c>
      <c r="BR1074" s="218">
        <v>0</v>
      </c>
      <c r="BS1074" s="218">
        <v>0</v>
      </c>
      <c r="BT1074" s="218">
        <v>0</v>
      </c>
      <c r="BU1074" s="218">
        <v>0</v>
      </c>
      <c r="BV1074" s="218">
        <v>0</v>
      </c>
      <c r="BW1074" s="218">
        <v>0</v>
      </c>
      <c r="BX1074" s="218">
        <v>0</v>
      </c>
      <c r="BY1074" s="218">
        <v>0</v>
      </c>
      <c r="BZ1074" s="218">
        <v>181252.63439999998</v>
      </c>
      <c r="CA1074" s="218">
        <v>181252.63439999998</v>
      </c>
      <c r="CB1074" s="218">
        <v>0</v>
      </c>
      <c r="CC1074" s="218">
        <v>0</v>
      </c>
      <c r="CD1074" s="218">
        <v>0</v>
      </c>
      <c r="CE1074" s="218">
        <v>0</v>
      </c>
      <c r="CF1074" s="218">
        <v>181252.63439999998</v>
      </c>
      <c r="CG1074" s="219">
        <v>181252.63439999998</v>
      </c>
      <c r="CH1074" s="220">
        <v>25128475.179937199</v>
      </c>
      <c r="CI1074" s="220">
        <v>25128475.179937199</v>
      </c>
      <c r="CJ1074" s="220">
        <v>26601668.867203202</v>
      </c>
      <c r="CK1074" s="221" t="s">
        <v>530</v>
      </c>
      <c r="CL1074" s="222">
        <v>5.97</v>
      </c>
      <c r="CM1074" s="223">
        <v>5.97</v>
      </c>
      <c r="CN1074" s="224">
        <v>6.32</v>
      </c>
      <c r="CO1074" s="253"/>
      <c r="CP1074" s="253"/>
      <c r="CQ1074" s="253"/>
      <c r="CR1074" s="225"/>
      <c r="CS1074" s="254">
        <v>195.70345275108639</v>
      </c>
      <c r="CT1074" s="255">
        <v>107.78970645681268</v>
      </c>
      <c r="CU1074" s="256">
        <v>1.0245013859890117</v>
      </c>
      <c r="CV1074" s="257">
        <v>0.99308128479203439</v>
      </c>
      <c r="CW1074" s="245" t="s">
        <v>639</v>
      </c>
      <c r="CX1074" s="258"/>
      <c r="CY1074" s="253"/>
      <c r="CZ1074" s="253"/>
      <c r="DA1074" s="259"/>
      <c r="DB1074" s="260"/>
      <c r="DC1074" s="261">
        <v>8555</v>
      </c>
      <c r="DD1074" s="262">
        <v>30679</v>
      </c>
      <c r="DE1074" s="263">
        <v>24632</v>
      </c>
      <c r="DF1074" s="111">
        <v>21288.666666666668</v>
      </c>
    </row>
    <row r="1075" spans="1:110" ht="35.25" customHeight="1" x14ac:dyDescent="0.25">
      <c r="A1075" s="237" t="s">
        <v>541</v>
      </c>
      <c r="B1075" s="238" t="s">
        <v>14</v>
      </c>
      <c r="C1075" s="238" t="s">
        <v>22</v>
      </c>
      <c r="D1075" s="60" t="s">
        <v>54</v>
      </c>
      <c r="E1075" s="60" t="s">
        <v>55</v>
      </c>
      <c r="F1075" s="60" t="s">
        <v>2052</v>
      </c>
      <c r="G1075" s="61" t="s">
        <v>55</v>
      </c>
      <c r="H1075" s="211" t="s">
        <v>543</v>
      </c>
      <c r="I1075" s="60" t="s">
        <v>529</v>
      </c>
      <c r="J1075" s="212">
        <v>11.774481389853227</v>
      </c>
      <c r="K1075" s="212">
        <v>25.952651461169999</v>
      </c>
      <c r="L1075" s="213">
        <v>1781.6</v>
      </c>
      <c r="M1075" s="214"/>
      <c r="N1075" s="214"/>
      <c r="O1075" s="214"/>
      <c r="P1075" s="214"/>
      <c r="Q1075" s="214"/>
      <c r="R1075" s="214"/>
      <c r="S1075" s="214"/>
      <c r="T1075" s="214"/>
      <c r="U1075" s="214"/>
      <c r="V1075" s="214"/>
      <c r="W1075" s="214"/>
      <c r="X1075" s="214"/>
      <c r="Y1075" s="214"/>
      <c r="Z1075" s="214"/>
      <c r="AA1075" s="214"/>
      <c r="AB1075" s="214"/>
      <c r="AC1075" s="214">
        <v>127</v>
      </c>
      <c r="AD1075" s="214">
        <v>127</v>
      </c>
      <c r="AE1075" s="214"/>
      <c r="AF1075" s="214"/>
      <c r="AG1075" s="215"/>
      <c r="AH1075" s="214"/>
      <c r="AI1075" s="214">
        <f t="shared" si="51"/>
        <v>127</v>
      </c>
      <c r="AJ1075" s="214">
        <f t="shared" si="51"/>
        <v>127</v>
      </c>
      <c r="AK1075" s="214"/>
      <c r="AL1075" s="214"/>
      <c r="AM1075" s="214"/>
      <c r="AN1075" s="214"/>
      <c r="AO1075" s="214"/>
      <c r="AP1075" s="214"/>
      <c r="AQ1075" s="214"/>
      <c r="AR1075" s="214"/>
      <c r="AS1075" s="214"/>
      <c r="AT1075" s="214"/>
      <c r="AU1075" s="214"/>
      <c r="AV1075" s="214"/>
      <c r="AW1075" s="214"/>
      <c r="AX1075" s="214"/>
      <c r="AY1075" s="214"/>
      <c r="AZ1075" s="214"/>
      <c r="BA1075" s="214">
        <v>865.71600000000001</v>
      </c>
      <c r="BB1075" s="214">
        <v>865.71600000000001</v>
      </c>
      <c r="BC1075" s="214"/>
      <c r="BD1075" s="214"/>
      <c r="BE1075" s="214"/>
      <c r="BF1075" s="214"/>
      <c r="BG1075" s="216">
        <f t="shared" si="52"/>
        <v>865.71600000000001</v>
      </c>
      <c r="BH1075" s="72">
        <f t="shared" si="52"/>
        <v>865.71600000000001</v>
      </c>
      <c r="BI1075" s="217">
        <f t="shared" si="50"/>
        <v>8.7181873111782479E-2</v>
      </c>
      <c r="BJ1075" s="218">
        <v>0</v>
      </c>
      <c r="BK1075" s="218">
        <v>0</v>
      </c>
      <c r="BL1075" s="218">
        <v>0</v>
      </c>
      <c r="BM1075" s="218">
        <v>0</v>
      </c>
      <c r="BN1075" s="218">
        <v>0</v>
      </c>
      <c r="BO1075" s="218">
        <v>0</v>
      </c>
      <c r="BP1075" s="218">
        <v>0</v>
      </c>
      <c r="BQ1075" s="218">
        <v>0</v>
      </c>
      <c r="BR1075" s="218">
        <v>0</v>
      </c>
      <c r="BS1075" s="218">
        <v>0</v>
      </c>
      <c r="BT1075" s="218">
        <v>0</v>
      </c>
      <c r="BU1075" s="218">
        <v>0</v>
      </c>
      <c r="BV1075" s="218">
        <v>0</v>
      </c>
      <c r="BW1075" s="218">
        <v>0</v>
      </c>
      <c r="BX1075" s="218">
        <v>0</v>
      </c>
      <c r="BY1075" s="218">
        <v>0</v>
      </c>
      <c r="BZ1075" s="218">
        <v>1016212.0694400001</v>
      </c>
      <c r="CA1075" s="218">
        <v>1016212.0694400001</v>
      </c>
      <c r="CB1075" s="218">
        <v>0</v>
      </c>
      <c r="CC1075" s="218">
        <v>0</v>
      </c>
      <c r="CD1075" s="218">
        <v>0</v>
      </c>
      <c r="CE1075" s="218">
        <v>0</v>
      </c>
      <c r="CF1075" s="218">
        <v>1016212.0694400001</v>
      </c>
      <c r="CG1075" s="219">
        <v>1016212.0694400001</v>
      </c>
      <c r="CH1075" s="220">
        <v>31503429.697689604</v>
      </c>
      <c r="CI1075" s="220">
        <v>31503429.697689604</v>
      </c>
      <c r="CJ1075" s="220">
        <v>34913957.243086807</v>
      </c>
      <c r="CK1075" s="221" t="s">
        <v>530</v>
      </c>
      <c r="CL1075" s="222">
        <v>8.9600000000000009</v>
      </c>
      <c r="CM1075" s="223">
        <v>8.9600000000000009</v>
      </c>
      <c r="CN1075" s="224">
        <v>9.93</v>
      </c>
      <c r="CO1075" s="253"/>
      <c r="CP1075" s="253"/>
      <c r="CQ1075" s="253"/>
      <c r="CR1075" s="225"/>
      <c r="CS1075" s="254">
        <v>286.36232500365116</v>
      </c>
      <c r="CT1075" s="255">
        <v>137.41279509111993</v>
      </c>
      <c r="CU1075" s="256">
        <v>1.5682784849454563</v>
      </c>
      <c r="CV1075" s="257">
        <v>1.4176633953715749</v>
      </c>
      <c r="CW1075" s="245" t="s">
        <v>639</v>
      </c>
      <c r="CX1075" s="258"/>
      <c r="CY1075" s="253"/>
      <c r="CZ1075" s="253"/>
      <c r="DA1075" s="259"/>
      <c r="DB1075" s="260"/>
      <c r="DC1075" s="261">
        <v>0</v>
      </c>
      <c r="DD1075" s="262">
        <v>202527</v>
      </c>
      <c r="DE1075" s="263">
        <v>119894</v>
      </c>
      <c r="DF1075" s="111">
        <v>107473.66666666667</v>
      </c>
    </row>
    <row r="1076" spans="1:110" ht="35.25" customHeight="1" x14ac:dyDescent="0.25">
      <c r="A1076" s="237" t="s">
        <v>541</v>
      </c>
      <c r="B1076" s="238" t="s">
        <v>14</v>
      </c>
      <c r="C1076" s="238" t="s">
        <v>22</v>
      </c>
      <c r="D1076" s="60" t="s">
        <v>54</v>
      </c>
      <c r="E1076" s="60" t="s">
        <v>55</v>
      </c>
      <c r="F1076" s="60" t="s">
        <v>2053</v>
      </c>
      <c r="G1076" s="61" t="s">
        <v>55</v>
      </c>
      <c r="H1076" s="211" t="s">
        <v>533</v>
      </c>
      <c r="I1076" s="60" t="s">
        <v>529</v>
      </c>
      <c r="J1076" s="212">
        <v>11.797344460513136</v>
      </c>
      <c r="K1076" s="212">
        <v>34.496401443399002</v>
      </c>
      <c r="L1076" s="213">
        <v>2537.8000000000002</v>
      </c>
      <c r="M1076" s="214"/>
      <c r="N1076" s="214"/>
      <c r="O1076" s="214"/>
      <c r="P1076" s="214"/>
      <c r="Q1076" s="214"/>
      <c r="R1076" s="214"/>
      <c r="S1076" s="214"/>
      <c r="T1076" s="214"/>
      <c r="U1076" s="214"/>
      <c r="V1076" s="214"/>
      <c r="W1076" s="214"/>
      <c r="X1076" s="214"/>
      <c r="Y1076" s="214"/>
      <c r="Z1076" s="214"/>
      <c r="AA1076" s="214"/>
      <c r="AB1076" s="214"/>
      <c r="AC1076" s="214">
        <v>96</v>
      </c>
      <c r="AD1076" s="214">
        <v>96</v>
      </c>
      <c r="AE1076" s="214"/>
      <c r="AF1076" s="214"/>
      <c r="AG1076" s="215"/>
      <c r="AH1076" s="214"/>
      <c r="AI1076" s="214">
        <f t="shared" si="51"/>
        <v>96</v>
      </c>
      <c r="AJ1076" s="214">
        <f t="shared" si="51"/>
        <v>96</v>
      </c>
      <c r="AK1076" s="214"/>
      <c r="AL1076" s="214"/>
      <c r="AM1076" s="214"/>
      <c r="AN1076" s="214"/>
      <c r="AO1076" s="214"/>
      <c r="AP1076" s="214"/>
      <c r="AQ1076" s="214"/>
      <c r="AR1076" s="214"/>
      <c r="AS1076" s="214"/>
      <c r="AT1076" s="214"/>
      <c r="AU1076" s="214"/>
      <c r="AV1076" s="214"/>
      <c r="AW1076" s="214"/>
      <c r="AX1076" s="214"/>
      <c r="AY1076" s="214"/>
      <c r="AZ1076" s="214"/>
      <c r="BA1076" s="214">
        <v>812.78</v>
      </c>
      <c r="BB1076" s="214">
        <v>812.78</v>
      </c>
      <c r="BC1076" s="214"/>
      <c r="BD1076" s="214"/>
      <c r="BE1076" s="214"/>
      <c r="BF1076" s="214"/>
      <c r="BG1076" s="216">
        <f t="shared" si="52"/>
        <v>812.78</v>
      </c>
      <c r="BH1076" s="72">
        <f t="shared" si="52"/>
        <v>812.78</v>
      </c>
      <c r="BI1076" s="217">
        <f t="shared" si="50"/>
        <v>7.0370562770562764E-2</v>
      </c>
      <c r="BJ1076" s="218">
        <v>0</v>
      </c>
      <c r="BK1076" s="218">
        <v>0</v>
      </c>
      <c r="BL1076" s="218">
        <v>0</v>
      </c>
      <c r="BM1076" s="218">
        <v>0</v>
      </c>
      <c r="BN1076" s="218">
        <v>0</v>
      </c>
      <c r="BO1076" s="218">
        <v>0</v>
      </c>
      <c r="BP1076" s="218">
        <v>0</v>
      </c>
      <c r="BQ1076" s="218">
        <v>0</v>
      </c>
      <c r="BR1076" s="218">
        <v>0</v>
      </c>
      <c r="BS1076" s="218">
        <v>0</v>
      </c>
      <c r="BT1076" s="218">
        <v>0</v>
      </c>
      <c r="BU1076" s="218">
        <v>0</v>
      </c>
      <c r="BV1076" s="218">
        <v>0</v>
      </c>
      <c r="BW1076" s="218">
        <v>0</v>
      </c>
      <c r="BX1076" s="218">
        <v>0</v>
      </c>
      <c r="BY1076" s="218">
        <v>0</v>
      </c>
      <c r="BZ1076" s="218">
        <v>954073.67520000006</v>
      </c>
      <c r="CA1076" s="218">
        <v>954073.67520000006</v>
      </c>
      <c r="CB1076" s="218">
        <v>0</v>
      </c>
      <c r="CC1076" s="218">
        <v>0</v>
      </c>
      <c r="CD1076" s="218">
        <v>0</v>
      </c>
      <c r="CE1076" s="218">
        <v>0</v>
      </c>
      <c r="CF1076" s="218">
        <v>954073.67520000006</v>
      </c>
      <c r="CG1076" s="219">
        <v>954073.67520000006</v>
      </c>
      <c r="CH1076" s="220">
        <v>34129559.761459187</v>
      </c>
      <c r="CI1076" s="220">
        <v>34129559.761459187</v>
      </c>
      <c r="CJ1076" s="220">
        <v>42478061.987591997</v>
      </c>
      <c r="CK1076" s="221" t="s">
        <v>530</v>
      </c>
      <c r="CL1076" s="222">
        <v>9.2799999999999994</v>
      </c>
      <c r="CM1076" s="223">
        <v>9.2799999999999994</v>
      </c>
      <c r="CN1076" s="224">
        <v>11.55</v>
      </c>
      <c r="CO1076" s="253"/>
      <c r="CP1076" s="253"/>
      <c r="CQ1076" s="253"/>
      <c r="CR1076" s="225"/>
      <c r="CS1076" s="254">
        <v>228.88587555780077</v>
      </c>
      <c r="CT1076" s="255">
        <v>189.05951224551961</v>
      </c>
      <c r="CU1076" s="256">
        <v>1.2590976234748217</v>
      </c>
      <c r="CV1076" s="257">
        <v>1.216525024233621</v>
      </c>
      <c r="CW1076" s="245" t="s">
        <v>609</v>
      </c>
      <c r="CX1076" s="258"/>
      <c r="CY1076" s="253"/>
      <c r="CZ1076" s="253"/>
      <c r="DA1076" s="259"/>
      <c r="DB1076" s="260"/>
      <c r="DC1076" s="261">
        <v>104765</v>
      </c>
      <c r="DD1076" s="262">
        <v>868358</v>
      </c>
      <c r="DE1076" s="263">
        <v>37579</v>
      </c>
      <c r="DF1076" s="111">
        <v>336900.66666666669</v>
      </c>
    </row>
    <row r="1077" spans="1:110" ht="35.25" customHeight="1" x14ac:dyDescent="0.25">
      <c r="A1077" s="237" t="s">
        <v>541</v>
      </c>
      <c r="B1077" s="238" t="s">
        <v>14</v>
      </c>
      <c r="C1077" s="238" t="s">
        <v>22</v>
      </c>
      <c r="D1077" s="60" t="s">
        <v>54</v>
      </c>
      <c r="E1077" s="60" t="s">
        <v>55</v>
      </c>
      <c r="F1077" s="60" t="s">
        <v>2054</v>
      </c>
      <c r="G1077" s="61" t="s">
        <v>2055</v>
      </c>
      <c r="H1077" s="211" t="s">
        <v>543</v>
      </c>
      <c r="I1077" s="60" t="s">
        <v>529</v>
      </c>
      <c r="J1077" s="212">
        <v>11.797344460513136</v>
      </c>
      <c r="K1077" s="212">
        <v>38.044886284503001</v>
      </c>
      <c r="L1077" s="213">
        <v>2799.6</v>
      </c>
      <c r="M1077" s="214"/>
      <c r="N1077" s="214"/>
      <c r="O1077" s="214"/>
      <c r="P1077" s="214"/>
      <c r="Q1077" s="214"/>
      <c r="R1077" s="214"/>
      <c r="S1077" s="214"/>
      <c r="T1077" s="214"/>
      <c r="U1077" s="214"/>
      <c r="V1077" s="214"/>
      <c r="W1077" s="214"/>
      <c r="X1077" s="214"/>
      <c r="Y1077" s="214"/>
      <c r="Z1077" s="214"/>
      <c r="AA1077" s="214"/>
      <c r="AB1077" s="214"/>
      <c r="AC1077" s="214">
        <v>103</v>
      </c>
      <c r="AD1077" s="214">
        <v>103</v>
      </c>
      <c r="AE1077" s="214"/>
      <c r="AF1077" s="214"/>
      <c r="AG1077" s="215"/>
      <c r="AH1077" s="214"/>
      <c r="AI1077" s="214">
        <f t="shared" si="51"/>
        <v>103</v>
      </c>
      <c r="AJ1077" s="214">
        <f t="shared" si="51"/>
        <v>103</v>
      </c>
      <c r="AK1077" s="214"/>
      <c r="AL1077" s="214"/>
      <c r="AM1077" s="214"/>
      <c r="AN1077" s="214"/>
      <c r="AO1077" s="214"/>
      <c r="AP1077" s="214"/>
      <c r="AQ1077" s="214"/>
      <c r="AR1077" s="214"/>
      <c r="AS1077" s="214"/>
      <c r="AT1077" s="214"/>
      <c r="AU1077" s="214"/>
      <c r="AV1077" s="214"/>
      <c r="AW1077" s="214"/>
      <c r="AX1077" s="214"/>
      <c r="AY1077" s="214"/>
      <c r="AZ1077" s="214"/>
      <c r="BA1077" s="214">
        <v>5680.82</v>
      </c>
      <c r="BB1077" s="214">
        <v>5680.82</v>
      </c>
      <c r="BC1077" s="214"/>
      <c r="BD1077" s="214"/>
      <c r="BE1077" s="214"/>
      <c r="BF1077" s="214"/>
      <c r="BG1077" s="216">
        <f t="shared" si="52"/>
        <v>5680.82</v>
      </c>
      <c r="BH1077" s="72">
        <f t="shared" si="52"/>
        <v>5680.82</v>
      </c>
      <c r="BI1077" s="217">
        <f t="shared" si="50"/>
        <v>0.66056046511627908</v>
      </c>
      <c r="BJ1077" s="218">
        <v>0</v>
      </c>
      <c r="BK1077" s="218">
        <v>0</v>
      </c>
      <c r="BL1077" s="218">
        <v>0</v>
      </c>
      <c r="BM1077" s="218">
        <v>0</v>
      </c>
      <c r="BN1077" s="218">
        <v>0</v>
      </c>
      <c r="BO1077" s="218">
        <v>0</v>
      </c>
      <c r="BP1077" s="218">
        <v>0</v>
      </c>
      <c r="BQ1077" s="218">
        <v>0</v>
      </c>
      <c r="BR1077" s="218">
        <v>0</v>
      </c>
      <c r="BS1077" s="218">
        <v>0</v>
      </c>
      <c r="BT1077" s="218">
        <v>0</v>
      </c>
      <c r="BU1077" s="218">
        <v>0</v>
      </c>
      <c r="BV1077" s="218">
        <v>0</v>
      </c>
      <c r="BW1077" s="218">
        <v>0</v>
      </c>
      <c r="BX1077" s="218">
        <v>0</v>
      </c>
      <c r="BY1077" s="218">
        <v>0</v>
      </c>
      <c r="BZ1077" s="218">
        <v>6668373.7488000002</v>
      </c>
      <c r="CA1077" s="218">
        <v>6668373.7488000002</v>
      </c>
      <c r="CB1077" s="218">
        <v>0</v>
      </c>
      <c r="CC1077" s="218">
        <v>0</v>
      </c>
      <c r="CD1077" s="218">
        <v>0</v>
      </c>
      <c r="CE1077" s="218">
        <v>0</v>
      </c>
      <c r="CF1077" s="218">
        <v>6668373.7488000002</v>
      </c>
      <c r="CG1077" s="219">
        <v>6668373.7488000002</v>
      </c>
      <c r="CH1077" s="220">
        <v>19763601.607799999</v>
      </c>
      <c r="CI1077" s="220">
        <v>19763601.607799999</v>
      </c>
      <c r="CJ1077" s="220">
        <v>22662263.176944003</v>
      </c>
      <c r="CK1077" s="221" t="s">
        <v>530</v>
      </c>
      <c r="CL1077" s="222">
        <v>7.5</v>
      </c>
      <c r="CM1077" s="223">
        <v>7.5</v>
      </c>
      <c r="CN1077" s="224">
        <v>8.6</v>
      </c>
      <c r="CO1077" s="253"/>
      <c r="CP1077" s="253"/>
      <c r="CQ1077" s="253"/>
      <c r="CR1077" s="225"/>
      <c r="CS1077" s="254">
        <v>363.90382276555783</v>
      </c>
      <c r="CT1077" s="255">
        <v>176.64521390141559</v>
      </c>
      <c r="CU1077" s="256">
        <v>1.8882991580078672</v>
      </c>
      <c r="CV1077" s="257">
        <v>1.795307821910167</v>
      </c>
      <c r="CW1077" s="245" t="s">
        <v>592</v>
      </c>
      <c r="CX1077" s="258"/>
      <c r="CY1077" s="253"/>
      <c r="CZ1077" s="253"/>
      <c r="DA1077" s="259"/>
      <c r="DB1077" s="260"/>
      <c r="DC1077" s="261">
        <v>87055</v>
      </c>
      <c r="DD1077" s="262">
        <v>488883</v>
      </c>
      <c r="DE1077" s="263">
        <v>143525</v>
      </c>
      <c r="DF1077" s="111">
        <v>239821</v>
      </c>
    </row>
    <row r="1078" spans="1:110" ht="35.25" customHeight="1" x14ac:dyDescent="0.25">
      <c r="A1078" s="237" t="s">
        <v>541</v>
      </c>
      <c r="B1078" s="238" t="s">
        <v>14</v>
      </c>
      <c r="C1078" s="238" t="s">
        <v>22</v>
      </c>
      <c r="D1078" s="60" t="s">
        <v>238</v>
      </c>
      <c r="E1078" s="60" t="s">
        <v>99</v>
      </c>
      <c r="F1078" s="60" t="s">
        <v>2056</v>
      </c>
      <c r="G1078" s="61" t="s">
        <v>2029</v>
      </c>
      <c r="H1078" s="211" t="s">
        <v>533</v>
      </c>
      <c r="I1078" s="60" t="s">
        <v>529</v>
      </c>
      <c r="J1078" s="212">
        <v>11.774481389853227</v>
      </c>
      <c r="K1078" s="212">
        <v>23.099810558013001</v>
      </c>
      <c r="L1078" s="213">
        <v>3401.1</v>
      </c>
      <c r="M1078" s="214"/>
      <c r="N1078" s="214"/>
      <c r="O1078" s="214"/>
      <c r="P1078" s="214"/>
      <c r="Q1078" s="214"/>
      <c r="R1078" s="214"/>
      <c r="S1078" s="214"/>
      <c r="T1078" s="214"/>
      <c r="U1078" s="214"/>
      <c r="V1078" s="214"/>
      <c r="W1078" s="214"/>
      <c r="X1078" s="214"/>
      <c r="Y1078" s="214">
        <v>1</v>
      </c>
      <c r="Z1078" s="214">
        <v>1</v>
      </c>
      <c r="AA1078" s="214"/>
      <c r="AB1078" s="214"/>
      <c r="AC1078" s="214">
        <v>47</v>
      </c>
      <c r="AD1078" s="214">
        <v>47</v>
      </c>
      <c r="AE1078" s="214"/>
      <c r="AF1078" s="214"/>
      <c r="AG1078" s="215"/>
      <c r="AH1078" s="214"/>
      <c r="AI1078" s="214">
        <f t="shared" si="51"/>
        <v>48</v>
      </c>
      <c r="AJ1078" s="214">
        <f t="shared" si="51"/>
        <v>48</v>
      </c>
      <c r="AK1078" s="214"/>
      <c r="AL1078" s="214"/>
      <c r="AM1078" s="214"/>
      <c r="AN1078" s="214"/>
      <c r="AO1078" s="214"/>
      <c r="AP1078" s="214"/>
      <c r="AQ1078" s="214"/>
      <c r="AR1078" s="214"/>
      <c r="AS1078" s="214"/>
      <c r="AT1078" s="214"/>
      <c r="AU1078" s="214"/>
      <c r="AV1078" s="214"/>
      <c r="AW1078" s="214">
        <v>1.2</v>
      </c>
      <c r="AX1078" s="214">
        <v>1.2</v>
      </c>
      <c r="AY1078" s="214"/>
      <c r="AZ1078" s="214"/>
      <c r="BA1078" s="214">
        <v>264.91000000000003</v>
      </c>
      <c r="BB1078" s="214">
        <v>264.91000000000003</v>
      </c>
      <c r="BC1078" s="214"/>
      <c r="BD1078" s="214"/>
      <c r="BE1078" s="214"/>
      <c r="BF1078" s="214"/>
      <c r="BG1078" s="216">
        <f t="shared" si="52"/>
        <v>266.11</v>
      </c>
      <c r="BH1078" s="72">
        <f t="shared" si="52"/>
        <v>266.11</v>
      </c>
      <c r="BI1078" s="217">
        <f t="shared" si="50"/>
        <v>2.6269496544916091E-2</v>
      </c>
      <c r="BJ1078" s="218">
        <v>0</v>
      </c>
      <c r="BK1078" s="218">
        <v>0</v>
      </c>
      <c r="BL1078" s="218">
        <v>0</v>
      </c>
      <c r="BM1078" s="218">
        <v>0</v>
      </c>
      <c r="BN1078" s="218">
        <v>0</v>
      </c>
      <c r="BO1078" s="218">
        <v>0</v>
      </c>
      <c r="BP1078" s="218">
        <v>0</v>
      </c>
      <c r="BQ1078" s="218">
        <v>0</v>
      </c>
      <c r="BR1078" s="218">
        <v>0</v>
      </c>
      <c r="BS1078" s="218">
        <v>0</v>
      </c>
      <c r="BT1078" s="218">
        <v>0</v>
      </c>
      <c r="BU1078" s="218">
        <v>0</v>
      </c>
      <c r="BV1078" s="218">
        <v>6054.9119999999994</v>
      </c>
      <c r="BW1078" s="218">
        <v>6054.9119999999994</v>
      </c>
      <c r="BX1078" s="218">
        <v>0</v>
      </c>
      <c r="BY1078" s="218">
        <v>0</v>
      </c>
      <c r="BZ1078" s="218">
        <v>310961.95440000005</v>
      </c>
      <c r="CA1078" s="218">
        <v>310961.95440000005</v>
      </c>
      <c r="CB1078" s="218">
        <v>0</v>
      </c>
      <c r="CC1078" s="218">
        <v>0</v>
      </c>
      <c r="CD1078" s="218">
        <v>0</v>
      </c>
      <c r="CE1078" s="218">
        <v>0</v>
      </c>
      <c r="CF1078" s="218">
        <v>317016.86640000006</v>
      </c>
      <c r="CG1078" s="219">
        <v>317016.86640000006</v>
      </c>
      <c r="CH1078" s="220">
        <v>37753360.181266807</v>
      </c>
      <c r="CI1078" s="220">
        <v>37753360.181266807</v>
      </c>
      <c r="CJ1078" s="220">
        <v>43019295.684615605</v>
      </c>
      <c r="CK1078" s="221" t="s">
        <v>530</v>
      </c>
      <c r="CL1078" s="222">
        <v>8.89</v>
      </c>
      <c r="CM1078" s="223">
        <v>8.89</v>
      </c>
      <c r="CN1078" s="224">
        <v>10.130000000000001</v>
      </c>
      <c r="CO1078" s="253"/>
      <c r="CP1078" s="253"/>
      <c r="CQ1078" s="253"/>
      <c r="CR1078" s="225"/>
      <c r="CS1078" s="254">
        <v>931.04724964806883</v>
      </c>
      <c r="CT1078" s="255">
        <v>156.94356253766998</v>
      </c>
      <c r="CU1078" s="256">
        <v>2.0036729140176956</v>
      </c>
      <c r="CV1078" s="257">
        <v>1.669267466080852</v>
      </c>
      <c r="CW1078" s="245" t="s">
        <v>609</v>
      </c>
      <c r="CX1078" s="258"/>
      <c r="CY1078" s="253"/>
      <c r="CZ1078" s="253"/>
      <c r="DA1078" s="259"/>
      <c r="DB1078" s="260"/>
      <c r="DC1078" s="261">
        <v>0</v>
      </c>
      <c r="DD1078" s="262">
        <v>712868</v>
      </c>
      <c r="DE1078" s="263">
        <v>682501</v>
      </c>
      <c r="DF1078" s="111">
        <v>465123</v>
      </c>
    </row>
    <row r="1079" spans="1:110" ht="35.25" customHeight="1" x14ac:dyDescent="0.25">
      <c r="A1079" s="237" t="s">
        <v>541</v>
      </c>
      <c r="B1079" s="238" t="s">
        <v>14</v>
      </c>
      <c r="C1079" s="238" t="s">
        <v>22</v>
      </c>
      <c r="D1079" s="60" t="s">
        <v>238</v>
      </c>
      <c r="E1079" s="60" t="s">
        <v>99</v>
      </c>
      <c r="F1079" s="60" t="s">
        <v>2057</v>
      </c>
      <c r="G1079" s="61" t="s">
        <v>99</v>
      </c>
      <c r="H1079" s="211" t="s">
        <v>533</v>
      </c>
      <c r="I1079" s="60" t="s">
        <v>529</v>
      </c>
      <c r="J1079" s="212">
        <v>11.774481389853227</v>
      </c>
      <c r="K1079" s="212">
        <v>21.885416621145001</v>
      </c>
      <c r="L1079" s="213">
        <v>1821.7</v>
      </c>
      <c r="M1079" s="214"/>
      <c r="N1079" s="214"/>
      <c r="O1079" s="214"/>
      <c r="P1079" s="214"/>
      <c r="Q1079" s="214"/>
      <c r="R1079" s="214"/>
      <c r="S1079" s="214"/>
      <c r="T1079" s="214"/>
      <c r="U1079" s="214"/>
      <c r="V1079" s="214"/>
      <c r="W1079" s="214"/>
      <c r="X1079" s="214"/>
      <c r="Y1079" s="214"/>
      <c r="Z1079" s="214"/>
      <c r="AA1079" s="214"/>
      <c r="AB1079" s="214"/>
      <c r="AC1079" s="214">
        <v>26</v>
      </c>
      <c r="AD1079" s="214">
        <v>26</v>
      </c>
      <c r="AE1079" s="214"/>
      <c r="AF1079" s="214"/>
      <c r="AG1079" s="215"/>
      <c r="AH1079" s="214"/>
      <c r="AI1079" s="214">
        <f t="shared" si="51"/>
        <v>26</v>
      </c>
      <c r="AJ1079" s="214">
        <f t="shared" si="51"/>
        <v>26</v>
      </c>
      <c r="AK1079" s="214"/>
      <c r="AL1079" s="214"/>
      <c r="AM1079" s="214"/>
      <c r="AN1079" s="214"/>
      <c r="AO1079" s="214"/>
      <c r="AP1079" s="214"/>
      <c r="AQ1079" s="214"/>
      <c r="AR1079" s="214"/>
      <c r="AS1079" s="214"/>
      <c r="AT1079" s="214"/>
      <c r="AU1079" s="214"/>
      <c r="AV1079" s="214"/>
      <c r="AW1079" s="214"/>
      <c r="AX1079" s="214"/>
      <c r="AY1079" s="214"/>
      <c r="AZ1079" s="214"/>
      <c r="BA1079" s="214">
        <v>187.77</v>
      </c>
      <c r="BB1079" s="214">
        <v>187.77</v>
      </c>
      <c r="BC1079" s="214"/>
      <c r="BD1079" s="214"/>
      <c r="BE1079" s="214"/>
      <c r="BF1079" s="214"/>
      <c r="BG1079" s="216">
        <f t="shared" si="52"/>
        <v>187.77</v>
      </c>
      <c r="BH1079" s="72">
        <f t="shared" si="52"/>
        <v>187.77</v>
      </c>
      <c r="BI1079" s="217">
        <f t="shared" si="50"/>
        <v>1.7179322964318393E-2</v>
      </c>
      <c r="BJ1079" s="218">
        <v>0</v>
      </c>
      <c r="BK1079" s="218">
        <v>0</v>
      </c>
      <c r="BL1079" s="218">
        <v>0</v>
      </c>
      <c r="BM1079" s="218">
        <v>0</v>
      </c>
      <c r="BN1079" s="218">
        <v>0</v>
      </c>
      <c r="BO1079" s="218">
        <v>0</v>
      </c>
      <c r="BP1079" s="218">
        <v>0</v>
      </c>
      <c r="BQ1079" s="218">
        <v>0</v>
      </c>
      <c r="BR1079" s="218">
        <v>0</v>
      </c>
      <c r="BS1079" s="218">
        <v>0</v>
      </c>
      <c r="BT1079" s="218">
        <v>0</v>
      </c>
      <c r="BU1079" s="218">
        <v>0</v>
      </c>
      <c r="BV1079" s="218">
        <v>0</v>
      </c>
      <c r="BW1079" s="218">
        <v>0</v>
      </c>
      <c r="BX1079" s="218">
        <v>0</v>
      </c>
      <c r="BY1079" s="218">
        <v>0</v>
      </c>
      <c r="BZ1079" s="218">
        <v>220411.93680000002</v>
      </c>
      <c r="CA1079" s="218">
        <v>220411.93680000002</v>
      </c>
      <c r="CB1079" s="218">
        <v>0</v>
      </c>
      <c r="CC1079" s="218">
        <v>0</v>
      </c>
      <c r="CD1079" s="218">
        <v>0</v>
      </c>
      <c r="CE1079" s="218">
        <v>0</v>
      </c>
      <c r="CF1079" s="218">
        <v>220411.93680000002</v>
      </c>
      <c r="CG1079" s="219">
        <v>220411.93680000002</v>
      </c>
      <c r="CH1079" s="220">
        <v>32713287.189385206</v>
      </c>
      <c r="CI1079" s="220">
        <v>32713287.189385206</v>
      </c>
      <c r="CJ1079" s="220">
        <v>43551306.818511605</v>
      </c>
      <c r="CK1079" s="221" t="s">
        <v>530</v>
      </c>
      <c r="CL1079" s="222">
        <v>8.2100000000000009</v>
      </c>
      <c r="CM1079" s="223">
        <v>8.2100000000000009</v>
      </c>
      <c r="CN1079" s="224">
        <v>10.93</v>
      </c>
      <c r="CO1079" s="253"/>
      <c r="CP1079" s="253"/>
      <c r="CQ1079" s="253"/>
      <c r="CR1079" s="225"/>
      <c r="CS1079" s="254">
        <v>595.70453679290711</v>
      </c>
      <c r="CT1079" s="255">
        <v>111.17039804130552</v>
      </c>
      <c r="CU1079" s="256">
        <v>0.92395055335361143</v>
      </c>
      <c r="CV1079" s="257">
        <v>0.2525245969194177</v>
      </c>
      <c r="CW1079" s="245" t="s">
        <v>639</v>
      </c>
      <c r="CX1079" s="258"/>
      <c r="CY1079" s="253"/>
      <c r="CZ1079" s="253"/>
      <c r="DA1079" s="259"/>
      <c r="DB1079" s="260"/>
      <c r="DC1079" s="261">
        <v>0</v>
      </c>
      <c r="DD1079" s="262">
        <v>0</v>
      </c>
      <c r="DE1079" s="263">
        <v>319803</v>
      </c>
      <c r="DF1079" s="111">
        <v>106601</v>
      </c>
    </row>
    <row r="1080" spans="1:110" ht="35.25" customHeight="1" x14ac:dyDescent="0.25">
      <c r="A1080" s="237" t="s">
        <v>541</v>
      </c>
      <c r="B1080" s="238" t="s">
        <v>14</v>
      </c>
      <c r="C1080" s="238" t="s">
        <v>22</v>
      </c>
      <c r="D1080" s="60" t="s">
        <v>374</v>
      </c>
      <c r="E1080" s="60" t="s">
        <v>84</v>
      </c>
      <c r="F1080" s="60" t="s">
        <v>2058</v>
      </c>
      <c r="G1080" s="61" t="s">
        <v>1871</v>
      </c>
      <c r="H1080" s="211" t="s">
        <v>543</v>
      </c>
      <c r="I1080" s="60" t="s">
        <v>529</v>
      </c>
      <c r="J1080" s="212">
        <v>11.774481389853227</v>
      </c>
      <c r="K1080" s="212">
        <v>30.507196906242001</v>
      </c>
      <c r="L1080" s="213">
        <v>1642.6</v>
      </c>
      <c r="M1080" s="214"/>
      <c r="N1080" s="214"/>
      <c r="O1080" s="214"/>
      <c r="P1080" s="214"/>
      <c r="Q1080" s="214"/>
      <c r="R1080" s="214"/>
      <c r="S1080" s="214"/>
      <c r="T1080" s="214"/>
      <c r="U1080" s="214"/>
      <c r="V1080" s="214"/>
      <c r="W1080" s="214"/>
      <c r="X1080" s="214"/>
      <c r="Y1080" s="214"/>
      <c r="Z1080" s="214"/>
      <c r="AA1080" s="214"/>
      <c r="AB1080" s="214"/>
      <c r="AC1080" s="214">
        <v>63</v>
      </c>
      <c r="AD1080" s="214">
        <v>63</v>
      </c>
      <c r="AE1080" s="214"/>
      <c r="AF1080" s="214"/>
      <c r="AG1080" s="215"/>
      <c r="AH1080" s="214"/>
      <c r="AI1080" s="214">
        <f t="shared" si="51"/>
        <v>63</v>
      </c>
      <c r="AJ1080" s="214">
        <f t="shared" si="51"/>
        <v>63</v>
      </c>
      <c r="AK1080" s="214"/>
      <c r="AL1080" s="214"/>
      <c r="AM1080" s="214"/>
      <c r="AN1080" s="214"/>
      <c r="AO1080" s="214"/>
      <c r="AP1080" s="214"/>
      <c r="AQ1080" s="214"/>
      <c r="AR1080" s="214"/>
      <c r="AS1080" s="214"/>
      <c r="AT1080" s="214"/>
      <c r="AU1080" s="214"/>
      <c r="AV1080" s="214"/>
      <c r="AW1080" s="214"/>
      <c r="AX1080" s="214"/>
      <c r="AY1080" s="214"/>
      <c r="AZ1080" s="214"/>
      <c r="BA1080" s="214">
        <v>1660.67</v>
      </c>
      <c r="BB1080" s="214">
        <v>1660.67</v>
      </c>
      <c r="BC1080" s="214"/>
      <c r="BD1080" s="214"/>
      <c r="BE1080" s="214"/>
      <c r="BF1080" s="214"/>
      <c r="BG1080" s="216">
        <f t="shared" si="52"/>
        <v>1660.67</v>
      </c>
      <c r="BH1080" s="72">
        <f t="shared" si="52"/>
        <v>1660.67</v>
      </c>
      <c r="BI1080" s="217">
        <f t="shared" si="50"/>
        <v>0.20552846534653466</v>
      </c>
      <c r="BJ1080" s="218">
        <v>0</v>
      </c>
      <c r="BK1080" s="218">
        <v>0</v>
      </c>
      <c r="BL1080" s="218">
        <v>0</v>
      </c>
      <c r="BM1080" s="218">
        <v>0</v>
      </c>
      <c r="BN1080" s="218">
        <v>0</v>
      </c>
      <c r="BO1080" s="218">
        <v>0</v>
      </c>
      <c r="BP1080" s="218">
        <v>0</v>
      </c>
      <c r="BQ1080" s="218">
        <v>0</v>
      </c>
      <c r="BR1080" s="218">
        <v>0</v>
      </c>
      <c r="BS1080" s="218">
        <v>0</v>
      </c>
      <c r="BT1080" s="218">
        <v>0</v>
      </c>
      <c r="BU1080" s="218">
        <v>0</v>
      </c>
      <c r="BV1080" s="218">
        <v>0</v>
      </c>
      <c r="BW1080" s="218">
        <v>0</v>
      </c>
      <c r="BX1080" s="218">
        <v>0</v>
      </c>
      <c r="BY1080" s="218">
        <v>0</v>
      </c>
      <c r="BZ1080" s="218">
        <v>1949360.8728000002</v>
      </c>
      <c r="CA1080" s="218">
        <v>1949360.8728000002</v>
      </c>
      <c r="CB1080" s="218">
        <v>0</v>
      </c>
      <c r="CC1080" s="218">
        <v>0</v>
      </c>
      <c r="CD1080" s="218">
        <v>0</v>
      </c>
      <c r="CE1080" s="218">
        <v>0</v>
      </c>
      <c r="CF1080" s="218">
        <v>1949360.8728000002</v>
      </c>
      <c r="CG1080" s="219">
        <v>1949360.8728000002</v>
      </c>
      <c r="CH1080" s="220">
        <v>8997924.2252843995</v>
      </c>
      <c r="CI1080" s="220">
        <v>8997924.2252843995</v>
      </c>
      <c r="CJ1080" s="220">
        <v>13147057.457558399</v>
      </c>
      <c r="CK1080" s="221" t="s">
        <v>530</v>
      </c>
      <c r="CL1080" s="222">
        <v>5.53</v>
      </c>
      <c r="CM1080" s="223">
        <v>5.53</v>
      </c>
      <c r="CN1080" s="224">
        <v>8.08</v>
      </c>
      <c r="CO1080" s="253"/>
      <c r="CP1080" s="253"/>
      <c r="CQ1080" s="253"/>
      <c r="CR1080" s="225"/>
      <c r="CS1080" s="254">
        <v>1239.956097123322</v>
      </c>
      <c r="CT1080" s="255">
        <v>235.25453866857626</v>
      </c>
      <c r="CU1080" s="256">
        <v>1.9389509888846013</v>
      </c>
      <c r="CV1080" s="257">
        <v>1.2619623092561925</v>
      </c>
      <c r="CW1080" s="245" t="s">
        <v>639</v>
      </c>
      <c r="CX1080" s="258"/>
      <c r="CY1080" s="253"/>
      <c r="CZ1080" s="253"/>
      <c r="DA1080" s="259"/>
      <c r="DB1080" s="260"/>
      <c r="DC1080" s="261">
        <v>0</v>
      </c>
      <c r="DD1080" s="262">
        <v>67650</v>
      </c>
      <c r="DE1080" s="263">
        <v>55050</v>
      </c>
      <c r="DF1080" s="111">
        <v>40900</v>
      </c>
    </row>
    <row r="1081" spans="1:110" ht="35.25" customHeight="1" x14ac:dyDescent="0.25">
      <c r="A1081" s="237" t="s">
        <v>541</v>
      </c>
      <c r="B1081" s="238" t="s">
        <v>14</v>
      </c>
      <c r="C1081" s="238" t="s">
        <v>22</v>
      </c>
      <c r="D1081" s="60" t="s">
        <v>374</v>
      </c>
      <c r="E1081" s="60" t="s">
        <v>84</v>
      </c>
      <c r="F1081" s="60" t="s">
        <v>2059</v>
      </c>
      <c r="G1081" s="61" t="s">
        <v>1871</v>
      </c>
      <c r="H1081" s="211" t="s">
        <v>543</v>
      </c>
      <c r="I1081" s="60" t="s">
        <v>529</v>
      </c>
      <c r="J1081" s="212">
        <v>11.774481389853227</v>
      </c>
      <c r="K1081" s="212">
        <v>25.846401461391004</v>
      </c>
      <c r="L1081" s="213">
        <v>1837.6</v>
      </c>
      <c r="M1081" s="214"/>
      <c r="N1081" s="214"/>
      <c r="O1081" s="214"/>
      <c r="P1081" s="214"/>
      <c r="Q1081" s="214"/>
      <c r="R1081" s="214"/>
      <c r="S1081" s="214"/>
      <c r="T1081" s="214"/>
      <c r="U1081" s="214"/>
      <c r="V1081" s="214"/>
      <c r="W1081" s="214"/>
      <c r="X1081" s="214"/>
      <c r="Y1081" s="214"/>
      <c r="Z1081" s="214"/>
      <c r="AA1081" s="214"/>
      <c r="AB1081" s="214"/>
      <c r="AC1081" s="214">
        <v>67</v>
      </c>
      <c r="AD1081" s="214">
        <v>67</v>
      </c>
      <c r="AE1081" s="214"/>
      <c r="AF1081" s="214"/>
      <c r="AG1081" s="215"/>
      <c r="AH1081" s="214"/>
      <c r="AI1081" s="214">
        <f t="shared" si="51"/>
        <v>67</v>
      </c>
      <c r="AJ1081" s="214">
        <f t="shared" si="51"/>
        <v>67</v>
      </c>
      <c r="AK1081" s="214"/>
      <c r="AL1081" s="214"/>
      <c r="AM1081" s="214"/>
      <c r="AN1081" s="214"/>
      <c r="AO1081" s="214"/>
      <c r="AP1081" s="214"/>
      <c r="AQ1081" s="214"/>
      <c r="AR1081" s="214"/>
      <c r="AS1081" s="214"/>
      <c r="AT1081" s="214"/>
      <c r="AU1081" s="214"/>
      <c r="AV1081" s="214"/>
      <c r="AW1081" s="214"/>
      <c r="AX1081" s="214"/>
      <c r="AY1081" s="214"/>
      <c r="AZ1081" s="214"/>
      <c r="BA1081" s="214">
        <v>4438.76</v>
      </c>
      <c r="BB1081" s="214">
        <v>4438.76</v>
      </c>
      <c r="BC1081" s="214"/>
      <c r="BD1081" s="214"/>
      <c r="BE1081" s="214"/>
      <c r="BF1081" s="214"/>
      <c r="BG1081" s="216">
        <f t="shared" si="52"/>
        <v>4438.76</v>
      </c>
      <c r="BH1081" s="72">
        <f t="shared" si="52"/>
        <v>4438.76</v>
      </c>
      <c r="BI1081" s="217">
        <f t="shared" si="50"/>
        <v>1.2227988980716256</v>
      </c>
      <c r="BJ1081" s="218">
        <v>0</v>
      </c>
      <c r="BK1081" s="218">
        <v>0</v>
      </c>
      <c r="BL1081" s="218">
        <v>0</v>
      </c>
      <c r="BM1081" s="218">
        <v>0</v>
      </c>
      <c r="BN1081" s="218">
        <v>0</v>
      </c>
      <c r="BO1081" s="218">
        <v>0</v>
      </c>
      <c r="BP1081" s="218">
        <v>0</v>
      </c>
      <c r="BQ1081" s="218">
        <v>0</v>
      </c>
      <c r="BR1081" s="218">
        <v>0</v>
      </c>
      <c r="BS1081" s="218">
        <v>0</v>
      </c>
      <c r="BT1081" s="218">
        <v>0</v>
      </c>
      <c r="BU1081" s="218">
        <v>0</v>
      </c>
      <c r="BV1081" s="218">
        <v>0</v>
      </c>
      <c r="BW1081" s="218">
        <v>0</v>
      </c>
      <c r="BX1081" s="218">
        <v>0</v>
      </c>
      <c r="BY1081" s="218">
        <v>0</v>
      </c>
      <c r="BZ1081" s="218">
        <v>5210394.0384000009</v>
      </c>
      <c r="CA1081" s="218">
        <v>5210394.0384000009</v>
      </c>
      <c r="CB1081" s="218">
        <v>0</v>
      </c>
      <c r="CC1081" s="218">
        <v>0</v>
      </c>
      <c r="CD1081" s="218">
        <v>0</v>
      </c>
      <c r="CE1081" s="218">
        <v>0</v>
      </c>
      <c r="CF1081" s="218">
        <v>5210394.0384000009</v>
      </c>
      <c r="CG1081" s="219">
        <v>5210394.0384000009</v>
      </c>
      <c r="CH1081" s="220">
        <v>14821920.000000002</v>
      </c>
      <c r="CI1081" s="220">
        <v>14821920.000000002</v>
      </c>
      <c r="CJ1081" s="220">
        <v>12719520</v>
      </c>
      <c r="CK1081" s="221" t="s">
        <v>530</v>
      </c>
      <c r="CL1081" s="222">
        <v>4.2300000000000004</v>
      </c>
      <c r="CM1081" s="223">
        <v>4.2300000000000004</v>
      </c>
      <c r="CN1081" s="224">
        <v>3.63</v>
      </c>
      <c r="CO1081" s="253"/>
      <c r="CP1081" s="253"/>
      <c r="CQ1081" s="253"/>
      <c r="CR1081" s="225"/>
      <c r="CS1081" s="254">
        <v>704.32230201346772</v>
      </c>
      <c r="CT1081" s="255">
        <v>152.39253794813285</v>
      </c>
      <c r="CU1081" s="256">
        <v>2.562203889384548</v>
      </c>
      <c r="CV1081" s="257">
        <v>2.0269951779507918</v>
      </c>
      <c r="CW1081" s="245" t="s">
        <v>609</v>
      </c>
      <c r="CX1081" s="258"/>
      <c r="CY1081" s="253"/>
      <c r="CZ1081" s="253"/>
      <c r="DA1081" s="259"/>
      <c r="DB1081" s="260"/>
      <c r="DC1081" s="261">
        <v>104481</v>
      </c>
      <c r="DD1081" s="262">
        <v>0</v>
      </c>
      <c r="DE1081" s="263">
        <v>448323</v>
      </c>
      <c r="DF1081" s="111">
        <v>184268</v>
      </c>
    </row>
    <row r="1082" spans="1:110" ht="35.25" customHeight="1" x14ac:dyDescent="0.25">
      <c r="A1082" s="237" t="s">
        <v>541</v>
      </c>
      <c r="B1082" s="238" t="s">
        <v>14</v>
      </c>
      <c r="C1082" s="238" t="s">
        <v>22</v>
      </c>
      <c r="D1082" s="60" t="s">
        <v>124</v>
      </c>
      <c r="E1082" s="60" t="s">
        <v>125</v>
      </c>
      <c r="F1082" s="60" t="s">
        <v>2060</v>
      </c>
      <c r="G1082" s="61" t="s">
        <v>1953</v>
      </c>
      <c r="H1082" s="211" t="s">
        <v>533</v>
      </c>
      <c r="I1082" s="60" t="s">
        <v>529</v>
      </c>
      <c r="J1082" s="212">
        <v>18.656265658485889</v>
      </c>
      <c r="K1082" s="212">
        <v>37.668749921649002</v>
      </c>
      <c r="L1082" s="213">
        <v>2983</v>
      </c>
      <c r="M1082" s="214"/>
      <c r="N1082" s="214"/>
      <c r="O1082" s="214"/>
      <c r="P1082" s="214"/>
      <c r="Q1082" s="214"/>
      <c r="R1082" s="214"/>
      <c r="S1082" s="214"/>
      <c r="T1082" s="214"/>
      <c r="U1082" s="214"/>
      <c r="V1082" s="214"/>
      <c r="W1082" s="214"/>
      <c r="X1082" s="214"/>
      <c r="Y1082" s="214"/>
      <c r="Z1082" s="214"/>
      <c r="AA1082" s="214"/>
      <c r="AB1082" s="214"/>
      <c r="AC1082" s="214">
        <v>122</v>
      </c>
      <c r="AD1082" s="214">
        <v>122</v>
      </c>
      <c r="AE1082" s="214"/>
      <c r="AF1082" s="214"/>
      <c r="AG1082" s="215"/>
      <c r="AH1082" s="214"/>
      <c r="AI1082" s="214">
        <f t="shared" si="51"/>
        <v>122</v>
      </c>
      <c r="AJ1082" s="214">
        <f t="shared" si="51"/>
        <v>122</v>
      </c>
      <c r="AK1082" s="214"/>
      <c r="AL1082" s="214"/>
      <c r="AM1082" s="214"/>
      <c r="AN1082" s="214"/>
      <c r="AO1082" s="214"/>
      <c r="AP1082" s="214"/>
      <c r="AQ1082" s="214"/>
      <c r="AR1082" s="214"/>
      <c r="AS1082" s="214"/>
      <c r="AT1082" s="214"/>
      <c r="AU1082" s="214"/>
      <c r="AV1082" s="214"/>
      <c r="AW1082" s="214"/>
      <c r="AX1082" s="214"/>
      <c r="AY1082" s="214"/>
      <c r="AZ1082" s="214"/>
      <c r="BA1082" s="214">
        <v>2756.94</v>
      </c>
      <c r="BB1082" s="214">
        <v>2756.94</v>
      </c>
      <c r="BC1082" s="214"/>
      <c r="BD1082" s="214"/>
      <c r="BE1082" s="214"/>
      <c r="BF1082" s="214"/>
      <c r="BG1082" s="216">
        <f t="shared" si="52"/>
        <v>2756.94</v>
      </c>
      <c r="BH1082" s="72">
        <f t="shared" si="52"/>
        <v>2756.94</v>
      </c>
      <c r="BI1082" s="217">
        <f t="shared" si="50"/>
        <v>0.24419309123117808</v>
      </c>
      <c r="BJ1082" s="218">
        <v>0</v>
      </c>
      <c r="BK1082" s="218">
        <v>0</v>
      </c>
      <c r="BL1082" s="218">
        <v>0</v>
      </c>
      <c r="BM1082" s="218">
        <v>0</v>
      </c>
      <c r="BN1082" s="218">
        <v>0</v>
      </c>
      <c r="BO1082" s="218">
        <v>0</v>
      </c>
      <c r="BP1082" s="218">
        <v>0</v>
      </c>
      <c r="BQ1082" s="218">
        <v>0</v>
      </c>
      <c r="BR1082" s="218">
        <v>0</v>
      </c>
      <c r="BS1082" s="218">
        <v>0</v>
      </c>
      <c r="BT1082" s="218">
        <v>0</v>
      </c>
      <c r="BU1082" s="218">
        <v>0</v>
      </c>
      <c r="BV1082" s="218">
        <v>0</v>
      </c>
      <c r="BW1082" s="218">
        <v>0</v>
      </c>
      <c r="BX1082" s="218">
        <v>0</v>
      </c>
      <c r="BY1082" s="218">
        <v>0</v>
      </c>
      <c r="BZ1082" s="218">
        <v>3236206.4496000004</v>
      </c>
      <c r="CA1082" s="218">
        <v>3236206.4496000004</v>
      </c>
      <c r="CB1082" s="218">
        <v>0</v>
      </c>
      <c r="CC1082" s="218">
        <v>0</v>
      </c>
      <c r="CD1082" s="218">
        <v>0</v>
      </c>
      <c r="CE1082" s="218">
        <v>0</v>
      </c>
      <c r="CF1082" s="218">
        <v>3236206.4496000004</v>
      </c>
      <c r="CG1082" s="219">
        <v>3236206.4496000004</v>
      </c>
      <c r="CH1082" s="220">
        <v>38958914.719264798</v>
      </c>
      <c r="CI1082" s="220">
        <v>38958914.719264798</v>
      </c>
      <c r="CJ1082" s="220">
        <v>42828251.916309603</v>
      </c>
      <c r="CK1082" s="221" t="s">
        <v>530</v>
      </c>
      <c r="CL1082" s="222">
        <v>10.27</v>
      </c>
      <c r="CM1082" s="223">
        <v>10.27</v>
      </c>
      <c r="CN1082" s="224">
        <v>11.29</v>
      </c>
      <c r="CO1082" s="253"/>
      <c r="CP1082" s="253">
        <v>0</v>
      </c>
      <c r="CQ1082" s="253">
        <v>6</v>
      </c>
      <c r="CR1082" s="225">
        <f t="shared" ref="CR1082:CR1087" si="53">AVERAGE(CO1082:CQ1082)</f>
        <v>3</v>
      </c>
      <c r="CS1082" s="254">
        <v>499.86437811225227</v>
      </c>
      <c r="CT1082" s="255">
        <v>161.98930827204666</v>
      </c>
      <c r="CU1082" s="256">
        <v>1.4802513443652556</v>
      </c>
      <c r="CV1082" s="257">
        <v>1.3266028920242119</v>
      </c>
      <c r="CW1082" s="245" t="s">
        <v>548</v>
      </c>
      <c r="CX1082" s="258"/>
      <c r="CY1082" s="253"/>
      <c r="CZ1082" s="253"/>
      <c r="DA1082" s="259"/>
      <c r="DB1082" s="260"/>
      <c r="DC1082" s="261">
        <v>399748</v>
      </c>
      <c r="DD1082" s="262">
        <v>463610</v>
      </c>
      <c r="DE1082" s="263">
        <v>70958</v>
      </c>
      <c r="DF1082" s="111">
        <v>311438.66666666669</v>
      </c>
    </row>
    <row r="1083" spans="1:110" ht="35.25" customHeight="1" x14ac:dyDescent="0.25">
      <c r="A1083" s="237" t="s">
        <v>541</v>
      </c>
      <c r="B1083" s="238" t="s">
        <v>14</v>
      </c>
      <c r="C1083" s="238" t="s">
        <v>22</v>
      </c>
      <c r="D1083" s="60" t="s">
        <v>124</v>
      </c>
      <c r="E1083" s="60" t="s">
        <v>125</v>
      </c>
      <c r="F1083" s="60" t="s">
        <v>2061</v>
      </c>
      <c r="G1083" s="61" t="s">
        <v>125</v>
      </c>
      <c r="H1083" s="211" t="s">
        <v>533</v>
      </c>
      <c r="I1083" s="60" t="s">
        <v>529</v>
      </c>
      <c r="J1083" s="212">
        <v>9.7168050304614013</v>
      </c>
      <c r="K1083" s="212">
        <v>16.813446934725</v>
      </c>
      <c r="L1083" s="213">
        <v>1582.8</v>
      </c>
      <c r="M1083" s="214"/>
      <c r="N1083" s="214"/>
      <c r="O1083" s="214"/>
      <c r="P1083" s="214"/>
      <c r="Q1083" s="214"/>
      <c r="R1083" s="214"/>
      <c r="S1083" s="214"/>
      <c r="T1083" s="214"/>
      <c r="U1083" s="214"/>
      <c r="V1083" s="214"/>
      <c r="W1083" s="214"/>
      <c r="X1083" s="214"/>
      <c r="Y1083" s="214"/>
      <c r="Z1083" s="214"/>
      <c r="AA1083" s="214"/>
      <c r="AB1083" s="214"/>
      <c r="AC1083" s="214">
        <v>49</v>
      </c>
      <c r="AD1083" s="214">
        <v>49</v>
      </c>
      <c r="AE1083" s="214"/>
      <c r="AF1083" s="214"/>
      <c r="AG1083" s="215"/>
      <c r="AH1083" s="214"/>
      <c r="AI1083" s="214">
        <f t="shared" si="51"/>
        <v>49</v>
      </c>
      <c r="AJ1083" s="214">
        <f t="shared" si="51"/>
        <v>49</v>
      </c>
      <c r="AK1083" s="214"/>
      <c r="AL1083" s="214"/>
      <c r="AM1083" s="214"/>
      <c r="AN1083" s="214"/>
      <c r="AO1083" s="214"/>
      <c r="AP1083" s="214"/>
      <c r="AQ1083" s="214"/>
      <c r="AR1083" s="214"/>
      <c r="AS1083" s="214"/>
      <c r="AT1083" s="214"/>
      <c r="AU1083" s="214"/>
      <c r="AV1083" s="214"/>
      <c r="AW1083" s="214"/>
      <c r="AX1083" s="214"/>
      <c r="AY1083" s="214"/>
      <c r="AZ1083" s="214"/>
      <c r="BA1083" s="214">
        <v>298.95999999999998</v>
      </c>
      <c r="BB1083" s="214">
        <v>298.95999999999998</v>
      </c>
      <c r="BC1083" s="214"/>
      <c r="BD1083" s="214"/>
      <c r="BE1083" s="214"/>
      <c r="BF1083" s="214"/>
      <c r="BG1083" s="216">
        <f t="shared" si="52"/>
        <v>298.95999999999998</v>
      </c>
      <c r="BH1083" s="72">
        <f t="shared" si="52"/>
        <v>298.95999999999998</v>
      </c>
      <c r="BI1083" s="217">
        <f t="shared" si="50"/>
        <v>3.7510664993726475E-2</v>
      </c>
      <c r="BJ1083" s="218">
        <v>0</v>
      </c>
      <c r="BK1083" s="218">
        <v>0</v>
      </c>
      <c r="BL1083" s="218">
        <v>0</v>
      </c>
      <c r="BM1083" s="218">
        <v>0</v>
      </c>
      <c r="BN1083" s="218">
        <v>0</v>
      </c>
      <c r="BO1083" s="218">
        <v>0</v>
      </c>
      <c r="BP1083" s="218">
        <v>0</v>
      </c>
      <c r="BQ1083" s="218">
        <v>0</v>
      </c>
      <c r="BR1083" s="218">
        <v>0</v>
      </c>
      <c r="BS1083" s="218">
        <v>0</v>
      </c>
      <c r="BT1083" s="218">
        <v>0</v>
      </c>
      <c r="BU1083" s="218">
        <v>0</v>
      </c>
      <c r="BV1083" s="218">
        <v>0</v>
      </c>
      <c r="BW1083" s="218">
        <v>0</v>
      </c>
      <c r="BX1083" s="218">
        <v>0</v>
      </c>
      <c r="BY1083" s="218">
        <v>0</v>
      </c>
      <c r="BZ1083" s="218">
        <v>350931.20639999997</v>
      </c>
      <c r="CA1083" s="218">
        <v>350931.20639999997</v>
      </c>
      <c r="CB1083" s="218">
        <v>0</v>
      </c>
      <c r="CC1083" s="218">
        <v>0</v>
      </c>
      <c r="CD1083" s="218">
        <v>0</v>
      </c>
      <c r="CE1083" s="218">
        <v>0</v>
      </c>
      <c r="CF1083" s="218">
        <v>350931.20639999997</v>
      </c>
      <c r="CG1083" s="219">
        <v>350931.20639999997</v>
      </c>
      <c r="CH1083" s="220">
        <v>40641671.100763202</v>
      </c>
      <c r="CI1083" s="220">
        <v>40641671.100763202</v>
      </c>
      <c r="CJ1083" s="220">
        <v>32784829.825210799</v>
      </c>
      <c r="CK1083" s="221" t="s">
        <v>530</v>
      </c>
      <c r="CL1083" s="222">
        <v>9.8800000000000008</v>
      </c>
      <c r="CM1083" s="223">
        <v>9.8800000000000008</v>
      </c>
      <c r="CN1083" s="224">
        <v>7.97</v>
      </c>
      <c r="CO1083" s="253"/>
      <c r="CP1083" s="253">
        <v>3</v>
      </c>
      <c r="CQ1083" s="253">
        <v>0</v>
      </c>
      <c r="CR1083" s="225">
        <f t="shared" si="53"/>
        <v>1.5</v>
      </c>
      <c r="CS1083" s="254">
        <v>246.08307199688431</v>
      </c>
      <c r="CT1083" s="255">
        <v>238.04266981045586</v>
      </c>
      <c r="CU1083" s="256">
        <v>2.3742618909411144</v>
      </c>
      <c r="CV1083" s="257">
        <v>2.3713081776699867</v>
      </c>
      <c r="CW1083" s="245" t="s">
        <v>628</v>
      </c>
      <c r="CX1083" s="258"/>
      <c r="CY1083" s="253"/>
      <c r="CZ1083" s="253"/>
      <c r="DA1083" s="259"/>
      <c r="DB1083" s="260"/>
      <c r="DC1083" s="261">
        <v>0</v>
      </c>
      <c r="DD1083" s="262">
        <v>273983</v>
      </c>
      <c r="DE1083" s="263">
        <v>641093</v>
      </c>
      <c r="DF1083" s="111">
        <v>305025.33333333331</v>
      </c>
    </row>
    <row r="1084" spans="1:110" ht="35.25" customHeight="1" x14ac:dyDescent="0.25">
      <c r="A1084" s="237" t="s">
        <v>541</v>
      </c>
      <c r="B1084" s="238" t="s">
        <v>14</v>
      </c>
      <c r="C1084" s="238" t="s">
        <v>22</v>
      </c>
      <c r="D1084" s="60" t="s">
        <v>124</v>
      </c>
      <c r="E1084" s="60" t="s">
        <v>125</v>
      </c>
      <c r="F1084" s="60" t="s">
        <v>2062</v>
      </c>
      <c r="G1084" s="61" t="s">
        <v>1841</v>
      </c>
      <c r="H1084" s="211" t="s">
        <v>543</v>
      </c>
      <c r="I1084" s="60" t="s">
        <v>529</v>
      </c>
      <c r="J1084" s="212">
        <v>11.362946117974861</v>
      </c>
      <c r="K1084" s="212">
        <v>19.444128747435002</v>
      </c>
      <c r="L1084" s="213">
        <v>3216.6</v>
      </c>
      <c r="M1084" s="214"/>
      <c r="N1084" s="214"/>
      <c r="O1084" s="214"/>
      <c r="P1084" s="214"/>
      <c r="Q1084" s="214"/>
      <c r="R1084" s="214"/>
      <c r="S1084" s="214"/>
      <c r="T1084" s="214"/>
      <c r="U1084" s="214"/>
      <c r="V1084" s="214"/>
      <c r="W1084" s="214"/>
      <c r="X1084" s="214"/>
      <c r="Y1084" s="214"/>
      <c r="Z1084" s="214"/>
      <c r="AA1084" s="214"/>
      <c r="AB1084" s="214"/>
      <c r="AC1084" s="214">
        <v>115</v>
      </c>
      <c r="AD1084" s="214">
        <v>115</v>
      </c>
      <c r="AE1084" s="214"/>
      <c r="AF1084" s="214"/>
      <c r="AG1084" s="215"/>
      <c r="AH1084" s="214"/>
      <c r="AI1084" s="214">
        <f t="shared" si="51"/>
        <v>115</v>
      </c>
      <c r="AJ1084" s="214">
        <f t="shared" si="51"/>
        <v>115</v>
      </c>
      <c r="AK1084" s="214"/>
      <c r="AL1084" s="214"/>
      <c r="AM1084" s="214"/>
      <c r="AN1084" s="214"/>
      <c r="AO1084" s="214"/>
      <c r="AP1084" s="214"/>
      <c r="AQ1084" s="214"/>
      <c r="AR1084" s="214"/>
      <c r="AS1084" s="214"/>
      <c r="AT1084" s="214"/>
      <c r="AU1084" s="214"/>
      <c r="AV1084" s="214"/>
      <c r="AW1084" s="214"/>
      <c r="AX1084" s="214"/>
      <c r="AY1084" s="214"/>
      <c r="AZ1084" s="214"/>
      <c r="BA1084" s="214">
        <v>867.37</v>
      </c>
      <c r="BB1084" s="214">
        <v>867.37</v>
      </c>
      <c r="BC1084" s="214"/>
      <c r="BD1084" s="214"/>
      <c r="BE1084" s="214"/>
      <c r="BF1084" s="214"/>
      <c r="BG1084" s="216">
        <f t="shared" si="52"/>
        <v>867.37</v>
      </c>
      <c r="BH1084" s="72">
        <f t="shared" si="52"/>
        <v>867.37</v>
      </c>
      <c r="BI1084" s="217">
        <f t="shared" si="50"/>
        <v>9.397291440953412E-2</v>
      </c>
      <c r="BJ1084" s="218">
        <v>0</v>
      </c>
      <c r="BK1084" s="218">
        <v>0</v>
      </c>
      <c r="BL1084" s="218">
        <v>0</v>
      </c>
      <c r="BM1084" s="218">
        <v>0</v>
      </c>
      <c r="BN1084" s="218">
        <v>0</v>
      </c>
      <c r="BO1084" s="218">
        <v>0</v>
      </c>
      <c r="BP1084" s="218">
        <v>0</v>
      </c>
      <c r="BQ1084" s="218">
        <v>0</v>
      </c>
      <c r="BR1084" s="218">
        <v>0</v>
      </c>
      <c r="BS1084" s="218">
        <v>0</v>
      </c>
      <c r="BT1084" s="218">
        <v>0</v>
      </c>
      <c r="BU1084" s="218">
        <v>0</v>
      </c>
      <c r="BV1084" s="218">
        <v>0</v>
      </c>
      <c r="BW1084" s="218">
        <v>0</v>
      </c>
      <c r="BX1084" s="218">
        <v>0</v>
      </c>
      <c r="BY1084" s="218">
        <v>0</v>
      </c>
      <c r="BZ1084" s="218">
        <v>1018153.6008000001</v>
      </c>
      <c r="CA1084" s="218">
        <v>1018153.6008000001</v>
      </c>
      <c r="CB1084" s="218">
        <v>0</v>
      </c>
      <c r="CC1084" s="218">
        <v>0</v>
      </c>
      <c r="CD1084" s="218">
        <v>0</v>
      </c>
      <c r="CE1084" s="218">
        <v>0</v>
      </c>
      <c r="CF1084" s="218">
        <v>1018153.6008000001</v>
      </c>
      <c r="CG1084" s="219">
        <v>1018153.6008000001</v>
      </c>
      <c r="CH1084" s="220">
        <v>26296876.567488004</v>
      </c>
      <c r="CI1084" s="220">
        <v>26296876.567488004</v>
      </c>
      <c r="CJ1084" s="220">
        <v>32978284.064934</v>
      </c>
      <c r="CK1084" s="221" t="s">
        <v>530</v>
      </c>
      <c r="CL1084" s="222">
        <v>7.36</v>
      </c>
      <c r="CM1084" s="223">
        <v>7.36</v>
      </c>
      <c r="CN1084" s="224">
        <v>9.23</v>
      </c>
      <c r="CO1084" s="253"/>
      <c r="CP1084" s="253">
        <v>3</v>
      </c>
      <c r="CQ1084" s="253">
        <v>2</v>
      </c>
      <c r="CR1084" s="225">
        <f t="shared" si="53"/>
        <v>2.5</v>
      </c>
      <c r="CS1084" s="254">
        <v>131.41482863936781</v>
      </c>
      <c r="CT1084" s="255">
        <v>80.239824105571529</v>
      </c>
      <c r="CU1084" s="256">
        <v>0.86221046286751968</v>
      </c>
      <c r="CV1084" s="257">
        <v>0.85070757419164733</v>
      </c>
      <c r="CW1084" s="245" t="s">
        <v>628</v>
      </c>
      <c r="CX1084" s="258"/>
      <c r="CY1084" s="253"/>
      <c r="CZ1084" s="253"/>
      <c r="DA1084" s="259"/>
      <c r="DB1084" s="260"/>
      <c r="DC1084" s="261">
        <v>356107</v>
      </c>
      <c r="DD1084" s="262">
        <v>129452</v>
      </c>
      <c r="DE1084" s="263">
        <v>0</v>
      </c>
      <c r="DF1084" s="111">
        <v>161853</v>
      </c>
    </row>
    <row r="1085" spans="1:110" ht="35.25" customHeight="1" x14ac:dyDescent="0.25">
      <c r="A1085" s="237" t="s">
        <v>541</v>
      </c>
      <c r="B1085" s="238" t="s">
        <v>14</v>
      </c>
      <c r="C1085" s="238" t="s">
        <v>22</v>
      </c>
      <c r="D1085" s="60" t="s">
        <v>124</v>
      </c>
      <c r="E1085" s="60" t="s">
        <v>125</v>
      </c>
      <c r="F1085" s="60" t="s">
        <v>2063</v>
      </c>
      <c r="G1085" s="61" t="s">
        <v>1841</v>
      </c>
      <c r="H1085" s="211" t="s">
        <v>543</v>
      </c>
      <c r="I1085" s="60" t="s">
        <v>529</v>
      </c>
      <c r="J1085" s="212">
        <v>9.5567635358420358</v>
      </c>
      <c r="K1085" s="212">
        <v>12.5568181557</v>
      </c>
      <c r="L1085" s="213">
        <v>2324.4</v>
      </c>
      <c r="M1085" s="214"/>
      <c r="N1085" s="214"/>
      <c r="O1085" s="214"/>
      <c r="P1085" s="214"/>
      <c r="Q1085" s="214"/>
      <c r="R1085" s="214"/>
      <c r="S1085" s="214"/>
      <c r="T1085" s="214"/>
      <c r="U1085" s="214"/>
      <c r="V1085" s="214"/>
      <c r="W1085" s="214"/>
      <c r="X1085" s="214"/>
      <c r="Y1085" s="214"/>
      <c r="Z1085" s="214"/>
      <c r="AA1085" s="214"/>
      <c r="AB1085" s="214"/>
      <c r="AC1085" s="214">
        <v>39</v>
      </c>
      <c r="AD1085" s="214">
        <v>39</v>
      </c>
      <c r="AE1085" s="214"/>
      <c r="AF1085" s="214"/>
      <c r="AG1085" s="215"/>
      <c r="AH1085" s="214"/>
      <c r="AI1085" s="214">
        <f t="shared" si="51"/>
        <v>39</v>
      </c>
      <c r="AJ1085" s="214">
        <f t="shared" si="51"/>
        <v>39</v>
      </c>
      <c r="AK1085" s="214"/>
      <c r="AL1085" s="214"/>
      <c r="AM1085" s="214"/>
      <c r="AN1085" s="214"/>
      <c r="AO1085" s="214"/>
      <c r="AP1085" s="214"/>
      <c r="AQ1085" s="214"/>
      <c r="AR1085" s="214"/>
      <c r="AS1085" s="214"/>
      <c r="AT1085" s="214"/>
      <c r="AU1085" s="214"/>
      <c r="AV1085" s="214"/>
      <c r="AW1085" s="214"/>
      <c r="AX1085" s="214"/>
      <c r="AY1085" s="214"/>
      <c r="AZ1085" s="214"/>
      <c r="BA1085" s="214">
        <v>816.74</v>
      </c>
      <c r="BB1085" s="214">
        <v>816.74</v>
      </c>
      <c r="BC1085" s="214"/>
      <c r="BD1085" s="214"/>
      <c r="BE1085" s="214"/>
      <c r="BF1085" s="214"/>
      <c r="BG1085" s="216">
        <f t="shared" si="52"/>
        <v>816.74</v>
      </c>
      <c r="BH1085" s="72">
        <f t="shared" si="52"/>
        <v>816.74</v>
      </c>
      <c r="BI1085" s="217">
        <f t="shared" si="50"/>
        <v>9.4202998846597469E-2</v>
      </c>
      <c r="BJ1085" s="218">
        <v>0</v>
      </c>
      <c r="BK1085" s="218">
        <v>0</v>
      </c>
      <c r="BL1085" s="218">
        <v>0</v>
      </c>
      <c r="BM1085" s="218">
        <v>0</v>
      </c>
      <c r="BN1085" s="218">
        <v>0</v>
      </c>
      <c r="BO1085" s="218">
        <v>0</v>
      </c>
      <c r="BP1085" s="218">
        <v>0</v>
      </c>
      <c r="BQ1085" s="218">
        <v>0</v>
      </c>
      <c r="BR1085" s="218">
        <v>0</v>
      </c>
      <c r="BS1085" s="218">
        <v>0</v>
      </c>
      <c r="BT1085" s="218">
        <v>0</v>
      </c>
      <c r="BU1085" s="218">
        <v>0</v>
      </c>
      <c r="BV1085" s="218">
        <v>0</v>
      </c>
      <c r="BW1085" s="218">
        <v>0</v>
      </c>
      <c r="BX1085" s="218">
        <v>0</v>
      </c>
      <c r="BY1085" s="218">
        <v>0</v>
      </c>
      <c r="BZ1085" s="218">
        <v>958722.08160000015</v>
      </c>
      <c r="CA1085" s="218">
        <v>958722.08160000015</v>
      </c>
      <c r="CB1085" s="218">
        <v>0</v>
      </c>
      <c r="CC1085" s="218">
        <v>0</v>
      </c>
      <c r="CD1085" s="218">
        <v>0</v>
      </c>
      <c r="CE1085" s="218">
        <v>0</v>
      </c>
      <c r="CF1085" s="218">
        <v>958722.08160000015</v>
      </c>
      <c r="CG1085" s="219">
        <v>958722.08160000015</v>
      </c>
      <c r="CH1085" s="220">
        <v>37992875.936578803</v>
      </c>
      <c r="CI1085" s="220">
        <v>37992875.936578803</v>
      </c>
      <c r="CJ1085" s="220">
        <v>38707195.578159608</v>
      </c>
      <c r="CK1085" s="221" t="s">
        <v>530</v>
      </c>
      <c r="CL1085" s="222">
        <v>8.51</v>
      </c>
      <c r="CM1085" s="223">
        <v>8.51</v>
      </c>
      <c r="CN1085" s="224">
        <v>8.67</v>
      </c>
      <c r="CO1085" s="253"/>
      <c r="CP1085" s="253">
        <v>3</v>
      </c>
      <c r="CQ1085" s="253">
        <v>0</v>
      </c>
      <c r="CR1085" s="225">
        <f t="shared" si="53"/>
        <v>1.5</v>
      </c>
      <c r="CS1085" s="254">
        <v>531.76201104559175</v>
      </c>
      <c r="CT1085" s="255">
        <v>229.84891140797515</v>
      </c>
      <c r="CU1085" s="256">
        <v>1.9533235736972721</v>
      </c>
      <c r="CV1085" s="257">
        <v>1.6062961975715495</v>
      </c>
      <c r="CW1085" s="245" t="s">
        <v>628</v>
      </c>
      <c r="CX1085" s="258"/>
      <c r="CY1085" s="253"/>
      <c r="CZ1085" s="253"/>
      <c r="DA1085" s="259"/>
      <c r="DB1085" s="260"/>
      <c r="DC1085" s="261">
        <v>8058</v>
      </c>
      <c r="DD1085" s="262">
        <v>155254</v>
      </c>
      <c r="DE1085" s="263">
        <v>1376102</v>
      </c>
      <c r="DF1085" s="111">
        <v>513138</v>
      </c>
    </row>
    <row r="1086" spans="1:110" ht="35.25" customHeight="1" x14ac:dyDescent="0.25">
      <c r="A1086" s="237" t="s">
        <v>541</v>
      </c>
      <c r="B1086" s="238" t="s">
        <v>14</v>
      </c>
      <c r="C1086" s="238" t="s">
        <v>22</v>
      </c>
      <c r="D1086" s="60" t="s">
        <v>124</v>
      </c>
      <c r="E1086" s="60" t="s">
        <v>125</v>
      </c>
      <c r="F1086" s="60" t="s">
        <v>2064</v>
      </c>
      <c r="G1086" s="61" t="s">
        <v>1953</v>
      </c>
      <c r="H1086" s="211" t="s">
        <v>533</v>
      </c>
      <c r="I1086" s="60" t="s">
        <v>529</v>
      </c>
      <c r="J1086" s="212">
        <v>10.974273916756404</v>
      </c>
      <c r="K1086" s="212">
        <v>50.621590803798007</v>
      </c>
      <c r="L1086" s="213">
        <v>2704.9</v>
      </c>
      <c r="M1086" s="214"/>
      <c r="N1086" s="214"/>
      <c r="O1086" s="214"/>
      <c r="P1086" s="214"/>
      <c r="Q1086" s="214"/>
      <c r="R1086" s="214"/>
      <c r="S1086" s="214"/>
      <c r="T1086" s="214"/>
      <c r="U1086" s="214"/>
      <c r="V1086" s="214"/>
      <c r="W1086" s="214"/>
      <c r="X1086" s="214"/>
      <c r="Y1086" s="214"/>
      <c r="Z1086" s="214"/>
      <c r="AA1086" s="214"/>
      <c r="AB1086" s="214"/>
      <c r="AC1086" s="214">
        <v>103</v>
      </c>
      <c r="AD1086" s="214">
        <v>103</v>
      </c>
      <c r="AE1086" s="214"/>
      <c r="AF1086" s="214"/>
      <c r="AG1086" s="215"/>
      <c r="AH1086" s="214"/>
      <c r="AI1086" s="214">
        <f t="shared" si="51"/>
        <v>103</v>
      </c>
      <c r="AJ1086" s="214">
        <f t="shared" si="51"/>
        <v>103</v>
      </c>
      <c r="AK1086" s="214"/>
      <c r="AL1086" s="214"/>
      <c r="AM1086" s="214"/>
      <c r="AN1086" s="214"/>
      <c r="AO1086" s="214"/>
      <c r="AP1086" s="214"/>
      <c r="AQ1086" s="214"/>
      <c r="AR1086" s="214"/>
      <c r="AS1086" s="214"/>
      <c r="AT1086" s="214"/>
      <c r="AU1086" s="214"/>
      <c r="AV1086" s="214"/>
      <c r="AW1086" s="214"/>
      <c r="AX1086" s="214"/>
      <c r="AY1086" s="214"/>
      <c r="AZ1086" s="214"/>
      <c r="BA1086" s="214">
        <v>718.96</v>
      </c>
      <c r="BB1086" s="214">
        <v>718.96</v>
      </c>
      <c r="BC1086" s="214"/>
      <c r="BD1086" s="214"/>
      <c r="BE1086" s="214"/>
      <c r="BF1086" s="214"/>
      <c r="BG1086" s="216">
        <f t="shared" si="52"/>
        <v>718.96</v>
      </c>
      <c r="BH1086" s="72">
        <f t="shared" si="52"/>
        <v>718.96</v>
      </c>
      <c r="BI1086" s="217">
        <f t="shared" si="50"/>
        <v>7.7474137931034498E-2</v>
      </c>
      <c r="BJ1086" s="218">
        <v>0</v>
      </c>
      <c r="BK1086" s="218">
        <v>0</v>
      </c>
      <c r="BL1086" s="218">
        <v>0</v>
      </c>
      <c r="BM1086" s="218">
        <v>0</v>
      </c>
      <c r="BN1086" s="218">
        <v>0</v>
      </c>
      <c r="BO1086" s="218">
        <v>0</v>
      </c>
      <c r="BP1086" s="218">
        <v>0</v>
      </c>
      <c r="BQ1086" s="218">
        <v>0</v>
      </c>
      <c r="BR1086" s="218">
        <v>0</v>
      </c>
      <c r="BS1086" s="218">
        <v>0</v>
      </c>
      <c r="BT1086" s="218">
        <v>0</v>
      </c>
      <c r="BU1086" s="218">
        <v>0</v>
      </c>
      <c r="BV1086" s="218">
        <v>0</v>
      </c>
      <c r="BW1086" s="218">
        <v>0</v>
      </c>
      <c r="BX1086" s="218">
        <v>0</v>
      </c>
      <c r="BY1086" s="218">
        <v>0</v>
      </c>
      <c r="BZ1086" s="218">
        <v>843944.00640000007</v>
      </c>
      <c r="CA1086" s="218">
        <v>843944.00640000007</v>
      </c>
      <c r="CB1086" s="218">
        <v>0</v>
      </c>
      <c r="CC1086" s="218">
        <v>0</v>
      </c>
      <c r="CD1086" s="218">
        <v>0</v>
      </c>
      <c r="CE1086" s="218">
        <v>0</v>
      </c>
      <c r="CF1086" s="218">
        <v>843944.00640000007</v>
      </c>
      <c r="CG1086" s="219">
        <v>843944.00640000007</v>
      </c>
      <c r="CH1086" s="220">
        <v>24225204.85782</v>
      </c>
      <c r="CI1086" s="220">
        <v>24225204.85782</v>
      </c>
      <c r="CJ1086" s="220">
        <v>29007729.1716864</v>
      </c>
      <c r="CK1086" s="221" t="s">
        <v>530</v>
      </c>
      <c r="CL1086" s="222">
        <v>7.75</v>
      </c>
      <c r="CM1086" s="223">
        <v>7.75</v>
      </c>
      <c r="CN1086" s="224">
        <v>9.2799999999999994</v>
      </c>
      <c r="CO1086" s="253"/>
      <c r="CP1086" s="253">
        <v>5</v>
      </c>
      <c r="CQ1086" s="253">
        <v>1</v>
      </c>
      <c r="CR1086" s="225">
        <f t="shared" si="53"/>
        <v>3</v>
      </c>
      <c r="CS1086" s="254">
        <v>853.65994247828723</v>
      </c>
      <c r="CT1086" s="255">
        <v>270.28288218684344</v>
      </c>
      <c r="CU1086" s="256">
        <v>1.6498394807945373</v>
      </c>
      <c r="CV1086" s="257">
        <v>1.4042373365510306</v>
      </c>
      <c r="CW1086" s="245" t="s">
        <v>616</v>
      </c>
      <c r="CX1086" s="258"/>
      <c r="CY1086" s="253"/>
      <c r="CZ1086" s="253"/>
      <c r="DA1086" s="259"/>
      <c r="DB1086" s="260"/>
      <c r="DC1086" s="261">
        <v>362426</v>
      </c>
      <c r="DD1086" s="262">
        <v>823345</v>
      </c>
      <c r="DE1086" s="263">
        <v>0</v>
      </c>
      <c r="DF1086" s="111">
        <v>395257</v>
      </c>
    </row>
    <row r="1087" spans="1:110" ht="35.25" customHeight="1" x14ac:dyDescent="0.25">
      <c r="A1087" s="237" t="s">
        <v>541</v>
      </c>
      <c r="B1087" s="238" t="s">
        <v>14</v>
      </c>
      <c r="C1087" s="238" t="s">
        <v>22</v>
      </c>
      <c r="D1087" s="60" t="s">
        <v>124</v>
      </c>
      <c r="E1087" s="60" t="s">
        <v>125</v>
      </c>
      <c r="F1087" s="60" t="s">
        <v>2065</v>
      </c>
      <c r="G1087" s="61" t="s">
        <v>1841</v>
      </c>
      <c r="H1087" s="211" t="s">
        <v>543</v>
      </c>
      <c r="I1087" s="60" t="s">
        <v>529</v>
      </c>
      <c r="J1087" s="212">
        <v>12.117427449751863</v>
      </c>
      <c r="K1087" s="212">
        <v>8.4123105885630007</v>
      </c>
      <c r="L1087" s="213">
        <v>1685.8</v>
      </c>
      <c r="M1087" s="214"/>
      <c r="N1087" s="214"/>
      <c r="O1087" s="214"/>
      <c r="P1087" s="214"/>
      <c r="Q1087" s="214"/>
      <c r="R1087" s="214"/>
      <c r="S1087" s="214"/>
      <c r="T1087" s="214"/>
      <c r="U1087" s="214"/>
      <c r="V1087" s="214"/>
      <c r="W1087" s="214"/>
      <c r="X1087" s="214"/>
      <c r="Y1087" s="214"/>
      <c r="Z1087" s="214"/>
      <c r="AA1087" s="214"/>
      <c r="AB1087" s="214"/>
      <c r="AC1087" s="214">
        <v>36</v>
      </c>
      <c r="AD1087" s="214">
        <v>36</v>
      </c>
      <c r="AE1087" s="214"/>
      <c r="AF1087" s="214"/>
      <c r="AG1087" s="215"/>
      <c r="AH1087" s="214"/>
      <c r="AI1087" s="214">
        <f t="shared" si="51"/>
        <v>36</v>
      </c>
      <c r="AJ1087" s="214">
        <f t="shared" si="51"/>
        <v>36</v>
      </c>
      <c r="AK1087" s="214"/>
      <c r="AL1087" s="214"/>
      <c r="AM1087" s="214"/>
      <c r="AN1087" s="214"/>
      <c r="AO1087" s="214"/>
      <c r="AP1087" s="214"/>
      <c r="AQ1087" s="214"/>
      <c r="AR1087" s="214"/>
      <c r="AS1087" s="214"/>
      <c r="AT1087" s="214"/>
      <c r="AU1087" s="214"/>
      <c r="AV1087" s="214"/>
      <c r="AW1087" s="214"/>
      <c r="AX1087" s="214"/>
      <c r="AY1087" s="214"/>
      <c r="AZ1087" s="214"/>
      <c r="BA1087" s="214">
        <v>236.08</v>
      </c>
      <c r="BB1087" s="214">
        <v>236.08</v>
      </c>
      <c r="BC1087" s="214"/>
      <c r="BD1087" s="214"/>
      <c r="BE1087" s="214"/>
      <c r="BF1087" s="214"/>
      <c r="BG1087" s="216">
        <f t="shared" si="52"/>
        <v>236.08</v>
      </c>
      <c r="BH1087" s="72">
        <f t="shared" si="52"/>
        <v>236.08</v>
      </c>
      <c r="BI1087" s="217">
        <f t="shared" si="50"/>
        <v>4.208199643493761E-2</v>
      </c>
      <c r="BJ1087" s="218">
        <v>0</v>
      </c>
      <c r="BK1087" s="218">
        <v>0</v>
      </c>
      <c r="BL1087" s="218">
        <v>0</v>
      </c>
      <c r="BM1087" s="218">
        <v>0</v>
      </c>
      <c r="BN1087" s="218">
        <v>0</v>
      </c>
      <c r="BO1087" s="218">
        <v>0</v>
      </c>
      <c r="BP1087" s="218">
        <v>0</v>
      </c>
      <c r="BQ1087" s="218">
        <v>0</v>
      </c>
      <c r="BR1087" s="218">
        <v>0</v>
      </c>
      <c r="BS1087" s="218">
        <v>0</v>
      </c>
      <c r="BT1087" s="218">
        <v>0</v>
      </c>
      <c r="BU1087" s="218">
        <v>0</v>
      </c>
      <c r="BV1087" s="218">
        <v>0</v>
      </c>
      <c r="BW1087" s="218">
        <v>0</v>
      </c>
      <c r="BX1087" s="218">
        <v>0</v>
      </c>
      <c r="BY1087" s="218">
        <v>0</v>
      </c>
      <c r="BZ1087" s="218">
        <v>277120.14720000001</v>
      </c>
      <c r="CA1087" s="218">
        <v>277120.14720000001</v>
      </c>
      <c r="CB1087" s="218">
        <v>0</v>
      </c>
      <c r="CC1087" s="218">
        <v>0</v>
      </c>
      <c r="CD1087" s="218">
        <v>0</v>
      </c>
      <c r="CE1087" s="218">
        <v>0</v>
      </c>
      <c r="CF1087" s="218">
        <v>277120.14720000001</v>
      </c>
      <c r="CG1087" s="219">
        <v>277120.14720000001</v>
      </c>
      <c r="CH1087" s="220">
        <v>12790512.5102784</v>
      </c>
      <c r="CI1087" s="220">
        <v>12790512.5102784</v>
      </c>
      <c r="CJ1087" s="220">
        <v>14408589.394108802</v>
      </c>
      <c r="CK1087" s="221" t="s">
        <v>530</v>
      </c>
      <c r="CL1087" s="222">
        <v>4.9800000000000004</v>
      </c>
      <c r="CM1087" s="223">
        <v>4.9800000000000004</v>
      </c>
      <c r="CN1087" s="224">
        <v>5.61</v>
      </c>
      <c r="CO1087" s="253"/>
      <c r="CP1087" s="253">
        <v>1</v>
      </c>
      <c r="CQ1087" s="253">
        <v>2</v>
      </c>
      <c r="CR1087" s="225">
        <f t="shared" si="53"/>
        <v>1.5</v>
      </c>
      <c r="CS1087" s="254">
        <v>457.02361152061775</v>
      </c>
      <c r="CT1087" s="255">
        <v>297.62963615335258</v>
      </c>
      <c r="CU1087" s="256">
        <v>1.0074964022651089</v>
      </c>
      <c r="CV1087" s="257">
        <v>0.97583987557964624</v>
      </c>
      <c r="CW1087" s="245" t="s">
        <v>609</v>
      </c>
      <c r="CX1087" s="258"/>
      <c r="CY1087" s="253"/>
      <c r="CZ1087" s="253"/>
      <c r="DA1087" s="259"/>
      <c r="DB1087" s="260"/>
      <c r="DC1087" s="261">
        <v>0</v>
      </c>
      <c r="DD1087" s="262">
        <v>90612</v>
      </c>
      <c r="DE1087" s="263">
        <v>1367242</v>
      </c>
      <c r="DF1087" s="111">
        <v>485951.33333333331</v>
      </c>
    </row>
    <row r="1088" spans="1:110" ht="35.25" customHeight="1" x14ac:dyDescent="0.25">
      <c r="A1088" s="237" t="s">
        <v>541</v>
      </c>
      <c r="B1088" s="238" t="s">
        <v>14</v>
      </c>
      <c r="C1088" s="238" t="s">
        <v>22</v>
      </c>
      <c r="D1088" s="60" t="s">
        <v>116</v>
      </c>
      <c r="E1088" s="60" t="s">
        <v>117</v>
      </c>
      <c r="F1088" s="60" t="s">
        <v>2066</v>
      </c>
      <c r="G1088" s="61" t="s">
        <v>1835</v>
      </c>
      <c r="H1088" s="211" t="s">
        <v>543</v>
      </c>
      <c r="I1088" s="60" t="s">
        <v>529</v>
      </c>
      <c r="J1088" s="212">
        <v>9.7168050304614013</v>
      </c>
      <c r="K1088" s="212">
        <v>16.182386329977003</v>
      </c>
      <c r="L1088" s="213">
        <v>2968.4</v>
      </c>
      <c r="M1088" s="214"/>
      <c r="N1088" s="214"/>
      <c r="O1088" s="214"/>
      <c r="P1088" s="214"/>
      <c r="Q1088" s="214"/>
      <c r="R1088" s="214"/>
      <c r="S1088" s="214"/>
      <c r="T1088" s="214"/>
      <c r="U1088" s="214"/>
      <c r="V1088" s="214"/>
      <c r="W1088" s="214"/>
      <c r="X1088" s="214"/>
      <c r="Y1088" s="214"/>
      <c r="Z1088" s="214"/>
      <c r="AA1088" s="214"/>
      <c r="AB1088" s="214"/>
      <c r="AC1088" s="214">
        <v>74</v>
      </c>
      <c r="AD1088" s="214">
        <v>74</v>
      </c>
      <c r="AE1088" s="214"/>
      <c r="AF1088" s="214"/>
      <c r="AG1088" s="215"/>
      <c r="AH1088" s="214"/>
      <c r="AI1088" s="214">
        <f t="shared" si="51"/>
        <v>74</v>
      </c>
      <c r="AJ1088" s="214">
        <f t="shared" si="51"/>
        <v>74</v>
      </c>
      <c r="AK1088" s="214"/>
      <c r="AL1088" s="214"/>
      <c r="AM1088" s="214"/>
      <c r="AN1088" s="214"/>
      <c r="AO1088" s="214"/>
      <c r="AP1088" s="214"/>
      <c r="AQ1088" s="214"/>
      <c r="AR1088" s="214"/>
      <c r="AS1088" s="214"/>
      <c r="AT1088" s="214"/>
      <c r="AU1088" s="214"/>
      <c r="AV1088" s="214"/>
      <c r="AW1088" s="214"/>
      <c r="AX1088" s="214"/>
      <c r="AY1088" s="214"/>
      <c r="AZ1088" s="214"/>
      <c r="BA1088" s="214">
        <v>390.16</v>
      </c>
      <c r="BB1088" s="214">
        <v>390.16</v>
      </c>
      <c r="BC1088" s="214"/>
      <c r="BD1088" s="214"/>
      <c r="BE1088" s="214"/>
      <c r="BF1088" s="214"/>
      <c r="BG1088" s="216">
        <f t="shared" si="52"/>
        <v>390.16</v>
      </c>
      <c r="BH1088" s="72">
        <f t="shared" si="52"/>
        <v>390.16</v>
      </c>
      <c r="BI1088" s="217">
        <f t="shared" si="50"/>
        <v>5.7292217327459621E-2</v>
      </c>
      <c r="BJ1088" s="218">
        <v>0</v>
      </c>
      <c r="BK1088" s="218">
        <v>0</v>
      </c>
      <c r="BL1088" s="218">
        <v>0</v>
      </c>
      <c r="BM1088" s="218">
        <v>0</v>
      </c>
      <c r="BN1088" s="218">
        <v>0</v>
      </c>
      <c r="BO1088" s="218">
        <v>0</v>
      </c>
      <c r="BP1088" s="218">
        <v>0</v>
      </c>
      <c r="BQ1088" s="218">
        <v>0</v>
      </c>
      <c r="BR1088" s="218">
        <v>0</v>
      </c>
      <c r="BS1088" s="218">
        <v>0</v>
      </c>
      <c r="BT1088" s="218">
        <v>0</v>
      </c>
      <c r="BU1088" s="218">
        <v>0</v>
      </c>
      <c r="BV1088" s="218">
        <v>0</v>
      </c>
      <c r="BW1088" s="218">
        <v>0</v>
      </c>
      <c r="BX1088" s="218">
        <v>0</v>
      </c>
      <c r="BY1088" s="218">
        <v>0</v>
      </c>
      <c r="BZ1088" s="218">
        <v>457985.41440000007</v>
      </c>
      <c r="CA1088" s="218">
        <v>457985.41440000007</v>
      </c>
      <c r="CB1088" s="218">
        <v>0</v>
      </c>
      <c r="CC1088" s="218">
        <v>0</v>
      </c>
      <c r="CD1088" s="218">
        <v>0</v>
      </c>
      <c r="CE1088" s="218">
        <v>0</v>
      </c>
      <c r="CF1088" s="218">
        <v>457985.41440000007</v>
      </c>
      <c r="CG1088" s="219">
        <v>457985.41440000007</v>
      </c>
      <c r="CH1088" s="220">
        <v>26420160</v>
      </c>
      <c r="CI1088" s="220">
        <v>26420160</v>
      </c>
      <c r="CJ1088" s="220">
        <v>23862240</v>
      </c>
      <c r="CK1088" s="221" t="s">
        <v>530</v>
      </c>
      <c r="CL1088" s="222">
        <v>7.54</v>
      </c>
      <c r="CM1088" s="223">
        <v>7.54</v>
      </c>
      <c r="CN1088" s="224">
        <v>6.81</v>
      </c>
      <c r="CO1088" s="253"/>
      <c r="CP1088" s="253"/>
      <c r="CQ1088" s="253"/>
      <c r="CR1088" s="225"/>
      <c r="CS1088" s="254">
        <v>70.797344911318518</v>
      </c>
      <c r="CT1088" s="255">
        <v>63.746447968503901</v>
      </c>
      <c r="CU1088" s="256">
        <v>0.52580143482991415</v>
      </c>
      <c r="CV1088" s="257">
        <v>0.52422932848814952</v>
      </c>
      <c r="CW1088" s="245" t="s">
        <v>639</v>
      </c>
      <c r="CX1088" s="258"/>
      <c r="CY1088" s="253"/>
      <c r="CZ1088" s="253"/>
      <c r="DA1088" s="259"/>
      <c r="DB1088" s="260"/>
      <c r="DC1088" s="261">
        <v>130240</v>
      </c>
      <c r="DD1088" s="262">
        <v>330409</v>
      </c>
      <c r="DE1088" s="263">
        <v>0</v>
      </c>
      <c r="DF1088" s="111">
        <v>153549.66666666666</v>
      </c>
    </row>
    <row r="1089" spans="1:110" ht="35.25" customHeight="1" x14ac:dyDescent="0.25">
      <c r="A1089" s="237" t="s">
        <v>541</v>
      </c>
      <c r="B1089" s="238" t="s">
        <v>14</v>
      </c>
      <c r="C1089" s="238" t="s">
        <v>22</v>
      </c>
      <c r="D1089" s="60" t="s">
        <v>116</v>
      </c>
      <c r="E1089" s="60" t="s">
        <v>117</v>
      </c>
      <c r="F1089" s="60" t="s">
        <v>2067</v>
      </c>
      <c r="G1089" s="61" t="s">
        <v>2068</v>
      </c>
      <c r="H1089" s="211" t="s">
        <v>533</v>
      </c>
      <c r="I1089" s="60" t="s">
        <v>529</v>
      </c>
      <c r="J1089" s="212">
        <v>10.997136987416315</v>
      </c>
      <c r="K1089" s="212">
        <v>37.860416587917001</v>
      </c>
      <c r="L1089" s="213">
        <v>2266.4</v>
      </c>
      <c r="M1089" s="214"/>
      <c r="N1089" s="214"/>
      <c r="O1089" s="214"/>
      <c r="P1089" s="214"/>
      <c r="Q1089" s="214"/>
      <c r="R1089" s="214"/>
      <c r="S1089" s="214"/>
      <c r="T1089" s="214"/>
      <c r="U1089" s="214"/>
      <c r="V1089" s="214"/>
      <c r="W1089" s="214"/>
      <c r="X1089" s="214"/>
      <c r="Y1089" s="214"/>
      <c r="Z1089" s="214"/>
      <c r="AA1089" s="214"/>
      <c r="AB1089" s="214"/>
      <c r="AC1089" s="214">
        <v>85</v>
      </c>
      <c r="AD1089" s="214">
        <v>85</v>
      </c>
      <c r="AE1089" s="214"/>
      <c r="AF1089" s="214"/>
      <c r="AG1089" s="215"/>
      <c r="AH1089" s="214"/>
      <c r="AI1089" s="214">
        <f t="shared" si="51"/>
        <v>85</v>
      </c>
      <c r="AJ1089" s="214">
        <f t="shared" si="51"/>
        <v>85</v>
      </c>
      <c r="AK1089" s="214"/>
      <c r="AL1089" s="214"/>
      <c r="AM1089" s="214"/>
      <c r="AN1089" s="214"/>
      <c r="AO1089" s="214"/>
      <c r="AP1089" s="214"/>
      <c r="AQ1089" s="214"/>
      <c r="AR1089" s="214"/>
      <c r="AS1089" s="214"/>
      <c r="AT1089" s="214"/>
      <c r="AU1089" s="214"/>
      <c r="AV1089" s="214"/>
      <c r="AW1089" s="214"/>
      <c r="AX1089" s="214"/>
      <c r="AY1089" s="214"/>
      <c r="AZ1089" s="214"/>
      <c r="BA1089" s="214">
        <v>522.33000000000004</v>
      </c>
      <c r="BB1089" s="214">
        <v>522.33000000000004</v>
      </c>
      <c r="BC1089" s="214"/>
      <c r="BD1089" s="214"/>
      <c r="BE1089" s="214"/>
      <c r="BF1089" s="214"/>
      <c r="BG1089" s="216">
        <f t="shared" si="52"/>
        <v>522.33000000000004</v>
      </c>
      <c r="BH1089" s="72">
        <f t="shared" si="52"/>
        <v>522.33000000000004</v>
      </c>
      <c r="BI1089" s="217">
        <f t="shared" si="50"/>
        <v>4.9183615819209048E-2</v>
      </c>
      <c r="BJ1089" s="218">
        <v>0</v>
      </c>
      <c r="BK1089" s="218">
        <v>0</v>
      </c>
      <c r="BL1089" s="218">
        <v>0</v>
      </c>
      <c r="BM1089" s="218">
        <v>0</v>
      </c>
      <c r="BN1089" s="218">
        <v>0</v>
      </c>
      <c r="BO1089" s="218">
        <v>0</v>
      </c>
      <c r="BP1089" s="218">
        <v>0</v>
      </c>
      <c r="BQ1089" s="218">
        <v>0</v>
      </c>
      <c r="BR1089" s="218">
        <v>0</v>
      </c>
      <c r="BS1089" s="218">
        <v>0</v>
      </c>
      <c r="BT1089" s="218">
        <v>0</v>
      </c>
      <c r="BU1089" s="218">
        <v>0</v>
      </c>
      <c r="BV1089" s="218">
        <v>0</v>
      </c>
      <c r="BW1089" s="218">
        <v>0</v>
      </c>
      <c r="BX1089" s="218">
        <v>0</v>
      </c>
      <c r="BY1089" s="218">
        <v>0</v>
      </c>
      <c r="BZ1089" s="218">
        <v>613131.84720000019</v>
      </c>
      <c r="CA1089" s="218">
        <v>613131.84720000019</v>
      </c>
      <c r="CB1089" s="218">
        <v>0</v>
      </c>
      <c r="CC1089" s="218">
        <v>0</v>
      </c>
      <c r="CD1089" s="218">
        <v>0</v>
      </c>
      <c r="CE1089" s="218">
        <v>0</v>
      </c>
      <c r="CF1089" s="218">
        <v>613131.84720000019</v>
      </c>
      <c r="CG1089" s="219">
        <v>613131.84720000019</v>
      </c>
      <c r="CH1089" s="220">
        <v>23967360</v>
      </c>
      <c r="CI1089" s="220">
        <v>23967360</v>
      </c>
      <c r="CJ1089" s="220">
        <v>37212480</v>
      </c>
      <c r="CK1089" s="221" t="s">
        <v>530</v>
      </c>
      <c r="CL1089" s="222">
        <v>6.84</v>
      </c>
      <c r="CM1089" s="223">
        <v>6.84</v>
      </c>
      <c r="CN1089" s="224">
        <v>10.62</v>
      </c>
      <c r="CO1089" s="253"/>
      <c r="CP1089" s="253"/>
      <c r="CQ1089" s="253"/>
      <c r="CR1089" s="225"/>
      <c r="CS1089" s="254">
        <v>138.90736039217023</v>
      </c>
      <c r="CT1089" s="255">
        <v>90.89780848217849</v>
      </c>
      <c r="CU1089" s="256">
        <v>1.1383948972753803</v>
      </c>
      <c r="CV1089" s="257">
        <v>1.0086365568741371</v>
      </c>
      <c r="CW1089" s="245" t="s">
        <v>616</v>
      </c>
      <c r="CX1089" s="258"/>
      <c r="CY1089" s="253"/>
      <c r="CZ1089" s="253"/>
      <c r="DA1089" s="259"/>
      <c r="DB1089" s="260"/>
      <c r="DC1089" s="261">
        <v>121451</v>
      </c>
      <c r="DD1089" s="262">
        <v>51264</v>
      </c>
      <c r="DE1089" s="263">
        <v>97958</v>
      </c>
      <c r="DF1089" s="111">
        <v>90224.333333333328</v>
      </c>
    </row>
    <row r="1090" spans="1:110" ht="35.25" customHeight="1" x14ac:dyDescent="0.25">
      <c r="A1090" s="237" t="s">
        <v>541</v>
      </c>
      <c r="B1090" s="238" t="s">
        <v>14</v>
      </c>
      <c r="C1090" s="238" t="s">
        <v>22</v>
      </c>
      <c r="D1090" s="60" t="s">
        <v>116</v>
      </c>
      <c r="E1090" s="60" t="s">
        <v>117</v>
      </c>
      <c r="F1090" s="60" t="s">
        <v>2069</v>
      </c>
      <c r="G1090" s="61" t="s">
        <v>2070</v>
      </c>
      <c r="H1090" s="211" t="s">
        <v>533</v>
      </c>
      <c r="I1090" s="60" t="s">
        <v>529</v>
      </c>
      <c r="J1090" s="212">
        <v>12.117427449751863</v>
      </c>
      <c r="K1090" s="212">
        <v>47.223674144199002</v>
      </c>
      <c r="L1090" s="213">
        <v>2162.3000000000002</v>
      </c>
      <c r="M1090" s="214"/>
      <c r="N1090" s="214"/>
      <c r="O1090" s="214"/>
      <c r="P1090" s="214"/>
      <c r="Q1090" s="214"/>
      <c r="R1090" s="214"/>
      <c r="S1090" s="214"/>
      <c r="T1090" s="214"/>
      <c r="U1090" s="214"/>
      <c r="V1090" s="214"/>
      <c r="W1090" s="214"/>
      <c r="X1090" s="214"/>
      <c r="Y1090" s="214"/>
      <c r="Z1090" s="214"/>
      <c r="AA1090" s="214"/>
      <c r="AB1090" s="214"/>
      <c r="AC1090" s="214">
        <v>171</v>
      </c>
      <c r="AD1090" s="214">
        <v>171</v>
      </c>
      <c r="AE1090" s="214"/>
      <c r="AF1090" s="214"/>
      <c r="AG1090" s="215"/>
      <c r="AH1090" s="214"/>
      <c r="AI1090" s="214">
        <f t="shared" si="51"/>
        <v>171</v>
      </c>
      <c r="AJ1090" s="214">
        <f t="shared" si="51"/>
        <v>171</v>
      </c>
      <c r="AK1090" s="214"/>
      <c r="AL1090" s="214"/>
      <c r="AM1090" s="214"/>
      <c r="AN1090" s="214"/>
      <c r="AO1090" s="214"/>
      <c r="AP1090" s="214"/>
      <c r="AQ1090" s="214"/>
      <c r="AR1090" s="214"/>
      <c r="AS1090" s="214"/>
      <c r="AT1090" s="214"/>
      <c r="AU1090" s="214"/>
      <c r="AV1090" s="214"/>
      <c r="AW1090" s="214"/>
      <c r="AX1090" s="214"/>
      <c r="AY1090" s="214"/>
      <c r="AZ1090" s="214"/>
      <c r="BA1090" s="214">
        <v>1673.1849999999999</v>
      </c>
      <c r="BB1090" s="214">
        <v>1673.1849999999999</v>
      </c>
      <c r="BC1090" s="214"/>
      <c r="BD1090" s="214"/>
      <c r="BE1090" s="214"/>
      <c r="BF1090" s="214"/>
      <c r="BG1090" s="216">
        <f t="shared" si="52"/>
        <v>1673.1849999999999</v>
      </c>
      <c r="BH1090" s="72">
        <f t="shared" si="52"/>
        <v>1673.1849999999999</v>
      </c>
      <c r="BI1090" s="217">
        <f t="shared" si="50"/>
        <v>0.16468356299212597</v>
      </c>
      <c r="BJ1090" s="218">
        <v>0</v>
      </c>
      <c r="BK1090" s="218">
        <v>0</v>
      </c>
      <c r="BL1090" s="218">
        <v>0</v>
      </c>
      <c r="BM1090" s="218">
        <v>0</v>
      </c>
      <c r="BN1090" s="218">
        <v>0</v>
      </c>
      <c r="BO1090" s="218">
        <v>0</v>
      </c>
      <c r="BP1090" s="218">
        <v>0</v>
      </c>
      <c r="BQ1090" s="218">
        <v>0</v>
      </c>
      <c r="BR1090" s="218">
        <v>0</v>
      </c>
      <c r="BS1090" s="218">
        <v>0</v>
      </c>
      <c r="BT1090" s="218">
        <v>0</v>
      </c>
      <c r="BU1090" s="218">
        <v>0</v>
      </c>
      <c r="BV1090" s="218">
        <v>0</v>
      </c>
      <c r="BW1090" s="218">
        <v>0</v>
      </c>
      <c r="BX1090" s="218">
        <v>0</v>
      </c>
      <c r="BY1090" s="218">
        <v>0</v>
      </c>
      <c r="BZ1090" s="218">
        <v>1964051.4804</v>
      </c>
      <c r="CA1090" s="218">
        <v>1964051.4804</v>
      </c>
      <c r="CB1090" s="218">
        <v>0</v>
      </c>
      <c r="CC1090" s="218">
        <v>0</v>
      </c>
      <c r="CD1090" s="218">
        <v>0</v>
      </c>
      <c r="CE1090" s="218">
        <v>0</v>
      </c>
      <c r="CF1090" s="218">
        <v>1964051.4804</v>
      </c>
      <c r="CG1090" s="219">
        <v>1964051.4804</v>
      </c>
      <c r="CH1090" s="220">
        <v>18517192.125562802</v>
      </c>
      <c r="CI1090" s="220">
        <v>18517192.125562802</v>
      </c>
      <c r="CJ1090" s="220">
        <v>21550363.344297603</v>
      </c>
      <c r="CK1090" s="221" t="s">
        <v>530</v>
      </c>
      <c r="CL1090" s="222">
        <v>8.73</v>
      </c>
      <c r="CM1090" s="223">
        <v>8.73</v>
      </c>
      <c r="CN1090" s="224">
        <v>10.16</v>
      </c>
      <c r="CO1090" s="253"/>
      <c r="CP1090" s="253"/>
      <c r="CQ1090" s="253"/>
      <c r="CR1090" s="225"/>
      <c r="CS1090" s="254">
        <v>1244.9714879856542</v>
      </c>
      <c r="CT1090" s="255">
        <v>157.20919416724652</v>
      </c>
      <c r="CU1090" s="256">
        <v>1.6432910172672253</v>
      </c>
      <c r="CV1090" s="257">
        <v>1.3645797485759961</v>
      </c>
      <c r="CW1090" s="245" t="s">
        <v>649</v>
      </c>
      <c r="CX1090" s="258"/>
      <c r="CY1090" s="253"/>
      <c r="CZ1090" s="253"/>
      <c r="DA1090" s="259"/>
      <c r="DB1090" s="260"/>
      <c r="DC1090" s="261">
        <v>227193</v>
      </c>
      <c r="DD1090" s="262">
        <v>4416</v>
      </c>
      <c r="DE1090" s="263">
        <v>83399</v>
      </c>
      <c r="DF1090" s="111">
        <v>105002.66666666667</v>
      </c>
    </row>
    <row r="1091" spans="1:110" ht="35.25" customHeight="1" x14ac:dyDescent="0.25">
      <c r="A1091" s="237" t="s">
        <v>541</v>
      </c>
      <c r="B1091" s="238" t="s">
        <v>14</v>
      </c>
      <c r="C1091" s="238" t="s">
        <v>22</v>
      </c>
      <c r="D1091" s="60" t="s">
        <v>116</v>
      </c>
      <c r="E1091" s="60" t="s">
        <v>117</v>
      </c>
      <c r="F1091" s="60" t="s">
        <v>2071</v>
      </c>
      <c r="G1091" s="61" t="s">
        <v>2070</v>
      </c>
      <c r="H1091" s="211" t="s">
        <v>533</v>
      </c>
      <c r="I1091" s="60" t="s">
        <v>529</v>
      </c>
      <c r="J1091" s="212">
        <v>11.08858927005595</v>
      </c>
      <c r="K1091" s="212">
        <v>8.7615530120790002</v>
      </c>
      <c r="L1091" s="213">
        <v>402.5</v>
      </c>
      <c r="M1091" s="214"/>
      <c r="N1091" s="214"/>
      <c r="O1091" s="214"/>
      <c r="P1091" s="214"/>
      <c r="Q1091" s="214"/>
      <c r="R1091" s="214"/>
      <c r="S1091" s="214"/>
      <c r="T1091" s="214"/>
      <c r="U1091" s="214"/>
      <c r="V1091" s="214"/>
      <c r="W1091" s="214"/>
      <c r="X1091" s="214"/>
      <c r="Y1091" s="214"/>
      <c r="Z1091" s="214"/>
      <c r="AA1091" s="214"/>
      <c r="AB1091" s="214"/>
      <c r="AC1091" s="214">
        <v>13</v>
      </c>
      <c r="AD1091" s="214">
        <v>13</v>
      </c>
      <c r="AE1091" s="214"/>
      <c r="AF1091" s="214"/>
      <c r="AG1091" s="215"/>
      <c r="AH1091" s="214"/>
      <c r="AI1091" s="214">
        <f t="shared" si="51"/>
        <v>13</v>
      </c>
      <c r="AJ1091" s="214">
        <f t="shared" si="51"/>
        <v>13</v>
      </c>
      <c r="AK1091" s="214"/>
      <c r="AL1091" s="214"/>
      <c r="AM1091" s="214"/>
      <c r="AN1091" s="214"/>
      <c r="AO1091" s="214"/>
      <c r="AP1091" s="214"/>
      <c r="AQ1091" s="214"/>
      <c r="AR1091" s="214"/>
      <c r="AS1091" s="214"/>
      <c r="AT1091" s="214"/>
      <c r="AU1091" s="214"/>
      <c r="AV1091" s="214"/>
      <c r="AW1091" s="214"/>
      <c r="AX1091" s="214"/>
      <c r="AY1091" s="214"/>
      <c r="AZ1091" s="214"/>
      <c r="BA1091" s="214">
        <v>81.37</v>
      </c>
      <c r="BB1091" s="214">
        <v>81.37</v>
      </c>
      <c r="BC1091" s="214"/>
      <c r="BD1091" s="214"/>
      <c r="BE1091" s="214"/>
      <c r="BF1091" s="214"/>
      <c r="BG1091" s="216">
        <f t="shared" si="52"/>
        <v>81.37</v>
      </c>
      <c r="BH1091" s="72">
        <f t="shared" si="52"/>
        <v>81.37</v>
      </c>
      <c r="BI1091" s="217">
        <f t="shared" si="50"/>
        <v>1.604930966469428E-2</v>
      </c>
      <c r="BJ1091" s="218">
        <v>0</v>
      </c>
      <c r="BK1091" s="218">
        <v>0</v>
      </c>
      <c r="BL1091" s="218">
        <v>0</v>
      </c>
      <c r="BM1091" s="218">
        <v>0</v>
      </c>
      <c r="BN1091" s="218">
        <v>0</v>
      </c>
      <c r="BO1091" s="218">
        <v>0</v>
      </c>
      <c r="BP1091" s="218">
        <v>0</v>
      </c>
      <c r="BQ1091" s="218">
        <v>0</v>
      </c>
      <c r="BR1091" s="218">
        <v>0</v>
      </c>
      <c r="BS1091" s="218">
        <v>0</v>
      </c>
      <c r="BT1091" s="218">
        <v>0</v>
      </c>
      <c r="BU1091" s="218">
        <v>0</v>
      </c>
      <c r="BV1091" s="218">
        <v>0</v>
      </c>
      <c r="BW1091" s="218">
        <v>0</v>
      </c>
      <c r="BX1091" s="218">
        <v>0</v>
      </c>
      <c r="BY1091" s="218">
        <v>0</v>
      </c>
      <c r="BZ1091" s="218">
        <v>95515.360800000009</v>
      </c>
      <c r="CA1091" s="218">
        <v>95515.360800000009</v>
      </c>
      <c r="CB1091" s="218">
        <v>0</v>
      </c>
      <c r="CC1091" s="218">
        <v>0</v>
      </c>
      <c r="CD1091" s="218">
        <v>0</v>
      </c>
      <c r="CE1091" s="218">
        <v>0</v>
      </c>
      <c r="CF1091" s="218">
        <v>95515.360800000009</v>
      </c>
      <c r="CG1091" s="219">
        <v>95515.360800000009</v>
      </c>
      <c r="CH1091" s="220">
        <v>2769566.2559399996</v>
      </c>
      <c r="CI1091" s="220">
        <v>2769566.2559399996</v>
      </c>
      <c r="CJ1091" s="220">
        <v>3265511.841306</v>
      </c>
      <c r="CK1091" s="221" t="s">
        <v>530</v>
      </c>
      <c r="CL1091" s="222">
        <v>4.3</v>
      </c>
      <c r="CM1091" s="223">
        <v>4.3</v>
      </c>
      <c r="CN1091" s="224">
        <v>5.07</v>
      </c>
      <c r="CO1091" s="253"/>
      <c r="CP1091" s="253"/>
      <c r="CQ1091" s="253"/>
      <c r="CR1091" s="225"/>
      <c r="CS1091" s="254">
        <v>1155.7666608374639</v>
      </c>
      <c r="CT1091" s="255">
        <v>149.33105007141833</v>
      </c>
      <c r="CU1091" s="256">
        <v>1.7073577257372328</v>
      </c>
      <c r="CV1091" s="257">
        <v>1.3694695269794688</v>
      </c>
      <c r="CW1091" s="245" t="s">
        <v>566</v>
      </c>
      <c r="CX1091" s="258"/>
      <c r="CY1091" s="253"/>
      <c r="CZ1091" s="253"/>
      <c r="DA1091" s="259"/>
      <c r="DB1091" s="260"/>
      <c r="DC1091" s="261">
        <v>75777</v>
      </c>
      <c r="DD1091" s="262">
        <v>15704</v>
      </c>
      <c r="DE1091" s="263">
        <v>74281</v>
      </c>
      <c r="DF1091" s="111">
        <v>55254</v>
      </c>
    </row>
    <row r="1092" spans="1:110" ht="35.25" customHeight="1" x14ac:dyDescent="0.25">
      <c r="A1092" s="237" t="s">
        <v>541</v>
      </c>
      <c r="B1092" s="238" t="s">
        <v>14</v>
      </c>
      <c r="C1092" s="238" t="s">
        <v>22</v>
      </c>
      <c r="D1092" s="60" t="s">
        <v>116</v>
      </c>
      <c r="E1092" s="60" t="s">
        <v>117</v>
      </c>
      <c r="F1092" s="60" t="s">
        <v>2072</v>
      </c>
      <c r="G1092" s="61" t="s">
        <v>1835</v>
      </c>
      <c r="H1092" s="211" t="s">
        <v>533</v>
      </c>
      <c r="I1092" s="60" t="s">
        <v>529</v>
      </c>
      <c r="J1092" s="212">
        <v>9.7168050304614013</v>
      </c>
      <c r="K1092" s="212">
        <v>20.016098443215</v>
      </c>
      <c r="L1092" s="213">
        <v>3455.8</v>
      </c>
      <c r="M1092" s="214"/>
      <c r="N1092" s="214"/>
      <c r="O1092" s="214"/>
      <c r="P1092" s="214"/>
      <c r="Q1092" s="214"/>
      <c r="R1092" s="214"/>
      <c r="S1092" s="214"/>
      <c r="T1092" s="214"/>
      <c r="U1092" s="214"/>
      <c r="V1092" s="214"/>
      <c r="W1092" s="214"/>
      <c r="X1092" s="214"/>
      <c r="Y1092" s="214"/>
      <c r="Z1092" s="214"/>
      <c r="AA1092" s="214"/>
      <c r="AB1092" s="214"/>
      <c r="AC1092" s="214">
        <v>72</v>
      </c>
      <c r="AD1092" s="214">
        <v>72</v>
      </c>
      <c r="AE1092" s="214"/>
      <c r="AF1092" s="214"/>
      <c r="AG1092" s="215"/>
      <c r="AH1092" s="214"/>
      <c r="AI1092" s="214">
        <f t="shared" si="51"/>
        <v>72</v>
      </c>
      <c r="AJ1092" s="214">
        <f t="shared" si="51"/>
        <v>72</v>
      </c>
      <c r="AK1092" s="214"/>
      <c r="AL1092" s="214"/>
      <c r="AM1092" s="214"/>
      <c r="AN1092" s="214"/>
      <c r="AO1092" s="214"/>
      <c r="AP1092" s="214"/>
      <c r="AQ1092" s="214"/>
      <c r="AR1092" s="214"/>
      <c r="AS1092" s="214"/>
      <c r="AT1092" s="214"/>
      <c r="AU1092" s="214"/>
      <c r="AV1092" s="214"/>
      <c r="AW1092" s="214"/>
      <c r="AX1092" s="214"/>
      <c r="AY1092" s="214"/>
      <c r="AZ1092" s="214"/>
      <c r="BA1092" s="214">
        <v>397.22</v>
      </c>
      <c r="BB1092" s="214">
        <v>397.22</v>
      </c>
      <c r="BC1092" s="214"/>
      <c r="BD1092" s="214"/>
      <c r="BE1092" s="214"/>
      <c r="BF1092" s="214"/>
      <c r="BG1092" s="216">
        <f t="shared" si="52"/>
        <v>397.22</v>
      </c>
      <c r="BH1092" s="72">
        <f t="shared" si="52"/>
        <v>397.22</v>
      </c>
      <c r="BI1092" s="217">
        <f t="shared" si="50"/>
        <v>5.3461641991924637E-2</v>
      </c>
      <c r="BJ1092" s="218">
        <v>0</v>
      </c>
      <c r="BK1092" s="218">
        <v>0</v>
      </c>
      <c r="BL1092" s="218">
        <v>0</v>
      </c>
      <c r="BM1092" s="218">
        <v>0</v>
      </c>
      <c r="BN1092" s="218">
        <v>0</v>
      </c>
      <c r="BO1092" s="218">
        <v>0</v>
      </c>
      <c r="BP1092" s="218">
        <v>0</v>
      </c>
      <c r="BQ1092" s="218">
        <v>0</v>
      </c>
      <c r="BR1092" s="218">
        <v>0</v>
      </c>
      <c r="BS1092" s="218">
        <v>0</v>
      </c>
      <c r="BT1092" s="218">
        <v>0</v>
      </c>
      <c r="BU1092" s="218">
        <v>0</v>
      </c>
      <c r="BV1092" s="218">
        <v>0</v>
      </c>
      <c r="BW1092" s="218">
        <v>0</v>
      </c>
      <c r="BX1092" s="218">
        <v>0</v>
      </c>
      <c r="BY1092" s="218">
        <v>0</v>
      </c>
      <c r="BZ1092" s="218">
        <v>466272.72480000003</v>
      </c>
      <c r="CA1092" s="218">
        <v>466272.72480000003</v>
      </c>
      <c r="CB1092" s="218">
        <v>0</v>
      </c>
      <c r="CC1092" s="218">
        <v>0</v>
      </c>
      <c r="CD1092" s="218">
        <v>0</v>
      </c>
      <c r="CE1092" s="218">
        <v>0</v>
      </c>
      <c r="CF1092" s="218">
        <v>466272.72480000003</v>
      </c>
      <c r="CG1092" s="219">
        <v>466272.72480000003</v>
      </c>
      <c r="CH1092" s="220">
        <v>13918915.801689599</v>
      </c>
      <c r="CI1092" s="220">
        <v>13918915.801689599</v>
      </c>
      <c r="CJ1092" s="220">
        <v>13752333.032786399</v>
      </c>
      <c r="CK1092" s="221" t="s">
        <v>530</v>
      </c>
      <c r="CL1092" s="222">
        <v>7.52</v>
      </c>
      <c r="CM1092" s="223">
        <v>7.52</v>
      </c>
      <c r="CN1092" s="224">
        <v>7.43</v>
      </c>
      <c r="CO1092" s="253"/>
      <c r="CP1092" s="253"/>
      <c r="CQ1092" s="253"/>
      <c r="CR1092" s="225"/>
      <c r="CS1092" s="254">
        <v>348.4618584178848</v>
      </c>
      <c r="CT1092" s="255">
        <v>339.5753380417093</v>
      </c>
      <c r="CU1092" s="256">
        <v>0.89936922217500637</v>
      </c>
      <c r="CV1092" s="257">
        <v>0.89637910884006544</v>
      </c>
      <c r="CW1092" s="245" t="s">
        <v>609</v>
      </c>
      <c r="CX1092" s="258"/>
      <c r="CY1092" s="253"/>
      <c r="CZ1092" s="253"/>
      <c r="DA1092" s="259"/>
      <c r="DB1092" s="260"/>
      <c r="DC1092" s="261">
        <v>2759749</v>
      </c>
      <c r="DD1092" s="262">
        <v>0</v>
      </c>
      <c r="DE1092" s="263">
        <v>93339</v>
      </c>
      <c r="DF1092" s="111">
        <v>951029.33333333337</v>
      </c>
    </row>
    <row r="1093" spans="1:110" ht="35.25" customHeight="1" x14ac:dyDescent="0.25">
      <c r="A1093" s="237" t="s">
        <v>541</v>
      </c>
      <c r="B1093" s="238" t="s">
        <v>14</v>
      </c>
      <c r="C1093" s="238" t="s">
        <v>22</v>
      </c>
      <c r="D1093" s="60" t="s">
        <v>116</v>
      </c>
      <c r="E1093" s="60" t="s">
        <v>117</v>
      </c>
      <c r="F1093" s="60" t="s">
        <v>2073</v>
      </c>
      <c r="G1093" s="61" t="s">
        <v>2070</v>
      </c>
      <c r="H1093" s="211" t="s">
        <v>533</v>
      </c>
      <c r="I1093" s="60" t="s">
        <v>529</v>
      </c>
      <c r="J1093" s="212">
        <v>11.774481389853227</v>
      </c>
      <c r="K1093" s="212">
        <v>24.692992372881001</v>
      </c>
      <c r="L1093" s="213">
        <v>1475.7</v>
      </c>
      <c r="M1093" s="214"/>
      <c r="N1093" s="214"/>
      <c r="O1093" s="214"/>
      <c r="P1093" s="214"/>
      <c r="Q1093" s="214"/>
      <c r="R1093" s="214"/>
      <c r="S1093" s="214"/>
      <c r="T1093" s="214"/>
      <c r="U1093" s="214"/>
      <c r="V1093" s="214"/>
      <c r="W1093" s="214"/>
      <c r="X1093" s="214"/>
      <c r="Y1093" s="214"/>
      <c r="Z1093" s="214"/>
      <c r="AA1093" s="214"/>
      <c r="AB1093" s="214"/>
      <c r="AC1093" s="214">
        <v>63</v>
      </c>
      <c r="AD1093" s="214">
        <v>63</v>
      </c>
      <c r="AE1093" s="214"/>
      <c r="AF1093" s="214"/>
      <c r="AG1093" s="215"/>
      <c r="AH1093" s="214"/>
      <c r="AI1093" s="214">
        <f t="shared" si="51"/>
        <v>63</v>
      </c>
      <c r="AJ1093" s="214">
        <f t="shared" si="51"/>
        <v>63</v>
      </c>
      <c r="AK1093" s="214"/>
      <c r="AL1093" s="214"/>
      <c r="AM1093" s="214"/>
      <c r="AN1093" s="214"/>
      <c r="AO1093" s="214"/>
      <c r="AP1093" s="214"/>
      <c r="AQ1093" s="214"/>
      <c r="AR1093" s="214"/>
      <c r="AS1093" s="214"/>
      <c r="AT1093" s="214"/>
      <c r="AU1093" s="214"/>
      <c r="AV1093" s="214"/>
      <c r="AW1093" s="214"/>
      <c r="AX1093" s="214"/>
      <c r="AY1093" s="214"/>
      <c r="AZ1093" s="214"/>
      <c r="BA1093" s="214">
        <v>447.81</v>
      </c>
      <c r="BB1093" s="214">
        <v>447.81</v>
      </c>
      <c r="BC1093" s="214"/>
      <c r="BD1093" s="214"/>
      <c r="BE1093" s="214"/>
      <c r="BF1093" s="214"/>
      <c r="BG1093" s="216">
        <f t="shared" si="52"/>
        <v>447.81</v>
      </c>
      <c r="BH1093" s="72">
        <f t="shared" si="52"/>
        <v>447.81</v>
      </c>
      <c r="BI1093" s="217">
        <f t="shared" si="50"/>
        <v>4.5233333333333334E-2</v>
      </c>
      <c r="BJ1093" s="218">
        <v>0</v>
      </c>
      <c r="BK1093" s="218">
        <v>0</v>
      </c>
      <c r="BL1093" s="218">
        <v>0</v>
      </c>
      <c r="BM1093" s="218">
        <v>0</v>
      </c>
      <c r="BN1093" s="218">
        <v>0</v>
      </c>
      <c r="BO1093" s="218">
        <v>0</v>
      </c>
      <c r="BP1093" s="218">
        <v>0</v>
      </c>
      <c r="BQ1093" s="218">
        <v>0</v>
      </c>
      <c r="BR1093" s="218">
        <v>0</v>
      </c>
      <c r="BS1093" s="218">
        <v>0</v>
      </c>
      <c r="BT1093" s="218">
        <v>0</v>
      </c>
      <c r="BU1093" s="218">
        <v>0</v>
      </c>
      <c r="BV1093" s="218">
        <v>0</v>
      </c>
      <c r="BW1093" s="218">
        <v>0</v>
      </c>
      <c r="BX1093" s="218">
        <v>0</v>
      </c>
      <c r="BY1093" s="218">
        <v>0</v>
      </c>
      <c r="BZ1093" s="218">
        <v>525657.29040000006</v>
      </c>
      <c r="CA1093" s="218">
        <v>525657.29040000006</v>
      </c>
      <c r="CB1093" s="218">
        <v>0</v>
      </c>
      <c r="CC1093" s="218">
        <v>0</v>
      </c>
      <c r="CD1093" s="218">
        <v>0</v>
      </c>
      <c r="CE1093" s="218">
        <v>0</v>
      </c>
      <c r="CF1093" s="218">
        <v>525657.29040000006</v>
      </c>
      <c r="CG1093" s="219">
        <v>525657.29040000006</v>
      </c>
      <c r="CH1093" s="220">
        <v>32896925.055014405</v>
      </c>
      <c r="CI1093" s="220">
        <v>32896925.055014405</v>
      </c>
      <c r="CJ1093" s="220">
        <v>37694393.292204008</v>
      </c>
      <c r="CK1093" s="221" t="s">
        <v>530</v>
      </c>
      <c r="CL1093" s="222">
        <v>8.64</v>
      </c>
      <c r="CM1093" s="223">
        <v>8.64</v>
      </c>
      <c r="CN1093" s="224">
        <v>9.9</v>
      </c>
      <c r="CO1093" s="253"/>
      <c r="CP1093" s="253"/>
      <c r="CQ1093" s="253"/>
      <c r="CR1093" s="225"/>
      <c r="CS1093" s="254">
        <v>622.34966341632457</v>
      </c>
      <c r="CT1093" s="255">
        <v>501.29388489740404</v>
      </c>
      <c r="CU1093" s="256">
        <v>2.4847838644040947</v>
      </c>
      <c r="CV1093" s="257">
        <v>2.4540503470990545</v>
      </c>
      <c r="CW1093" s="245" t="s">
        <v>616</v>
      </c>
      <c r="CX1093" s="258"/>
      <c r="CY1093" s="253"/>
      <c r="CZ1093" s="253"/>
      <c r="DA1093" s="259"/>
      <c r="DB1093" s="260"/>
      <c r="DC1093" s="261">
        <v>0</v>
      </c>
      <c r="DD1093" s="262">
        <v>610772</v>
      </c>
      <c r="DE1093" s="263">
        <v>1373532</v>
      </c>
      <c r="DF1093" s="111">
        <v>661434.66666666663</v>
      </c>
    </row>
    <row r="1094" spans="1:110" ht="35.25" customHeight="1" x14ac:dyDescent="0.25">
      <c r="A1094" s="237" t="s">
        <v>541</v>
      </c>
      <c r="B1094" s="238" t="s">
        <v>14</v>
      </c>
      <c r="C1094" s="238" t="s">
        <v>22</v>
      </c>
      <c r="D1094" s="60" t="s">
        <v>392</v>
      </c>
      <c r="E1094" s="60" t="s">
        <v>113</v>
      </c>
      <c r="F1094" s="60" t="s">
        <v>2074</v>
      </c>
      <c r="G1094" s="61" t="s">
        <v>113</v>
      </c>
      <c r="H1094" s="211" t="s">
        <v>533</v>
      </c>
      <c r="I1094" s="60" t="s">
        <v>529</v>
      </c>
      <c r="J1094" s="212">
        <v>11.660166036553681</v>
      </c>
      <c r="K1094" s="212">
        <v>34.333901443736998</v>
      </c>
      <c r="L1094" s="213">
        <v>1851.3</v>
      </c>
      <c r="M1094" s="214"/>
      <c r="N1094" s="214"/>
      <c r="O1094" s="214"/>
      <c r="P1094" s="214"/>
      <c r="Q1094" s="214"/>
      <c r="R1094" s="214"/>
      <c r="S1094" s="214"/>
      <c r="T1094" s="214"/>
      <c r="U1094" s="214"/>
      <c r="V1094" s="214"/>
      <c r="W1094" s="214"/>
      <c r="X1094" s="214"/>
      <c r="Y1094" s="214"/>
      <c r="Z1094" s="214"/>
      <c r="AA1094" s="214"/>
      <c r="AB1094" s="214"/>
      <c r="AC1094" s="214">
        <v>83</v>
      </c>
      <c r="AD1094" s="214">
        <v>83</v>
      </c>
      <c r="AE1094" s="214"/>
      <c r="AF1094" s="214"/>
      <c r="AG1094" s="215"/>
      <c r="AH1094" s="214"/>
      <c r="AI1094" s="214">
        <f t="shared" si="51"/>
        <v>83</v>
      </c>
      <c r="AJ1094" s="214">
        <f t="shared" si="51"/>
        <v>83</v>
      </c>
      <c r="AK1094" s="214"/>
      <c r="AL1094" s="214"/>
      <c r="AM1094" s="214"/>
      <c r="AN1094" s="214"/>
      <c r="AO1094" s="214"/>
      <c r="AP1094" s="214"/>
      <c r="AQ1094" s="214"/>
      <c r="AR1094" s="214"/>
      <c r="AS1094" s="214"/>
      <c r="AT1094" s="214"/>
      <c r="AU1094" s="214"/>
      <c r="AV1094" s="214"/>
      <c r="AW1094" s="214"/>
      <c r="AX1094" s="214"/>
      <c r="AY1094" s="214"/>
      <c r="AZ1094" s="214"/>
      <c r="BA1094" s="214">
        <v>500.99</v>
      </c>
      <c r="BB1094" s="214">
        <v>500.99</v>
      </c>
      <c r="BC1094" s="214"/>
      <c r="BD1094" s="214"/>
      <c r="BE1094" s="214"/>
      <c r="BF1094" s="214"/>
      <c r="BG1094" s="216">
        <f t="shared" si="52"/>
        <v>500.99</v>
      </c>
      <c r="BH1094" s="72">
        <f t="shared" si="52"/>
        <v>500.99</v>
      </c>
      <c r="BI1094" s="217">
        <f t="shared" si="50"/>
        <v>7.2712626995645874E-2</v>
      </c>
      <c r="BJ1094" s="218">
        <v>0</v>
      </c>
      <c r="BK1094" s="218">
        <v>0</v>
      </c>
      <c r="BL1094" s="218">
        <v>0</v>
      </c>
      <c r="BM1094" s="218">
        <v>0</v>
      </c>
      <c r="BN1094" s="218">
        <v>0</v>
      </c>
      <c r="BO1094" s="218">
        <v>0</v>
      </c>
      <c r="BP1094" s="218">
        <v>0</v>
      </c>
      <c r="BQ1094" s="218">
        <v>0</v>
      </c>
      <c r="BR1094" s="218">
        <v>0</v>
      </c>
      <c r="BS1094" s="218">
        <v>0</v>
      </c>
      <c r="BT1094" s="218">
        <v>0</v>
      </c>
      <c r="BU1094" s="218">
        <v>0</v>
      </c>
      <c r="BV1094" s="218">
        <v>0</v>
      </c>
      <c r="BW1094" s="218">
        <v>0</v>
      </c>
      <c r="BX1094" s="218">
        <v>0</v>
      </c>
      <c r="BY1094" s="218">
        <v>0</v>
      </c>
      <c r="BZ1094" s="218">
        <v>588082.10160000005</v>
      </c>
      <c r="CA1094" s="218">
        <v>588082.10160000005</v>
      </c>
      <c r="CB1094" s="218">
        <v>0</v>
      </c>
      <c r="CC1094" s="218">
        <v>0</v>
      </c>
      <c r="CD1094" s="218">
        <v>0</v>
      </c>
      <c r="CE1094" s="218">
        <v>0</v>
      </c>
      <c r="CF1094" s="218">
        <v>588082.10160000005</v>
      </c>
      <c r="CG1094" s="219">
        <v>588082.10160000005</v>
      </c>
      <c r="CH1094" s="220">
        <v>22614932.629238401</v>
      </c>
      <c r="CI1094" s="220">
        <v>22614932.629238401</v>
      </c>
      <c r="CJ1094" s="220">
        <v>25050946.272580799</v>
      </c>
      <c r="CK1094" s="221" t="s">
        <v>530</v>
      </c>
      <c r="CL1094" s="222">
        <v>6.22</v>
      </c>
      <c r="CM1094" s="223">
        <v>6.22</v>
      </c>
      <c r="CN1094" s="224">
        <v>6.89</v>
      </c>
      <c r="CO1094" s="253"/>
      <c r="CP1094" s="253"/>
      <c r="CQ1094" s="253"/>
      <c r="CR1094" s="225"/>
      <c r="CS1094" s="254">
        <v>583.47558045402229</v>
      </c>
      <c r="CT1094" s="255">
        <v>165.46468691362165</v>
      </c>
      <c r="CU1094" s="256">
        <v>2.1851197349654172</v>
      </c>
      <c r="CV1094" s="257">
        <v>1.923494706831274</v>
      </c>
      <c r="CW1094" s="245" t="s">
        <v>609</v>
      </c>
      <c r="CX1094" s="258"/>
      <c r="CY1094" s="253"/>
      <c r="CZ1094" s="253"/>
      <c r="DA1094" s="259"/>
      <c r="DB1094" s="260"/>
      <c r="DC1094" s="261">
        <v>36716</v>
      </c>
      <c r="DD1094" s="262">
        <v>174774</v>
      </c>
      <c r="DE1094" s="263">
        <v>312835</v>
      </c>
      <c r="DF1094" s="111">
        <v>174775</v>
      </c>
    </row>
    <row r="1095" spans="1:110" ht="35.25" customHeight="1" x14ac:dyDescent="0.25">
      <c r="A1095" s="237" t="s">
        <v>541</v>
      </c>
      <c r="B1095" s="238" t="s">
        <v>14</v>
      </c>
      <c r="C1095" s="238" t="s">
        <v>22</v>
      </c>
      <c r="D1095" s="60" t="s">
        <v>392</v>
      </c>
      <c r="E1095" s="60" t="s">
        <v>113</v>
      </c>
      <c r="F1095" s="60" t="s">
        <v>2075</v>
      </c>
      <c r="G1095" s="61" t="s">
        <v>113</v>
      </c>
      <c r="H1095" s="211" t="s">
        <v>533</v>
      </c>
      <c r="I1095" s="60" t="s">
        <v>529</v>
      </c>
      <c r="J1095" s="212">
        <v>9.7168050304614013</v>
      </c>
      <c r="K1095" s="212">
        <v>24.340530252402001</v>
      </c>
      <c r="L1095" s="213">
        <v>2040.3</v>
      </c>
      <c r="M1095" s="214"/>
      <c r="N1095" s="214"/>
      <c r="O1095" s="214"/>
      <c r="P1095" s="214"/>
      <c r="Q1095" s="214"/>
      <c r="R1095" s="214"/>
      <c r="S1095" s="214"/>
      <c r="T1095" s="214"/>
      <c r="U1095" s="214"/>
      <c r="V1095" s="214"/>
      <c r="W1095" s="214"/>
      <c r="X1095" s="214"/>
      <c r="Y1095" s="214"/>
      <c r="Z1095" s="214"/>
      <c r="AA1095" s="214"/>
      <c r="AB1095" s="214"/>
      <c r="AC1095" s="214">
        <v>59</v>
      </c>
      <c r="AD1095" s="214">
        <v>59</v>
      </c>
      <c r="AE1095" s="214"/>
      <c r="AF1095" s="214"/>
      <c r="AG1095" s="215"/>
      <c r="AH1095" s="214"/>
      <c r="AI1095" s="214">
        <f t="shared" si="51"/>
        <v>59</v>
      </c>
      <c r="AJ1095" s="214">
        <f t="shared" si="51"/>
        <v>59</v>
      </c>
      <c r="AK1095" s="214"/>
      <c r="AL1095" s="214"/>
      <c r="AM1095" s="214"/>
      <c r="AN1095" s="214"/>
      <c r="AO1095" s="214"/>
      <c r="AP1095" s="214"/>
      <c r="AQ1095" s="214"/>
      <c r="AR1095" s="214"/>
      <c r="AS1095" s="214"/>
      <c r="AT1095" s="214"/>
      <c r="AU1095" s="214"/>
      <c r="AV1095" s="214"/>
      <c r="AW1095" s="214"/>
      <c r="AX1095" s="239"/>
      <c r="AY1095" s="214"/>
      <c r="AZ1095" s="214"/>
      <c r="BA1095" s="214">
        <v>334.84</v>
      </c>
      <c r="BB1095" s="214">
        <v>334.84</v>
      </c>
      <c r="BC1095" s="214"/>
      <c r="BD1095" s="214"/>
      <c r="BE1095" s="214"/>
      <c r="BF1095" s="214"/>
      <c r="BG1095" s="216">
        <f t="shared" si="52"/>
        <v>334.84</v>
      </c>
      <c r="BH1095" s="72">
        <f t="shared" si="52"/>
        <v>334.84</v>
      </c>
      <c r="BI1095" s="217">
        <f t="shared" si="50"/>
        <v>4.8247838616714687E-2</v>
      </c>
      <c r="BJ1095" s="218">
        <v>0</v>
      </c>
      <c r="BK1095" s="218">
        <v>0</v>
      </c>
      <c r="BL1095" s="218">
        <v>0</v>
      </c>
      <c r="BM1095" s="218">
        <v>0</v>
      </c>
      <c r="BN1095" s="218">
        <v>0</v>
      </c>
      <c r="BO1095" s="218">
        <v>0</v>
      </c>
      <c r="BP1095" s="218">
        <v>0</v>
      </c>
      <c r="BQ1095" s="218">
        <v>0</v>
      </c>
      <c r="BR1095" s="218">
        <v>0</v>
      </c>
      <c r="BS1095" s="218">
        <v>0</v>
      </c>
      <c r="BT1095" s="218">
        <v>0</v>
      </c>
      <c r="BU1095" s="218">
        <v>0</v>
      </c>
      <c r="BV1095" s="218">
        <v>0</v>
      </c>
      <c r="BW1095" s="218">
        <v>0</v>
      </c>
      <c r="BX1095" s="218">
        <v>0</v>
      </c>
      <c r="BY1095" s="218">
        <v>0</v>
      </c>
      <c r="BZ1095" s="218">
        <v>393048.58559999999</v>
      </c>
      <c r="CA1095" s="218">
        <v>393048.58559999999</v>
      </c>
      <c r="CB1095" s="218">
        <v>0</v>
      </c>
      <c r="CC1095" s="218">
        <v>0</v>
      </c>
      <c r="CD1095" s="218">
        <v>0</v>
      </c>
      <c r="CE1095" s="218">
        <v>0</v>
      </c>
      <c r="CF1095" s="218">
        <v>393048.58559999999</v>
      </c>
      <c r="CG1095" s="219">
        <v>393048.58559999999</v>
      </c>
      <c r="CH1095" s="220">
        <v>21593417.763528001</v>
      </c>
      <c r="CI1095" s="220">
        <v>21593417.763528001</v>
      </c>
      <c r="CJ1095" s="220">
        <v>25616806.7143392</v>
      </c>
      <c r="CK1095" s="221" t="s">
        <v>530</v>
      </c>
      <c r="CL1095" s="222">
        <v>5.85</v>
      </c>
      <c r="CM1095" s="223">
        <v>5.85</v>
      </c>
      <c r="CN1095" s="224">
        <v>6.94</v>
      </c>
      <c r="CO1095" s="253"/>
      <c r="CP1095" s="253"/>
      <c r="CQ1095" s="253"/>
      <c r="CR1095" s="225"/>
      <c r="CS1095" s="254">
        <v>419.6360838025808</v>
      </c>
      <c r="CT1095" s="255">
        <v>95.228454018649074</v>
      </c>
      <c r="CU1095" s="256">
        <v>1.5900262719693508</v>
      </c>
      <c r="CV1095" s="257">
        <v>1.2479113350743625</v>
      </c>
      <c r="CW1095" s="245" t="s">
        <v>639</v>
      </c>
      <c r="CX1095" s="258"/>
      <c r="CY1095" s="253"/>
      <c r="CZ1095" s="253"/>
      <c r="DA1095" s="259"/>
      <c r="DB1095" s="260"/>
      <c r="DC1095" s="261">
        <v>209793</v>
      </c>
      <c r="DD1095" s="262">
        <v>92815</v>
      </c>
      <c r="DE1095" s="263">
        <v>36740</v>
      </c>
      <c r="DF1095" s="111">
        <v>113116</v>
      </c>
    </row>
    <row r="1096" spans="1:110" ht="35.25" customHeight="1" x14ac:dyDescent="0.25">
      <c r="A1096" s="237" t="s">
        <v>541</v>
      </c>
      <c r="B1096" s="238" t="s">
        <v>14</v>
      </c>
      <c r="C1096" s="238" t="s">
        <v>22</v>
      </c>
      <c r="D1096" s="60" t="s">
        <v>59</v>
      </c>
      <c r="E1096" s="60" t="s">
        <v>60</v>
      </c>
      <c r="F1096" s="60" t="s">
        <v>2076</v>
      </c>
      <c r="G1096" s="61" t="s">
        <v>60</v>
      </c>
      <c r="H1096" s="211" t="s">
        <v>533</v>
      </c>
      <c r="I1096" s="60" t="s">
        <v>529</v>
      </c>
      <c r="J1096" s="212">
        <v>9.7168050304614013</v>
      </c>
      <c r="K1096" s="212">
        <v>13.568181789960001</v>
      </c>
      <c r="L1096" s="213">
        <v>1086</v>
      </c>
      <c r="M1096" s="214"/>
      <c r="N1096" s="214"/>
      <c r="O1096" s="214"/>
      <c r="P1096" s="214"/>
      <c r="Q1096" s="214"/>
      <c r="R1096" s="214"/>
      <c r="S1096" s="214"/>
      <c r="T1096" s="214"/>
      <c r="U1096" s="214"/>
      <c r="V1096" s="214"/>
      <c r="W1096" s="214"/>
      <c r="X1096" s="214"/>
      <c r="Y1096" s="214">
        <v>1</v>
      </c>
      <c r="Z1096" s="214">
        <v>1</v>
      </c>
      <c r="AA1096" s="214"/>
      <c r="AB1096" s="214"/>
      <c r="AC1096" s="214">
        <v>115</v>
      </c>
      <c r="AD1096" s="214">
        <v>115</v>
      </c>
      <c r="AE1096" s="214"/>
      <c r="AF1096" s="214"/>
      <c r="AG1096" s="215"/>
      <c r="AH1096" s="214"/>
      <c r="AI1096" s="214">
        <f t="shared" si="51"/>
        <v>116</v>
      </c>
      <c r="AJ1096" s="214">
        <f t="shared" si="51"/>
        <v>116</v>
      </c>
      <c r="AK1096" s="214"/>
      <c r="AL1096" s="214"/>
      <c r="AM1096" s="214"/>
      <c r="AN1096" s="214"/>
      <c r="AO1096" s="214"/>
      <c r="AP1096" s="214"/>
      <c r="AQ1096" s="214"/>
      <c r="AR1096" s="214"/>
      <c r="AS1096" s="214"/>
      <c r="AT1096" s="214"/>
      <c r="AU1096" s="214"/>
      <c r="AV1096" s="214"/>
      <c r="AW1096" s="214">
        <v>75</v>
      </c>
      <c r="AX1096" s="214">
        <v>75</v>
      </c>
      <c r="AY1096" s="214"/>
      <c r="AZ1096" s="214"/>
      <c r="BA1096" s="214">
        <v>704.93</v>
      </c>
      <c r="BB1096" s="214">
        <v>704.93</v>
      </c>
      <c r="BC1096" s="214"/>
      <c r="BD1096" s="214"/>
      <c r="BE1096" s="214"/>
      <c r="BF1096" s="214"/>
      <c r="BG1096" s="216">
        <f t="shared" si="52"/>
        <v>779.93</v>
      </c>
      <c r="BH1096" s="72">
        <f t="shared" si="52"/>
        <v>779.93</v>
      </c>
      <c r="BI1096" s="217">
        <f t="shared" si="50"/>
        <v>0.11303333333333332</v>
      </c>
      <c r="BJ1096" s="218">
        <v>0</v>
      </c>
      <c r="BK1096" s="218">
        <v>0</v>
      </c>
      <c r="BL1096" s="218">
        <v>0</v>
      </c>
      <c r="BM1096" s="218">
        <v>0</v>
      </c>
      <c r="BN1096" s="218">
        <v>0</v>
      </c>
      <c r="BO1096" s="218">
        <v>0</v>
      </c>
      <c r="BP1096" s="218">
        <v>0</v>
      </c>
      <c r="BQ1096" s="218">
        <v>0</v>
      </c>
      <c r="BR1096" s="218">
        <v>0</v>
      </c>
      <c r="BS1096" s="218">
        <v>0</v>
      </c>
      <c r="BT1096" s="218">
        <v>0</v>
      </c>
      <c r="BU1096" s="218">
        <v>0</v>
      </c>
      <c r="BV1096" s="218">
        <v>378432</v>
      </c>
      <c r="BW1096" s="218">
        <v>378432</v>
      </c>
      <c r="BX1096" s="218">
        <v>0</v>
      </c>
      <c r="BY1096" s="218">
        <v>0</v>
      </c>
      <c r="BZ1096" s="218">
        <v>827475.03119999997</v>
      </c>
      <c r="CA1096" s="218">
        <v>827475.03119999997</v>
      </c>
      <c r="CB1096" s="218">
        <v>0</v>
      </c>
      <c r="CC1096" s="218">
        <v>0</v>
      </c>
      <c r="CD1096" s="218">
        <v>0</v>
      </c>
      <c r="CE1096" s="218">
        <v>0</v>
      </c>
      <c r="CF1096" s="218">
        <v>1205907.0312000001</v>
      </c>
      <c r="CG1096" s="219">
        <v>1205907.0312000001</v>
      </c>
      <c r="CH1096" s="220">
        <v>23722080</v>
      </c>
      <c r="CI1096" s="220">
        <v>23722080</v>
      </c>
      <c r="CJ1096" s="220">
        <v>24177600.000000004</v>
      </c>
      <c r="CK1096" s="221" t="s">
        <v>530</v>
      </c>
      <c r="CL1096" s="222">
        <v>6.77</v>
      </c>
      <c r="CM1096" s="223">
        <v>6.77</v>
      </c>
      <c r="CN1096" s="224">
        <v>6.9</v>
      </c>
      <c r="CO1096" s="253"/>
      <c r="CP1096" s="253"/>
      <c r="CQ1096" s="253"/>
      <c r="CR1096" s="225"/>
      <c r="CS1096" s="254">
        <v>302.30670747990757</v>
      </c>
      <c r="CT1096" s="255">
        <v>68.699093110857021</v>
      </c>
      <c r="CU1096" s="256">
        <v>1.1967884614030513</v>
      </c>
      <c r="CV1096" s="257">
        <v>0.86089653631861873</v>
      </c>
      <c r="CW1096" s="245" t="s">
        <v>2004</v>
      </c>
      <c r="CX1096" s="258"/>
      <c r="CY1096" s="253"/>
      <c r="CZ1096" s="253"/>
      <c r="DA1096" s="259"/>
      <c r="DB1096" s="260"/>
      <c r="DC1096" s="261">
        <v>0</v>
      </c>
      <c r="DD1096" s="262">
        <v>100446</v>
      </c>
      <c r="DE1096" s="263">
        <v>7678</v>
      </c>
      <c r="DF1096" s="111">
        <v>36041.333333333336</v>
      </c>
    </row>
    <row r="1097" spans="1:110" ht="35.25" customHeight="1" x14ac:dyDescent="0.25">
      <c r="A1097" s="237" t="s">
        <v>541</v>
      </c>
      <c r="B1097" s="238" t="s">
        <v>14</v>
      </c>
      <c r="C1097" s="238" t="s">
        <v>22</v>
      </c>
      <c r="D1097" s="60" t="s">
        <v>59</v>
      </c>
      <c r="E1097" s="60" t="s">
        <v>60</v>
      </c>
      <c r="F1097" s="60" t="s">
        <v>2077</v>
      </c>
      <c r="G1097" s="61" t="s">
        <v>60</v>
      </c>
      <c r="H1097" s="211" t="s">
        <v>533</v>
      </c>
      <c r="I1097" s="60" t="s">
        <v>529</v>
      </c>
      <c r="J1097" s="212">
        <v>8.9165975573645788</v>
      </c>
      <c r="K1097" s="212">
        <v>10.89393937128</v>
      </c>
      <c r="L1097" s="213">
        <v>2370.4</v>
      </c>
      <c r="M1097" s="214"/>
      <c r="N1097" s="214"/>
      <c r="O1097" s="214"/>
      <c r="P1097" s="214"/>
      <c r="Q1097" s="214"/>
      <c r="R1097" s="214"/>
      <c r="S1097" s="214"/>
      <c r="T1097" s="214"/>
      <c r="U1097" s="214"/>
      <c r="V1097" s="214"/>
      <c r="W1097" s="214"/>
      <c r="X1097" s="214"/>
      <c r="Y1097" s="214">
        <v>1</v>
      </c>
      <c r="Z1097" s="214">
        <v>1</v>
      </c>
      <c r="AA1097" s="214"/>
      <c r="AB1097" s="214"/>
      <c r="AC1097" s="214">
        <v>26</v>
      </c>
      <c r="AD1097" s="214">
        <v>26</v>
      </c>
      <c r="AE1097" s="214"/>
      <c r="AF1097" s="214"/>
      <c r="AG1097" s="215"/>
      <c r="AH1097" s="214"/>
      <c r="AI1097" s="214">
        <f t="shared" si="51"/>
        <v>27</v>
      </c>
      <c r="AJ1097" s="214">
        <f t="shared" si="51"/>
        <v>27</v>
      </c>
      <c r="AK1097" s="214"/>
      <c r="AL1097" s="214"/>
      <c r="AM1097" s="214"/>
      <c r="AN1097" s="214"/>
      <c r="AO1097" s="214"/>
      <c r="AP1097" s="214"/>
      <c r="AQ1097" s="214"/>
      <c r="AR1097" s="214"/>
      <c r="AS1097" s="214"/>
      <c r="AT1097" s="214"/>
      <c r="AU1097" s="214"/>
      <c r="AV1097" s="214"/>
      <c r="AW1097" s="214">
        <v>1.2</v>
      </c>
      <c r="AX1097" s="214">
        <v>1.2</v>
      </c>
      <c r="AY1097" s="214"/>
      <c r="AZ1097" s="214"/>
      <c r="BA1097" s="214">
        <v>139.19499999999999</v>
      </c>
      <c r="BB1097" s="214">
        <v>139.19499999999999</v>
      </c>
      <c r="BC1097" s="214"/>
      <c r="BD1097" s="214"/>
      <c r="BE1097" s="214"/>
      <c r="BF1097" s="214"/>
      <c r="BG1097" s="216">
        <f t="shared" si="52"/>
        <v>140.39499999999998</v>
      </c>
      <c r="BH1097" s="72">
        <f t="shared" si="52"/>
        <v>140.39499999999998</v>
      </c>
      <c r="BI1097" s="217">
        <f t="shared" ref="BI1097:BI1122" si="54">IF(CN1097=0,0,BG1097/1000/CN1097)</f>
        <v>1.8424540682414697E-2</v>
      </c>
      <c r="BJ1097" s="218">
        <v>0</v>
      </c>
      <c r="BK1097" s="218">
        <v>0</v>
      </c>
      <c r="BL1097" s="218">
        <v>0</v>
      </c>
      <c r="BM1097" s="218">
        <v>0</v>
      </c>
      <c r="BN1097" s="218">
        <v>0</v>
      </c>
      <c r="BO1097" s="218">
        <v>0</v>
      </c>
      <c r="BP1097" s="218">
        <v>0</v>
      </c>
      <c r="BQ1097" s="218">
        <v>0</v>
      </c>
      <c r="BR1097" s="218">
        <v>0</v>
      </c>
      <c r="BS1097" s="218">
        <v>0</v>
      </c>
      <c r="BT1097" s="218">
        <v>0</v>
      </c>
      <c r="BU1097" s="218">
        <v>0</v>
      </c>
      <c r="BV1097" s="218">
        <v>6054.9119999999994</v>
      </c>
      <c r="BW1097" s="218">
        <v>6054.9119999999994</v>
      </c>
      <c r="BX1097" s="218">
        <v>0</v>
      </c>
      <c r="BY1097" s="218">
        <v>0</v>
      </c>
      <c r="BZ1097" s="218">
        <v>163392.6588</v>
      </c>
      <c r="CA1097" s="218">
        <v>163392.6588</v>
      </c>
      <c r="CB1097" s="218">
        <v>0</v>
      </c>
      <c r="CC1097" s="218">
        <v>0</v>
      </c>
      <c r="CD1097" s="218">
        <v>0</v>
      </c>
      <c r="CE1097" s="218">
        <v>0</v>
      </c>
      <c r="CF1097" s="218">
        <v>169447.57080000002</v>
      </c>
      <c r="CG1097" s="219">
        <v>169447.57080000002</v>
      </c>
      <c r="CH1097" s="220">
        <v>24668160.000000004</v>
      </c>
      <c r="CI1097" s="220">
        <v>24668160.000000004</v>
      </c>
      <c r="CJ1097" s="220">
        <v>26700480</v>
      </c>
      <c r="CK1097" s="221" t="s">
        <v>530</v>
      </c>
      <c r="CL1097" s="222">
        <v>7.04</v>
      </c>
      <c r="CM1097" s="223">
        <v>7.04</v>
      </c>
      <c r="CN1097" s="224">
        <v>7.62</v>
      </c>
      <c r="CO1097" s="253"/>
      <c r="CP1097" s="253"/>
      <c r="CQ1097" s="253"/>
      <c r="CR1097" s="225"/>
      <c r="CS1097" s="254">
        <v>584.87598570178886</v>
      </c>
      <c r="CT1097" s="255">
        <v>223.42659811907788</v>
      </c>
      <c r="CU1097" s="256">
        <v>2.0465123103661966</v>
      </c>
      <c r="CV1097" s="257">
        <v>1.7097531944996618</v>
      </c>
      <c r="CW1097" s="245" t="s">
        <v>649</v>
      </c>
      <c r="CX1097" s="258"/>
      <c r="CY1097" s="253"/>
      <c r="CZ1097" s="253"/>
      <c r="DA1097" s="259"/>
      <c r="DB1097" s="260"/>
      <c r="DC1097" s="261">
        <v>3936</v>
      </c>
      <c r="DD1097" s="262">
        <v>509585</v>
      </c>
      <c r="DE1097" s="263">
        <v>190251</v>
      </c>
      <c r="DF1097" s="111">
        <v>234590.66666666666</v>
      </c>
    </row>
    <row r="1098" spans="1:110" ht="35.25" customHeight="1" x14ac:dyDescent="0.25">
      <c r="A1098" s="237" t="s">
        <v>541</v>
      </c>
      <c r="B1098" s="238" t="s">
        <v>14</v>
      </c>
      <c r="C1098" s="238" t="s">
        <v>22</v>
      </c>
      <c r="D1098" s="60" t="s">
        <v>59</v>
      </c>
      <c r="E1098" s="60" t="s">
        <v>60</v>
      </c>
      <c r="F1098" s="60" t="s">
        <v>2078</v>
      </c>
      <c r="G1098" s="61" t="s">
        <v>2079</v>
      </c>
      <c r="H1098" s="211" t="s">
        <v>533</v>
      </c>
      <c r="I1098" s="60" t="s">
        <v>529</v>
      </c>
      <c r="J1098" s="212">
        <v>9.7168050304614013</v>
      </c>
      <c r="K1098" s="212">
        <v>11.534090885099999</v>
      </c>
      <c r="L1098" s="213">
        <v>1190.0999999999999</v>
      </c>
      <c r="M1098" s="214"/>
      <c r="N1098" s="214"/>
      <c r="O1098" s="214"/>
      <c r="P1098" s="214"/>
      <c r="Q1098" s="214"/>
      <c r="R1098" s="214"/>
      <c r="S1098" s="214"/>
      <c r="T1098" s="214"/>
      <c r="U1098" s="214"/>
      <c r="V1098" s="214"/>
      <c r="W1098" s="214"/>
      <c r="X1098" s="214"/>
      <c r="Y1098" s="214"/>
      <c r="Z1098" s="214"/>
      <c r="AA1098" s="214"/>
      <c r="AB1098" s="214"/>
      <c r="AC1098" s="214">
        <v>43</v>
      </c>
      <c r="AD1098" s="214">
        <v>43</v>
      </c>
      <c r="AE1098" s="214"/>
      <c r="AF1098" s="214"/>
      <c r="AG1098" s="215"/>
      <c r="AH1098" s="214"/>
      <c r="AI1098" s="214">
        <f t="shared" ref="AI1098:AJ1123" si="55">SUM(M1098,O1098,Q1098,S1098,U1098,W1098,Y1098,AA1098,AC1098,AE1098,AG1098)</f>
        <v>43</v>
      </c>
      <c r="AJ1098" s="214">
        <f t="shared" si="55"/>
        <v>43</v>
      </c>
      <c r="AK1098" s="214"/>
      <c r="AL1098" s="214"/>
      <c r="AM1098" s="214"/>
      <c r="AN1098" s="214"/>
      <c r="AO1098" s="214"/>
      <c r="AP1098" s="214"/>
      <c r="AQ1098" s="214"/>
      <c r="AR1098" s="214"/>
      <c r="AS1098" s="214"/>
      <c r="AT1098" s="214"/>
      <c r="AU1098" s="214"/>
      <c r="AV1098" s="214"/>
      <c r="AW1098" s="214"/>
      <c r="AX1098" s="214"/>
      <c r="AY1098" s="214"/>
      <c r="AZ1098" s="214"/>
      <c r="BA1098" s="214">
        <v>799.65</v>
      </c>
      <c r="BB1098" s="214">
        <v>799.65</v>
      </c>
      <c r="BC1098" s="214"/>
      <c r="BD1098" s="214"/>
      <c r="BE1098" s="214"/>
      <c r="BF1098" s="214"/>
      <c r="BG1098" s="216">
        <f t="shared" ref="BG1098:BH1123" si="56">SUM(AK1098,AM1098,AO1098,AQ1098,AS1098,AU1098,AW1098,AY1098,BA1098,BC1098,BE1098)</f>
        <v>799.65</v>
      </c>
      <c r="BH1098" s="72">
        <f t="shared" si="56"/>
        <v>799.65</v>
      </c>
      <c r="BI1098" s="217">
        <f t="shared" si="54"/>
        <v>0.18510416666666665</v>
      </c>
      <c r="BJ1098" s="218">
        <v>0</v>
      </c>
      <c r="BK1098" s="218">
        <v>0</v>
      </c>
      <c r="BL1098" s="218">
        <v>0</v>
      </c>
      <c r="BM1098" s="218">
        <v>0</v>
      </c>
      <c r="BN1098" s="218">
        <v>0</v>
      </c>
      <c r="BO1098" s="218">
        <v>0</v>
      </c>
      <c r="BP1098" s="218">
        <v>0</v>
      </c>
      <c r="BQ1098" s="218">
        <v>0</v>
      </c>
      <c r="BR1098" s="218">
        <v>0</v>
      </c>
      <c r="BS1098" s="218">
        <v>0</v>
      </c>
      <c r="BT1098" s="218">
        <v>0</v>
      </c>
      <c r="BU1098" s="218">
        <v>0</v>
      </c>
      <c r="BV1098" s="218">
        <v>0</v>
      </c>
      <c r="BW1098" s="218">
        <v>0</v>
      </c>
      <c r="BX1098" s="218">
        <v>0</v>
      </c>
      <c r="BY1098" s="218">
        <v>0</v>
      </c>
      <c r="BZ1098" s="218">
        <v>938661.15600000008</v>
      </c>
      <c r="CA1098" s="218">
        <v>938661.15600000008</v>
      </c>
      <c r="CB1098" s="218">
        <v>0</v>
      </c>
      <c r="CC1098" s="218">
        <v>0</v>
      </c>
      <c r="CD1098" s="218">
        <v>0</v>
      </c>
      <c r="CE1098" s="218">
        <v>0</v>
      </c>
      <c r="CF1098" s="218">
        <v>938661.15600000008</v>
      </c>
      <c r="CG1098" s="219">
        <v>938661.15600000008</v>
      </c>
      <c r="CH1098" s="220">
        <v>14086079.999999998</v>
      </c>
      <c r="CI1098" s="220">
        <v>14086079.999999998</v>
      </c>
      <c r="CJ1098" s="220">
        <v>15137280.000000002</v>
      </c>
      <c r="CK1098" s="221" t="s">
        <v>530</v>
      </c>
      <c r="CL1098" s="222">
        <v>4.0199999999999996</v>
      </c>
      <c r="CM1098" s="223">
        <v>4.0199999999999996</v>
      </c>
      <c r="CN1098" s="224">
        <v>4.32</v>
      </c>
      <c r="CO1098" s="253"/>
      <c r="CP1098" s="253"/>
      <c r="CQ1098" s="253"/>
      <c r="CR1098" s="225"/>
      <c r="CS1098" s="254">
        <v>479.02678524023355</v>
      </c>
      <c r="CT1098" s="255">
        <v>89.254080247584895</v>
      </c>
      <c r="CU1098" s="256">
        <v>1.2149308172847533</v>
      </c>
      <c r="CV1098" s="257">
        <v>0.8835814720008085</v>
      </c>
      <c r="CW1098" s="245" t="s">
        <v>609</v>
      </c>
      <c r="CX1098" s="258"/>
      <c r="CY1098" s="253"/>
      <c r="CZ1098" s="253"/>
      <c r="DA1098" s="259"/>
      <c r="DB1098" s="260"/>
      <c r="DC1098" s="261">
        <v>75560</v>
      </c>
      <c r="DD1098" s="262">
        <v>145152</v>
      </c>
      <c r="DE1098" s="263">
        <v>0</v>
      </c>
      <c r="DF1098" s="111">
        <v>73570.666666666672</v>
      </c>
    </row>
    <row r="1099" spans="1:110" ht="35.25" customHeight="1" x14ac:dyDescent="0.25">
      <c r="A1099" s="237" t="s">
        <v>541</v>
      </c>
      <c r="B1099" s="238" t="s">
        <v>14</v>
      </c>
      <c r="C1099" s="238" t="s">
        <v>22</v>
      </c>
      <c r="D1099" s="60" t="s">
        <v>241</v>
      </c>
      <c r="E1099" s="60" t="s">
        <v>117</v>
      </c>
      <c r="F1099" s="60" t="s">
        <v>2080</v>
      </c>
      <c r="G1099" s="61" t="s">
        <v>117</v>
      </c>
      <c r="H1099" s="211" t="s">
        <v>543</v>
      </c>
      <c r="I1099" s="60" t="s">
        <v>529</v>
      </c>
      <c r="J1099" s="212">
        <v>10.288381796959129</v>
      </c>
      <c r="K1099" s="212">
        <v>28.605302970804001</v>
      </c>
      <c r="L1099" s="213">
        <v>2236.3000000000002</v>
      </c>
      <c r="M1099" s="214"/>
      <c r="N1099" s="214"/>
      <c r="O1099" s="214"/>
      <c r="P1099" s="214"/>
      <c r="Q1099" s="214"/>
      <c r="R1099" s="214"/>
      <c r="S1099" s="214"/>
      <c r="T1099" s="214"/>
      <c r="U1099" s="214"/>
      <c r="V1099" s="214"/>
      <c r="W1099" s="214"/>
      <c r="X1099" s="214"/>
      <c r="Y1099" s="214"/>
      <c r="Z1099" s="214"/>
      <c r="AA1099" s="214"/>
      <c r="AB1099" s="214"/>
      <c r="AC1099" s="214">
        <v>124</v>
      </c>
      <c r="AD1099" s="214">
        <v>124</v>
      </c>
      <c r="AE1099" s="214"/>
      <c r="AF1099" s="214"/>
      <c r="AG1099" s="215"/>
      <c r="AH1099" s="214"/>
      <c r="AI1099" s="214">
        <f t="shared" si="55"/>
        <v>124</v>
      </c>
      <c r="AJ1099" s="214">
        <f t="shared" si="55"/>
        <v>124</v>
      </c>
      <c r="AK1099" s="214"/>
      <c r="AL1099" s="214"/>
      <c r="AM1099" s="214"/>
      <c r="AN1099" s="214"/>
      <c r="AO1099" s="214"/>
      <c r="AP1099" s="214"/>
      <c r="AQ1099" s="214"/>
      <c r="AR1099" s="214"/>
      <c r="AS1099" s="214"/>
      <c r="AT1099" s="214"/>
      <c r="AU1099" s="214"/>
      <c r="AV1099" s="214"/>
      <c r="AW1099" s="214"/>
      <c r="AX1099" s="214"/>
      <c r="AY1099" s="214"/>
      <c r="AZ1099" s="214"/>
      <c r="BA1099" s="214">
        <v>820.33500000000004</v>
      </c>
      <c r="BB1099" s="214">
        <v>820.33500000000004</v>
      </c>
      <c r="BC1099" s="214"/>
      <c r="BD1099" s="214"/>
      <c r="BE1099" s="214"/>
      <c r="BF1099" s="214"/>
      <c r="BG1099" s="216">
        <f t="shared" si="56"/>
        <v>820.33500000000004</v>
      </c>
      <c r="BH1099" s="72">
        <f t="shared" si="56"/>
        <v>820.33500000000004</v>
      </c>
      <c r="BI1099" s="217">
        <f t="shared" si="54"/>
        <v>0.1077969776609724</v>
      </c>
      <c r="BJ1099" s="218">
        <v>0</v>
      </c>
      <c r="BK1099" s="218">
        <v>0</v>
      </c>
      <c r="BL1099" s="218">
        <v>0</v>
      </c>
      <c r="BM1099" s="218">
        <v>0</v>
      </c>
      <c r="BN1099" s="218">
        <v>0</v>
      </c>
      <c r="BO1099" s="218">
        <v>0</v>
      </c>
      <c r="BP1099" s="218">
        <v>0</v>
      </c>
      <c r="BQ1099" s="218">
        <v>0</v>
      </c>
      <c r="BR1099" s="218">
        <v>0</v>
      </c>
      <c r="BS1099" s="218">
        <v>0</v>
      </c>
      <c r="BT1099" s="218">
        <v>0</v>
      </c>
      <c r="BU1099" s="218">
        <v>0</v>
      </c>
      <c r="BV1099" s="218">
        <v>0</v>
      </c>
      <c r="BW1099" s="218">
        <v>0</v>
      </c>
      <c r="BX1099" s="218">
        <v>0</v>
      </c>
      <c r="BY1099" s="218">
        <v>0</v>
      </c>
      <c r="BZ1099" s="218">
        <v>962942.0364000001</v>
      </c>
      <c r="CA1099" s="218">
        <v>962942.0364000001</v>
      </c>
      <c r="CB1099" s="218">
        <v>0</v>
      </c>
      <c r="CC1099" s="218">
        <v>0</v>
      </c>
      <c r="CD1099" s="218">
        <v>0</v>
      </c>
      <c r="CE1099" s="218">
        <v>0</v>
      </c>
      <c r="CF1099" s="218">
        <v>962942.0364000001</v>
      </c>
      <c r="CG1099" s="219">
        <v>962942.0364000001</v>
      </c>
      <c r="CH1099" s="220">
        <v>26453946.791772</v>
      </c>
      <c r="CI1099" s="220">
        <v>26453946.791772</v>
      </c>
      <c r="CJ1099" s="220">
        <v>24610578.861294001</v>
      </c>
      <c r="CK1099" s="221" t="s">
        <v>530</v>
      </c>
      <c r="CL1099" s="222">
        <v>8.18</v>
      </c>
      <c r="CM1099" s="223">
        <v>8.18</v>
      </c>
      <c r="CN1099" s="224">
        <v>7.61</v>
      </c>
      <c r="CO1099" s="253"/>
      <c r="CP1099" s="253"/>
      <c r="CQ1099" s="253"/>
      <c r="CR1099" s="225"/>
      <c r="CS1099" s="254">
        <v>641.00233736328084</v>
      </c>
      <c r="CT1099" s="255">
        <v>64.552178988024579</v>
      </c>
      <c r="CU1099" s="256">
        <v>0.90767812020910321</v>
      </c>
      <c r="CV1099" s="257">
        <v>0.61447894003395886</v>
      </c>
      <c r="CW1099" s="245" t="s">
        <v>649</v>
      </c>
      <c r="CX1099" s="258"/>
      <c r="CY1099" s="253"/>
      <c r="CZ1099" s="253"/>
      <c r="DA1099" s="259"/>
      <c r="DB1099" s="260"/>
      <c r="DC1099" s="261">
        <v>184617</v>
      </c>
      <c r="DD1099" s="262">
        <v>0</v>
      </c>
      <c r="DE1099" s="263">
        <v>0</v>
      </c>
      <c r="DF1099" s="111">
        <v>61539</v>
      </c>
    </row>
    <row r="1100" spans="1:110" ht="35.25" customHeight="1" x14ac:dyDescent="0.25">
      <c r="A1100" s="237" t="s">
        <v>541</v>
      </c>
      <c r="B1100" s="238" t="s">
        <v>14</v>
      </c>
      <c r="C1100" s="238" t="s">
        <v>22</v>
      </c>
      <c r="D1100" s="60" t="s">
        <v>241</v>
      </c>
      <c r="E1100" s="60" t="s">
        <v>117</v>
      </c>
      <c r="F1100" s="60" t="s">
        <v>2081</v>
      </c>
      <c r="G1100" s="61" t="s">
        <v>117</v>
      </c>
      <c r="H1100" s="211" t="s">
        <v>533</v>
      </c>
      <c r="I1100" s="60" t="s">
        <v>529</v>
      </c>
      <c r="J1100" s="212">
        <v>10.745643210157313</v>
      </c>
      <c r="K1100" s="212">
        <v>23.458143890601001</v>
      </c>
      <c r="L1100" s="213">
        <v>1978.8</v>
      </c>
      <c r="M1100" s="214"/>
      <c r="N1100" s="214"/>
      <c r="O1100" s="214"/>
      <c r="P1100" s="214"/>
      <c r="Q1100" s="214"/>
      <c r="R1100" s="214"/>
      <c r="S1100" s="214"/>
      <c r="T1100" s="214"/>
      <c r="U1100" s="214"/>
      <c r="V1100" s="214"/>
      <c r="W1100" s="214"/>
      <c r="X1100" s="214"/>
      <c r="Y1100" s="214"/>
      <c r="Z1100" s="214"/>
      <c r="AA1100" s="214"/>
      <c r="AB1100" s="214"/>
      <c r="AC1100" s="214">
        <v>66</v>
      </c>
      <c r="AD1100" s="214">
        <v>66</v>
      </c>
      <c r="AE1100" s="214"/>
      <c r="AF1100" s="214"/>
      <c r="AG1100" s="215"/>
      <c r="AH1100" s="214"/>
      <c r="AI1100" s="214">
        <f t="shared" si="55"/>
        <v>66</v>
      </c>
      <c r="AJ1100" s="214">
        <f t="shared" si="55"/>
        <v>66</v>
      </c>
      <c r="AK1100" s="214"/>
      <c r="AL1100" s="214"/>
      <c r="AM1100" s="214"/>
      <c r="AN1100" s="214"/>
      <c r="AO1100" s="214"/>
      <c r="AP1100" s="214"/>
      <c r="AQ1100" s="214"/>
      <c r="AR1100" s="214"/>
      <c r="AS1100" s="214"/>
      <c r="AT1100" s="214"/>
      <c r="AU1100" s="214"/>
      <c r="AV1100" s="214"/>
      <c r="AW1100" s="214"/>
      <c r="AX1100" s="214"/>
      <c r="AY1100" s="214"/>
      <c r="AZ1100" s="214"/>
      <c r="BA1100" s="214">
        <v>377.125</v>
      </c>
      <c r="BB1100" s="214">
        <v>377.125</v>
      </c>
      <c r="BC1100" s="214"/>
      <c r="BD1100" s="214"/>
      <c r="BE1100" s="214"/>
      <c r="BF1100" s="214"/>
      <c r="BG1100" s="216">
        <f t="shared" si="56"/>
        <v>377.125</v>
      </c>
      <c r="BH1100" s="72">
        <f t="shared" si="56"/>
        <v>377.125</v>
      </c>
      <c r="BI1100" s="217">
        <f t="shared" si="54"/>
        <v>5.5135233918128655E-2</v>
      </c>
      <c r="BJ1100" s="218">
        <v>0</v>
      </c>
      <c r="BK1100" s="218">
        <v>0</v>
      </c>
      <c r="BL1100" s="218">
        <v>0</v>
      </c>
      <c r="BM1100" s="218">
        <v>0</v>
      </c>
      <c r="BN1100" s="218">
        <v>0</v>
      </c>
      <c r="BO1100" s="218">
        <v>0</v>
      </c>
      <c r="BP1100" s="218">
        <v>0</v>
      </c>
      <c r="BQ1100" s="218">
        <v>0</v>
      </c>
      <c r="BR1100" s="218">
        <v>0</v>
      </c>
      <c r="BS1100" s="218">
        <v>0</v>
      </c>
      <c r="BT1100" s="218">
        <v>0</v>
      </c>
      <c r="BU1100" s="218">
        <v>0</v>
      </c>
      <c r="BV1100" s="218">
        <v>0</v>
      </c>
      <c r="BW1100" s="218">
        <v>0</v>
      </c>
      <c r="BX1100" s="218">
        <v>0</v>
      </c>
      <c r="BY1100" s="218">
        <v>0</v>
      </c>
      <c r="BZ1100" s="218">
        <v>442684.41000000003</v>
      </c>
      <c r="CA1100" s="218">
        <v>442684.41000000003</v>
      </c>
      <c r="CB1100" s="218">
        <v>0</v>
      </c>
      <c r="CC1100" s="218">
        <v>0</v>
      </c>
      <c r="CD1100" s="218">
        <v>0</v>
      </c>
      <c r="CE1100" s="218">
        <v>0</v>
      </c>
      <c r="CF1100" s="218">
        <v>442684.41000000003</v>
      </c>
      <c r="CG1100" s="219">
        <v>442684.41000000003</v>
      </c>
      <c r="CH1100" s="220">
        <v>26991931.892639998</v>
      </c>
      <c r="CI1100" s="220">
        <v>26991931.892639998</v>
      </c>
      <c r="CJ1100" s="220">
        <v>25465491.606297601</v>
      </c>
      <c r="CK1100" s="221" t="s">
        <v>530</v>
      </c>
      <c r="CL1100" s="222">
        <v>7.25</v>
      </c>
      <c r="CM1100" s="223">
        <v>7.25</v>
      </c>
      <c r="CN1100" s="224">
        <v>6.84</v>
      </c>
      <c r="CO1100" s="253"/>
      <c r="CP1100" s="253"/>
      <c r="CQ1100" s="253"/>
      <c r="CR1100" s="225"/>
      <c r="CS1100" s="254">
        <v>1147.3249277409609</v>
      </c>
      <c r="CT1100" s="255">
        <v>251.4238117165348</v>
      </c>
      <c r="CU1100" s="256">
        <v>2.9376508682876969</v>
      </c>
      <c r="CV1100" s="257">
        <v>2.592483464623768</v>
      </c>
      <c r="CW1100" s="245" t="s">
        <v>618</v>
      </c>
      <c r="CX1100" s="258"/>
      <c r="CY1100" s="253"/>
      <c r="CZ1100" s="253"/>
      <c r="DA1100" s="259"/>
      <c r="DB1100" s="260"/>
      <c r="DC1100" s="261">
        <v>0</v>
      </c>
      <c r="DD1100" s="262">
        <v>1327306</v>
      </c>
      <c r="DE1100" s="263">
        <v>0</v>
      </c>
      <c r="DF1100" s="111">
        <v>442435.33333333331</v>
      </c>
    </row>
    <row r="1101" spans="1:110" ht="35.25" customHeight="1" x14ac:dyDescent="0.25">
      <c r="A1101" s="237" t="s">
        <v>541</v>
      </c>
      <c r="B1101" s="238" t="s">
        <v>14</v>
      </c>
      <c r="C1101" s="238" t="s">
        <v>22</v>
      </c>
      <c r="D1101" s="60" t="s">
        <v>241</v>
      </c>
      <c r="E1101" s="60" t="s">
        <v>117</v>
      </c>
      <c r="F1101" s="60" t="s">
        <v>2082</v>
      </c>
      <c r="G1101" s="61" t="s">
        <v>117</v>
      </c>
      <c r="H1101" s="211" t="s">
        <v>543</v>
      </c>
      <c r="I1101" s="60" t="s">
        <v>529</v>
      </c>
      <c r="J1101" s="212">
        <v>11.865933672492863</v>
      </c>
      <c r="K1101" s="212">
        <v>22.336742377781999</v>
      </c>
      <c r="L1101" s="213">
        <v>1934.5</v>
      </c>
      <c r="M1101" s="214"/>
      <c r="N1101" s="214"/>
      <c r="O1101" s="214"/>
      <c r="P1101" s="214"/>
      <c r="Q1101" s="214"/>
      <c r="R1101" s="214"/>
      <c r="S1101" s="214"/>
      <c r="T1101" s="214"/>
      <c r="U1101" s="214"/>
      <c r="V1101" s="214"/>
      <c r="W1101" s="214"/>
      <c r="X1101" s="214"/>
      <c r="Y1101" s="214"/>
      <c r="Z1101" s="214"/>
      <c r="AA1101" s="214"/>
      <c r="AB1101" s="214"/>
      <c r="AC1101" s="214">
        <v>90</v>
      </c>
      <c r="AD1101" s="214">
        <v>90</v>
      </c>
      <c r="AE1101" s="214"/>
      <c r="AF1101" s="214"/>
      <c r="AG1101" s="215"/>
      <c r="AH1101" s="214"/>
      <c r="AI1101" s="214">
        <f t="shared" si="55"/>
        <v>90</v>
      </c>
      <c r="AJ1101" s="214">
        <f t="shared" si="55"/>
        <v>90</v>
      </c>
      <c r="AK1101" s="214"/>
      <c r="AL1101" s="214"/>
      <c r="AM1101" s="214"/>
      <c r="AN1101" s="214"/>
      <c r="AO1101" s="214"/>
      <c r="AP1101" s="214"/>
      <c r="AQ1101" s="214"/>
      <c r="AR1101" s="214"/>
      <c r="AS1101" s="214"/>
      <c r="AT1101" s="214"/>
      <c r="AU1101" s="214"/>
      <c r="AV1101" s="214"/>
      <c r="AW1101" s="214"/>
      <c r="AX1101" s="214"/>
      <c r="AY1101" s="214"/>
      <c r="AZ1101" s="214"/>
      <c r="BA1101" s="214">
        <v>621.35</v>
      </c>
      <c r="BB1101" s="214">
        <v>621.35</v>
      </c>
      <c r="BC1101" s="214"/>
      <c r="BD1101" s="214"/>
      <c r="BE1101" s="214"/>
      <c r="BF1101" s="214"/>
      <c r="BG1101" s="216">
        <f t="shared" si="56"/>
        <v>621.35</v>
      </c>
      <c r="BH1101" s="72">
        <f t="shared" si="56"/>
        <v>621.35</v>
      </c>
      <c r="BI1101" s="217">
        <f t="shared" si="54"/>
        <v>8.9146341463414644E-2</v>
      </c>
      <c r="BJ1101" s="218">
        <v>0</v>
      </c>
      <c r="BK1101" s="218">
        <v>0</v>
      </c>
      <c r="BL1101" s="218">
        <v>0</v>
      </c>
      <c r="BM1101" s="218">
        <v>0</v>
      </c>
      <c r="BN1101" s="218">
        <v>0</v>
      </c>
      <c r="BO1101" s="218">
        <v>0</v>
      </c>
      <c r="BP1101" s="218">
        <v>0</v>
      </c>
      <c r="BQ1101" s="218">
        <v>0</v>
      </c>
      <c r="BR1101" s="218">
        <v>0</v>
      </c>
      <c r="BS1101" s="218">
        <v>0</v>
      </c>
      <c r="BT1101" s="218">
        <v>0</v>
      </c>
      <c r="BU1101" s="218">
        <v>0</v>
      </c>
      <c r="BV1101" s="218">
        <v>0</v>
      </c>
      <c r="BW1101" s="218">
        <v>0</v>
      </c>
      <c r="BX1101" s="218">
        <v>0</v>
      </c>
      <c r="BY1101" s="218">
        <v>0</v>
      </c>
      <c r="BZ1101" s="218">
        <v>729365.48400000005</v>
      </c>
      <c r="CA1101" s="218">
        <v>729365.48400000005</v>
      </c>
      <c r="CB1101" s="218">
        <v>0</v>
      </c>
      <c r="CC1101" s="218">
        <v>0</v>
      </c>
      <c r="CD1101" s="218">
        <v>0</v>
      </c>
      <c r="CE1101" s="218">
        <v>0</v>
      </c>
      <c r="CF1101" s="218">
        <v>729365.48400000005</v>
      </c>
      <c r="CG1101" s="219">
        <v>729365.48400000005</v>
      </c>
      <c r="CH1101" s="220">
        <v>20737076.156265602</v>
      </c>
      <c r="CI1101" s="220">
        <v>20737076.156265602</v>
      </c>
      <c r="CJ1101" s="220">
        <v>23851059.539467197</v>
      </c>
      <c r="CK1101" s="221" t="s">
        <v>530</v>
      </c>
      <c r="CL1101" s="222">
        <v>6.06</v>
      </c>
      <c r="CM1101" s="223">
        <v>6.06</v>
      </c>
      <c r="CN1101" s="224">
        <v>6.97</v>
      </c>
      <c r="CO1101" s="253"/>
      <c r="CP1101" s="253"/>
      <c r="CQ1101" s="253"/>
      <c r="CR1101" s="225"/>
      <c r="CS1101" s="254">
        <v>985.77665616778404</v>
      </c>
      <c r="CT1101" s="255">
        <v>77.047785658608561</v>
      </c>
      <c r="CU1101" s="256">
        <v>1.0352781057375677</v>
      </c>
      <c r="CV1101" s="257">
        <v>0.70030782918031764</v>
      </c>
      <c r="CW1101" s="245" t="s">
        <v>636</v>
      </c>
      <c r="CX1101" s="258"/>
      <c r="CY1101" s="253"/>
      <c r="CZ1101" s="253"/>
      <c r="DA1101" s="259"/>
      <c r="DB1101" s="260"/>
      <c r="DC1101" s="261">
        <v>229582</v>
      </c>
      <c r="DD1101" s="262">
        <v>23532</v>
      </c>
      <c r="DE1101" s="263">
        <v>0</v>
      </c>
      <c r="DF1101" s="111">
        <v>84371.333333333328</v>
      </c>
    </row>
    <row r="1102" spans="1:110" ht="35.25" customHeight="1" x14ac:dyDescent="0.25">
      <c r="A1102" s="237" t="s">
        <v>541</v>
      </c>
      <c r="B1102" s="238" t="s">
        <v>14</v>
      </c>
      <c r="C1102" s="238" t="s">
        <v>22</v>
      </c>
      <c r="D1102" s="60" t="s">
        <v>237</v>
      </c>
      <c r="E1102" s="60" t="s">
        <v>99</v>
      </c>
      <c r="F1102" s="60" t="s">
        <v>2083</v>
      </c>
      <c r="G1102" s="61" t="s">
        <v>99</v>
      </c>
      <c r="H1102" s="211" t="s">
        <v>543</v>
      </c>
      <c r="I1102" s="60" t="s">
        <v>547</v>
      </c>
      <c r="J1102" s="212">
        <v>2.0535194374536609</v>
      </c>
      <c r="K1102" s="212">
        <v>1.9999999958400001</v>
      </c>
      <c r="L1102" s="213">
        <v>216.9</v>
      </c>
      <c r="M1102" s="214"/>
      <c r="N1102" s="214"/>
      <c r="O1102" s="214"/>
      <c r="P1102" s="214"/>
      <c r="Q1102" s="214"/>
      <c r="R1102" s="214"/>
      <c r="S1102" s="214"/>
      <c r="T1102" s="214"/>
      <c r="U1102" s="214"/>
      <c r="V1102" s="214"/>
      <c r="W1102" s="214"/>
      <c r="X1102" s="214"/>
      <c r="Y1102" s="214"/>
      <c r="Z1102" s="214"/>
      <c r="AA1102" s="214"/>
      <c r="AB1102" s="214"/>
      <c r="AC1102" s="214">
        <v>2</v>
      </c>
      <c r="AD1102" s="214">
        <v>2</v>
      </c>
      <c r="AE1102" s="214"/>
      <c r="AF1102" s="214"/>
      <c r="AG1102" s="215"/>
      <c r="AH1102" s="214"/>
      <c r="AI1102" s="214">
        <f t="shared" si="55"/>
        <v>2</v>
      </c>
      <c r="AJ1102" s="214">
        <f t="shared" si="55"/>
        <v>2</v>
      </c>
      <c r="AK1102" s="214"/>
      <c r="AL1102" s="214"/>
      <c r="AM1102" s="214"/>
      <c r="AN1102" s="214"/>
      <c r="AO1102" s="214"/>
      <c r="AP1102" s="214"/>
      <c r="AQ1102" s="214"/>
      <c r="AR1102" s="214"/>
      <c r="AS1102" s="214"/>
      <c r="AT1102" s="214"/>
      <c r="AU1102" s="214"/>
      <c r="AV1102" s="214"/>
      <c r="AW1102" s="214"/>
      <c r="AX1102" s="214"/>
      <c r="AY1102" s="214"/>
      <c r="AZ1102" s="214"/>
      <c r="BA1102" s="214">
        <v>12.85</v>
      </c>
      <c r="BB1102" s="214">
        <v>12.85</v>
      </c>
      <c r="BC1102" s="214"/>
      <c r="BD1102" s="214"/>
      <c r="BE1102" s="214"/>
      <c r="BF1102" s="214"/>
      <c r="BG1102" s="216">
        <f t="shared" si="56"/>
        <v>12.85</v>
      </c>
      <c r="BH1102" s="72">
        <f t="shared" si="56"/>
        <v>12.85</v>
      </c>
      <c r="BI1102" s="217">
        <f t="shared" si="54"/>
        <v>2.0725806451612903E-2</v>
      </c>
      <c r="BJ1102" s="218">
        <v>0</v>
      </c>
      <c r="BK1102" s="218">
        <v>0</v>
      </c>
      <c r="BL1102" s="218">
        <v>0</v>
      </c>
      <c r="BM1102" s="218">
        <v>0</v>
      </c>
      <c r="BN1102" s="218">
        <v>0</v>
      </c>
      <c r="BO1102" s="218">
        <v>0</v>
      </c>
      <c r="BP1102" s="218">
        <v>0</v>
      </c>
      <c r="BQ1102" s="218">
        <v>0</v>
      </c>
      <c r="BR1102" s="218">
        <v>0</v>
      </c>
      <c r="BS1102" s="218">
        <v>0</v>
      </c>
      <c r="BT1102" s="218">
        <v>0</v>
      </c>
      <c r="BU1102" s="218">
        <v>0</v>
      </c>
      <c r="BV1102" s="218">
        <v>0</v>
      </c>
      <c r="BW1102" s="218">
        <v>0</v>
      </c>
      <c r="BX1102" s="218">
        <v>0</v>
      </c>
      <c r="BY1102" s="218">
        <v>0</v>
      </c>
      <c r="BZ1102" s="218">
        <v>15083.844000000001</v>
      </c>
      <c r="CA1102" s="218">
        <v>15083.844000000001</v>
      </c>
      <c r="CB1102" s="218">
        <v>0</v>
      </c>
      <c r="CC1102" s="218">
        <v>0</v>
      </c>
      <c r="CD1102" s="218">
        <v>0</v>
      </c>
      <c r="CE1102" s="218">
        <v>0</v>
      </c>
      <c r="CF1102" s="218">
        <v>15083.844000000001</v>
      </c>
      <c r="CG1102" s="219">
        <v>15083.844000000001</v>
      </c>
      <c r="CH1102" s="220">
        <v>1681920</v>
      </c>
      <c r="CI1102" s="220">
        <v>1681920</v>
      </c>
      <c r="CJ1102" s="220">
        <v>2172480</v>
      </c>
      <c r="CK1102" s="221" t="s">
        <v>530</v>
      </c>
      <c r="CL1102" s="222">
        <v>0.48</v>
      </c>
      <c r="CM1102" s="223">
        <v>0.48</v>
      </c>
      <c r="CN1102" s="224">
        <v>0.62</v>
      </c>
      <c r="CO1102" s="253"/>
      <c r="CP1102" s="253"/>
      <c r="CQ1102" s="253"/>
      <c r="CR1102" s="225"/>
      <c r="CS1102" s="254">
        <v>1366.0539093243999</v>
      </c>
      <c r="CT1102" s="255">
        <v>484.41481736595318</v>
      </c>
      <c r="CU1102" s="256">
        <v>1.337618048660759</v>
      </c>
      <c r="CV1102" s="257">
        <v>1.0005653360789963</v>
      </c>
      <c r="CW1102" s="245" t="s">
        <v>603</v>
      </c>
      <c r="CX1102" s="258"/>
      <c r="CY1102" s="253"/>
      <c r="CZ1102" s="253"/>
      <c r="DA1102" s="259"/>
      <c r="DB1102" s="260"/>
      <c r="DC1102" s="261">
        <v>20022</v>
      </c>
      <c r="DD1102" s="262">
        <v>0</v>
      </c>
      <c r="DE1102" s="263">
        <v>292594</v>
      </c>
      <c r="DF1102" s="111">
        <v>104205.33333333333</v>
      </c>
    </row>
    <row r="1103" spans="1:110" ht="35.25" customHeight="1" x14ac:dyDescent="0.25">
      <c r="A1103" s="237" t="s">
        <v>541</v>
      </c>
      <c r="B1103" s="238" t="s">
        <v>14</v>
      </c>
      <c r="C1103" s="238" t="s">
        <v>22</v>
      </c>
      <c r="D1103" s="60" t="s">
        <v>237</v>
      </c>
      <c r="E1103" s="60" t="s">
        <v>99</v>
      </c>
      <c r="F1103" s="60" t="s">
        <v>2084</v>
      </c>
      <c r="G1103" s="61" t="s">
        <v>99</v>
      </c>
      <c r="H1103" s="211" t="s">
        <v>533</v>
      </c>
      <c r="I1103" s="60" t="s">
        <v>547</v>
      </c>
      <c r="J1103" s="212">
        <v>2.2696793782382572</v>
      </c>
      <c r="K1103" s="212">
        <v>1.4695075727010001</v>
      </c>
      <c r="L1103" s="213">
        <v>62.8</v>
      </c>
      <c r="M1103" s="214"/>
      <c r="N1103" s="214"/>
      <c r="O1103" s="214"/>
      <c r="P1103" s="214"/>
      <c r="Q1103" s="214"/>
      <c r="R1103" s="214"/>
      <c r="S1103" s="214"/>
      <c r="T1103" s="214"/>
      <c r="U1103" s="214"/>
      <c r="V1103" s="214"/>
      <c r="W1103" s="214"/>
      <c r="X1103" s="214"/>
      <c r="Y1103" s="214"/>
      <c r="Z1103" s="214"/>
      <c r="AA1103" s="214"/>
      <c r="AB1103" s="214"/>
      <c r="AC1103" s="214"/>
      <c r="AD1103" s="214"/>
      <c r="AE1103" s="214"/>
      <c r="AF1103" s="214"/>
      <c r="AG1103" s="215"/>
      <c r="AH1103" s="214"/>
      <c r="AI1103" s="214">
        <f t="shared" si="55"/>
        <v>0</v>
      </c>
      <c r="AJ1103" s="214">
        <f t="shared" si="55"/>
        <v>0</v>
      </c>
      <c r="AK1103" s="214"/>
      <c r="AL1103" s="214"/>
      <c r="AM1103" s="214"/>
      <c r="AN1103" s="214"/>
      <c r="AO1103" s="214"/>
      <c r="AP1103" s="214"/>
      <c r="AQ1103" s="214"/>
      <c r="AR1103" s="214"/>
      <c r="AS1103" s="214"/>
      <c r="AT1103" s="214"/>
      <c r="AU1103" s="214"/>
      <c r="AV1103" s="214"/>
      <c r="AW1103" s="214"/>
      <c r="AX1103" s="214"/>
      <c r="AY1103" s="214"/>
      <c r="AZ1103" s="214"/>
      <c r="BA1103" s="214"/>
      <c r="BB1103" s="214"/>
      <c r="BC1103" s="214"/>
      <c r="BD1103" s="214"/>
      <c r="BE1103" s="214"/>
      <c r="BF1103" s="214"/>
      <c r="BG1103" s="216">
        <f t="shared" si="56"/>
        <v>0</v>
      </c>
      <c r="BH1103" s="72">
        <f t="shared" si="56"/>
        <v>0</v>
      </c>
      <c r="BI1103" s="217">
        <f t="shared" si="54"/>
        <v>0</v>
      </c>
      <c r="BJ1103" s="218">
        <v>0</v>
      </c>
      <c r="BK1103" s="218">
        <v>0</v>
      </c>
      <c r="BL1103" s="218">
        <v>0</v>
      </c>
      <c r="BM1103" s="218">
        <v>0</v>
      </c>
      <c r="BN1103" s="218">
        <v>0</v>
      </c>
      <c r="BO1103" s="218">
        <v>0</v>
      </c>
      <c r="BP1103" s="218">
        <v>0</v>
      </c>
      <c r="BQ1103" s="218">
        <v>0</v>
      </c>
      <c r="BR1103" s="218">
        <v>0</v>
      </c>
      <c r="BS1103" s="218">
        <v>0</v>
      </c>
      <c r="BT1103" s="218">
        <v>0</v>
      </c>
      <c r="BU1103" s="218">
        <v>0</v>
      </c>
      <c r="BV1103" s="218">
        <v>0</v>
      </c>
      <c r="BW1103" s="218">
        <v>0</v>
      </c>
      <c r="BX1103" s="218">
        <v>0</v>
      </c>
      <c r="BY1103" s="218">
        <v>0</v>
      </c>
      <c r="BZ1103" s="218">
        <v>0</v>
      </c>
      <c r="CA1103" s="218">
        <v>0</v>
      </c>
      <c r="CB1103" s="218">
        <v>0</v>
      </c>
      <c r="CC1103" s="218">
        <v>0</v>
      </c>
      <c r="CD1103" s="218">
        <v>0</v>
      </c>
      <c r="CE1103" s="218">
        <v>0</v>
      </c>
      <c r="CF1103" s="218">
        <v>0</v>
      </c>
      <c r="CG1103" s="219">
        <v>0</v>
      </c>
      <c r="CH1103" s="220">
        <v>490560.00000000006</v>
      </c>
      <c r="CI1103" s="220">
        <v>490560.00000000006</v>
      </c>
      <c r="CJ1103" s="220">
        <v>560640</v>
      </c>
      <c r="CK1103" s="221" t="s">
        <v>530</v>
      </c>
      <c r="CL1103" s="222">
        <v>0.14000000000000001</v>
      </c>
      <c r="CM1103" s="223">
        <v>0.14000000000000001</v>
      </c>
      <c r="CN1103" s="224">
        <v>0.16</v>
      </c>
      <c r="CO1103" s="253"/>
      <c r="CP1103" s="253"/>
      <c r="CQ1103" s="253"/>
      <c r="CR1103" s="225"/>
      <c r="CS1103" s="254">
        <v>1913.0529029128641</v>
      </c>
      <c r="CT1103" s="255">
        <v>766.05290291286485</v>
      </c>
      <c r="CU1103" s="256">
        <v>1.881907737252309</v>
      </c>
      <c r="CV1103" s="257">
        <v>1.5521205032097558</v>
      </c>
      <c r="CW1103" s="245" t="s">
        <v>554</v>
      </c>
      <c r="CX1103" s="258"/>
      <c r="CY1103" s="253"/>
      <c r="CZ1103" s="253"/>
      <c r="DA1103" s="259"/>
      <c r="DB1103" s="260"/>
      <c r="DC1103" s="261">
        <v>0</v>
      </c>
      <c r="DD1103" s="262">
        <v>15300</v>
      </c>
      <c r="DE1103" s="263">
        <v>82593</v>
      </c>
      <c r="DF1103" s="111">
        <v>32631</v>
      </c>
    </row>
    <row r="1104" spans="1:110" ht="35.25" customHeight="1" x14ac:dyDescent="0.25">
      <c r="A1104" s="237" t="s">
        <v>541</v>
      </c>
      <c r="B1104" s="238" t="s">
        <v>14</v>
      </c>
      <c r="C1104" s="238" t="s">
        <v>22</v>
      </c>
      <c r="D1104" s="60" t="s">
        <v>237</v>
      </c>
      <c r="E1104" s="60" t="s">
        <v>99</v>
      </c>
      <c r="F1104" s="60" t="s">
        <v>2085</v>
      </c>
      <c r="G1104" s="61" t="s">
        <v>99</v>
      </c>
      <c r="H1104" s="211" t="s">
        <v>543</v>
      </c>
      <c r="I1104" s="60" t="s">
        <v>547</v>
      </c>
      <c r="J1104" s="212">
        <v>2.5506873012582316</v>
      </c>
      <c r="K1104" s="212">
        <v>4.0564393855020002</v>
      </c>
      <c r="L1104" s="213">
        <v>559.79999999999995</v>
      </c>
      <c r="M1104" s="214"/>
      <c r="N1104" s="214"/>
      <c r="O1104" s="214"/>
      <c r="P1104" s="214"/>
      <c r="Q1104" s="214"/>
      <c r="R1104" s="214"/>
      <c r="S1104" s="214"/>
      <c r="T1104" s="214"/>
      <c r="U1104" s="214"/>
      <c r="V1104" s="214"/>
      <c r="W1104" s="214"/>
      <c r="X1104" s="214"/>
      <c r="Y1104" s="214"/>
      <c r="Z1104" s="214"/>
      <c r="AA1104" s="214"/>
      <c r="AB1104" s="214"/>
      <c r="AC1104" s="214">
        <v>8</v>
      </c>
      <c r="AD1104" s="214">
        <v>8</v>
      </c>
      <c r="AE1104" s="214"/>
      <c r="AF1104" s="214"/>
      <c r="AG1104" s="215"/>
      <c r="AH1104" s="214"/>
      <c r="AI1104" s="214">
        <f t="shared" si="55"/>
        <v>8</v>
      </c>
      <c r="AJ1104" s="214">
        <f t="shared" si="55"/>
        <v>8</v>
      </c>
      <c r="AK1104" s="214"/>
      <c r="AL1104" s="214"/>
      <c r="AM1104" s="214"/>
      <c r="AN1104" s="214"/>
      <c r="AO1104" s="214"/>
      <c r="AP1104" s="214"/>
      <c r="AQ1104" s="214"/>
      <c r="AR1104" s="214"/>
      <c r="AS1104" s="214"/>
      <c r="AT1104" s="214"/>
      <c r="AU1104" s="214"/>
      <c r="AV1104" s="214"/>
      <c r="AW1104" s="214"/>
      <c r="AX1104" s="214"/>
      <c r="AY1104" s="214"/>
      <c r="AZ1104" s="214"/>
      <c r="BA1104" s="214">
        <v>138.05000000000001</v>
      </c>
      <c r="BB1104" s="214">
        <v>138.05000000000001</v>
      </c>
      <c r="BC1104" s="214"/>
      <c r="BD1104" s="214"/>
      <c r="BE1104" s="214"/>
      <c r="BF1104" s="214"/>
      <c r="BG1104" s="216">
        <f t="shared" si="56"/>
        <v>138.05000000000001</v>
      </c>
      <c r="BH1104" s="72">
        <f t="shared" si="56"/>
        <v>138.05000000000001</v>
      </c>
      <c r="BI1104" s="217">
        <f t="shared" si="54"/>
        <v>8.3666666666666681E-2</v>
      </c>
      <c r="BJ1104" s="218">
        <v>0</v>
      </c>
      <c r="BK1104" s="218">
        <v>0</v>
      </c>
      <c r="BL1104" s="218">
        <v>0</v>
      </c>
      <c r="BM1104" s="218">
        <v>0</v>
      </c>
      <c r="BN1104" s="218">
        <v>0</v>
      </c>
      <c r="BO1104" s="218">
        <v>0</v>
      </c>
      <c r="BP1104" s="218">
        <v>0</v>
      </c>
      <c r="BQ1104" s="218">
        <v>0</v>
      </c>
      <c r="BR1104" s="218">
        <v>0</v>
      </c>
      <c r="BS1104" s="218">
        <v>0</v>
      </c>
      <c r="BT1104" s="218">
        <v>0</v>
      </c>
      <c r="BU1104" s="218">
        <v>0</v>
      </c>
      <c r="BV1104" s="218">
        <v>0</v>
      </c>
      <c r="BW1104" s="218">
        <v>0</v>
      </c>
      <c r="BX1104" s="218">
        <v>0</v>
      </c>
      <c r="BY1104" s="218">
        <v>0</v>
      </c>
      <c r="BZ1104" s="218">
        <v>162048.61200000002</v>
      </c>
      <c r="CA1104" s="218">
        <v>162048.61200000002</v>
      </c>
      <c r="CB1104" s="218">
        <v>0</v>
      </c>
      <c r="CC1104" s="218">
        <v>0</v>
      </c>
      <c r="CD1104" s="218">
        <v>0</v>
      </c>
      <c r="CE1104" s="218">
        <v>0</v>
      </c>
      <c r="CF1104" s="218">
        <v>162048.61200000002</v>
      </c>
      <c r="CG1104" s="219">
        <v>162048.61200000002</v>
      </c>
      <c r="CH1104" s="220">
        <v>4730400.0000000009</v>
      </c>
      <c r="CI1104" s="220">
        <v>4730400.0000000009</v>
      </c>
      <c r="CJ1104" s="220">
        <v>5781600</v>
      </c>
      <c r="CK1104" s="221" t="s">
        <v>530</v>
      </c>
      <c r="CL1104" s="222">
        <v>1.35</v>
      </c>
      <c r="CM1104" s="223">
        <v>1.35</v>
      </c>
      <c r="CN1104" s="224">
        <v>1.65</v>
      </c>
      <c r="CO1104" s="253"/>
      <c r="CP1104" s="253"/>
      <c r="CQ1104" s="253"/>
      <c r="CR1104" s="225"/>
      <c r="CS1104" s="254">
        <v>1344.5191478761751</v>
      </c>
      <c r="CT1104" s="255">
        <v>473.05041648844491</v>
      </c>
      <c r="CU1104" s="256">
        <v>1.333971893594035</v>
      </c>
      <c r="CV1104" s="257">
        <v>1.0004400293891511</v>
      </c>
      <c r="CW1104" s="245" t="s">
        <v>579</v>
      </c>
      <c r="CX1104" s="258"/>
      <c r="CY1104" s="253"/>
      <c r="CZ1104" s="253"/>
      <c r="DA1104" s="259"/>
      <c r="DB1104" s="260"/>
      <c r="DC1104" s="261">
        <v>4968</v>
      </c>
      <c r="DD1104" s="262">
        <v>0</v>
      </c>
      <c r="DE1104" s="263">
        <v>789223</v>
      </c>
      <c r="DF1104" s="111">
        <v>264730.33333333331</v>
      </c>
    </row>
    <row r="1105" spans="1:110" ht="35.25" customHeight="1" x14ac:dyDescent="0.25">
      <c r="A1105" s="237" t="s">
        <v>541</v>
      </c>
      <c r="B1105" s="238" t="s">
        <v>14</v>
      </c>
      <c r="C1105" s="238" t="s">
        <v>22</v>
      </c>
      <c r="D1105" s="60" t="s">
        <v>237</v>
      </c>
      <c r="E1105" s="60" t="s">
        <v>99</v>
      </c>
      <c r="F1105" s="60" t="s">
        <v>2086</v>
      </c>
      <c r="G1105" s="61" t="s">
        <v>99</v>
      </c>
      <c r="H1105" s="211" t="s">
        <v>594</v>
      </c>
      <c r="I1105" s="60" t="s">
        <v>547</v>
      </c>
      <c r="J1105" s="212">
        <v>0</v>
      </c>
      <c r="K1105" s="212">
        <v>3.7689393861000002E-2</v>
      </c>
      <c r="L1105" s="213">
        <v>0</v>
      </c>
      <c r="M1105" s="214"/>
      <c r="N1105" s="214"/>
      <c r="O1105" s="214"/>
      <c r="P1105" s="214"/>
      <c r="Q1105" s="214"/>
      <c r="R1105" s="214"/>
      <c r="S1105" s="214"/>
      <c r="T1105" s="214"/>
      <c r="U1105" s="214"/>
      <c r="V1105" s="214"/>
      <c r="W1105" s="214"/>
      <c r="X1105" s="214"/>
      <c r="Y1105" s="214"/>
      <c r="Z1105" s="214"/>
      <c r="AA1105" s="214"/>
      <c r="AB1105" s="214"/>
      <c r="AC1105" s="214">
        <v>2</v>
      </c>
      <c r="AD1105" s="214">
        <v>2</v>
      </c>
      <c r="AE1105" s="214"/>
      <c r="AF1105" s="214"/>
      <c r="AG1105" s="215"/>
      <c r="AH1105" s="214"/>
      <c r="AI1105" s="214">
        <f t="shared" si="55"/>
        <v>2</v>
      </c>
      <c r="AJ1105" s="214">
        <f t="shared" si="55"/>
        <v>2</v>
      </c>
      <c r="AK1105" s="214"/>
      <c r="AL1105" s="214"/>
      <c r="AM1105" s="214"/>
      <c r="AN1105" s="214"/>
      <c r="AO1105" s="214"/>
      <c r="AP1105" s="214"/>
      <c r="AQ1105" s="214"/>
      <c r="AR1105" s="214"/>
      <c r="AS1105" s="214"/>
      <c r="AT1105" s="214"/>
      <c r="AU1105" s="214"/>
      <c r="AV1105" s="214"/>
      <c r="AW1105" s="214"/>
      <c r="AX1105" s="214"/>
      <c r="AY1105" s="214"/>
      <c r="AZ1105" s="214"/>
      <c r="BA1105" s="214">
        <v>15.37</v>
      </c>
      <c r="BB1105" s="214">
        <v>15.37</v>
      </c>
      <c r="BC1105" s="214"/>
      <c r="BD1105" s="214"/>
      <c r="BE1105" s="214"/>
      <c r="BF1105" s="214"/>
      <c r="BG1105" s="216">
        <f t="shared" si="56"/>
        <v>15.37</v>
      </c>
      <c r="BH1105" s="72">
        <f t="shared" si="56"/>
        <v>15.37</v>
      </c>
      <c r="BI1105" s="217">
        <f t="shared" si="54"/>
        <v>7.6850000000000002E-2</v>
      </c>
      <c r="BJ1105" s="218">
        <v>0</v>
      </c>
      <c r="BK1105" s="218">
        <v>0</v>
      </c>
      <c r="BL1105" s="218">
        <v>0</v>
      </c>
      <c r="BM1105" s="218">
        <v>0</v>
      </c>
      <c r="BN1105" s="218">
        <v>0</v>
      </c>
      <c r="BO1105" s="218">
        <v>0</v>
      </c>
      <c r="BP1105" s="218">
        <v>0</v>
      </c>
      <c r="BQ1105" s="218">
        <v>0</v>
      </c>
      <c r="BR1105" s="218">
        <v>0</v>
      </c>
      <c r="BS1105" s="218">
        <v>0</v>
      </c>
      <c r="BT1105" s="218">
        <v>0</v>
      </c>
      <c r="BU1105" s="218">
        <v>0</v>
      </c>
      <c r="BV1105" s="218">
        <v>0</v>
      </c>
      <c r="BW1105" s="218">
        <v>0</v>
      </c>
      <c r="BX1105" s="218">
        <v>0</v>
      </c>
      <c r="BY1105" s="218">
        <v>0</v>
      </c>
      <c r="BZ1105" s="218">
        <v>18041.9208</v>
      </c>
      <c r="CA1105" s="218">
        <v>18041.9208</v>
      </c>
      <c r="CB1105" s="218">
        <v>0</v>
      </c>
      <c r="CC1105" s="218">
        <v>0</v>
      </c>
      <c r="CD1105" s="218">
        <v>0</v>
      </c>
      <c r="CE1105" s="218">
        <v>0</v>
      </c>
      <c r="CF1105" s="218">
        <v>18041.9208</v>
      </c>
      <c r="CG1105" s="219">
        <v>18041.9208</v>
      </c>
      <c r="CH1105" s="220">
        <v>350400.00000000012</v>
      </c>
      <c r="CI1105" s="220">
        <v>1401600.0000000005</v>
      </c>
      <c r="CJ1105" s="220">
        <v>700800.00000000023</v>
      </c>
      <c r="CK1105" s="221" t="s">
        <v>530</v>
      </c>
      <c r="CL1105" s="222">
        <v>0.1</v>
      </c>
      <c r="CM1105" s="223">
        <v>0.4</v>
      </c>
      <c r="CN1105" s="224">
        <v>0.2</v>
      </c>
      <c r="CO1105" s="253"/>
      <c r="CP1105" s="253"/>
      <c r="CQ1105" s="253"/>
      <c r="CR1105" s="225"/>
      <c r="CS1105" s="254">
        <v>0</v>
      </c>
      <c r="CT1105" s="255">
        <v>0</v>
      </c>
      <c r="CU1105" s="256">
        <v>0</v>
      </c>
      <c r="CV1105" s="257">
        <v>0</v>
      </c>
      <c r="CW1105" s="245" t="s">
        <v>564</v>
      </c>
      <c r="CX1105" s="258"/>
      <c r="CY1105" s="253"/>
      <c r="CZ1105" s="253"/>
      <c r="DA1105" s="259"/>
      <c r="DB1105" s="260"/>
      <c r="DC1105" s="261">
        <v>0</v>
      </c>
      <c r="DD1105" s="262">
        <v>0</v>
      </c>
      <c r="DE1105" s="263">
        <v>0</v>
      </c>
      <c r="DF1105" s="111">
        <v>0</v>
      </c>
    </row>
    <row r="1106" spans="1:110" ht="35.25" customHeight="1" x14ac:dyDescent="0.25">
      <c r="A1106" s="237" t="s">
        <v>541</v>
      </c>
      <c r="B1106" s="238" t="s">
        <v>14</v>
      </c>
      <c r="C1106" s="238" t="s">
        <v>22</v>
      </c>
      <c r="D1106" s="60" t="s">
        <v>44</v>
      </c>
      <c r="E1106" s="60" t="s">
        <v>45</v>
      </c>
      <c r="F1106" s="60" t="s">
        <v>2087</v>
      </c>
      <c r="G1106" s="61" t="s">
        <v>45</v>
      </c>
      <c r="H1106" s="211" t="s">
        <v>543</v>
      </c>
      <c r="I1106" s="60" t="s">
        <v>529</v>
      </c>
      <c r="J1106" s="212">
        <v>11.774481389853227</v>
      </c>
      <c r="K1106" s="212">
        <v>12.393560580282001</v>
      </c>
      <c r="L1106" s="213">
        <v>2519.3000000000002</v>
      </c>
      <c r="M1106" s="214"/>
      <c r="N1106" s="214"/>
      <c r="O1106" s="214"/>
      <c r="P1106" s="214"/>
      <c r="Q1106" s="214"/>
      <c r="R1106" s="214"/>
      <c r="S1106" s="214"/>
      <c r="T1106" s="214"/>
      <c r="U1106" s="214"/>
      <c r="V1106" s="214"/>
      <c r="W1106" s="214"/>
      <c r="X1106" s="214"/>
      <c r="Y1106" s="214"/>
      <c r="Z1106" s="214"/>
      <c r="AA1106" s="214"/>
      <c r="AB1106" s="214"/>
      <c r="AC1106" s="214">
        <v>43</v>
      </c>
      <c r="AD1106" s="214">
        <v>43</v>
      </c>
      <c r="AE1106" s="214"/>
      <c r="AF1106" s="214"/>
      <c r="AG1106" s="215"/>
      <c r="AH1106" s="214"/>
      <c r="AI1106" s="214">
        <f t="shared" si="55"/>
        <v>43</v>
      </c>
      <c r="AJ1106" s="214">
        <f t="shared" si="55"/>
        <v>43</v>
      </c>
      <c r="AK1106" s="214"/>
      <c r="AL1106" s="214"/>
      <c r="AM1106" s="214"/>
      <c r="AN1106" s="214"/>
      <c r="AO1106" s="214"/>
      <c r="AP1106" s="214"/>
      <c r="AQ1106" s="214"/>
      <c r="AR1106" s="214"/>
      <c r="AS1106" s="214"/>
      <c r="AT1106" s="214"/>
      <c r="AU1106" s="214"/>
      <c r="AV1106" s="214"/>
      <c r="AW1106" s="214"/>
      <c r="AX1106" s="214"/>
      <c r="AY1106" s="214"/>
      <c r="AZ1106" s="214"/>
      <c r="BA1106" s="214">
        <v>238.95</v>
      </c>
      <c r="BB1106" s="214">
        <v>238.95</v>
      </c>
      <c r="BC1106" s="214"/>
      <c r="BD1106" s="214"/>
      <c r="BE1106" s="214"/>
      <c r="BF1106" s="214"/>
      <c r="BG1106" s="216">
        <f t="shared" si="56"/>
        <v>238.95</v>
      </c>
      <c r="BH1106" s="72">
        <f t="shared" si="56"/>
        <v>238.95</v>
      </c>
      <c r="BI1106" s="217">
        <f t="shared" si="54"/>
        <v>3.3654929577464791E-2</v>
      </c>
      <c r="BJ1106" s="218">
        <v>0</v>
      </c>
      <c r="BK1106" s="218">
        <v>0</v>
      </c>
      <c r="BL1106" s="218">
        <v>0</v>
      </c>
      <c r="BM1106" s="218">
        <v>0</v>
      </c>
      <c r="BN1106" s="218">
        <v>0</v>
      </c>
      <c r="BO1106" s="218">
        <v>0</v>
      </c>
      <c r="BP1106" s="218">
        <v>0</v>
      </c>
      <c r="BQ1106" s="218">
        <v>0</v>
      </c>
      <c r="BR1106" s="218">
        <v>0</v>
      </c>
      <c r="BS1106" s="218">
        <v>0</v>
      </c>
      <c r="BT1106" s="218">
        <v>0</v>
      </c>
      <c r="BU1106" s="218">
        <v>0</v>
      </c>
      <c r="BV1106" s="218">
        <v>0</v>
      </c>
      <c r="BW1106" s="218">
        <v>0</v>
      </c>
      <c r="BX1106" s="218">
        <v>0</v>
      </c>
      <c r="BY1106" s="218">
        <v>0</v>
      </c>
      <c r="BZ1106" s="218">
        <v>280489.06800000003</v>
      </c>
      <c r="CA1106" s="218">
        <v>280489.06800000003</v>
      </c>
      <c r="CB1106" s="218">
        <v>0</v>
      </c>
      <c r="CC1106" s="218">
        <v>0</v>
      </c>
      <c r="CD1106" s="218">
        <v>0</v>
      </c>
      <c r="CE1106" s="218">
        <v>0</v>
      </c>
      <c r="CF1106" s="218">
        <v>280489.06800000003</v>
      </c>
      <c r="CG1106" s="219">
        <v>280489.06800000003</v>
      </c>
      <c r="CH1106" s="220">
        <v>20918879.999999996</v>
      </c>
      <c r="CI1106" s="220">
        <v>20918879.999999996</v>
      </c>
      <c r="CJ1106" s="220">
        <v>24878399.999999996</v>
      </c>
      <c r="CK1106" s="221" t="s">
        <v>530</v>
      </c>
      <c r="CL1106" s="222">
        <v>5.97</v>
      </c>
      <c r="CM1106" s="223">
        <v>5.97</v>
      </c>
      <c r="CN1106" s="224">
        <v>7.1</v>
      </c>
      <c r="CO1106" s="253"/>
      <c r="CP1106" s="253"/>
      <c r="CQ1106" s="253"/>
      <c r="CR1106" s="225"/>
      <c r="CS1106" s="254">
        <v>1081.4147445542123</v>
      </c>
      <c r="CT1106" s="255">
        <v>164.35741589556361</v>
      </c>
      <c r="CU1106" s="256">
        <v>2.2358542725409154</v>
      </c>
      <c r="CV1106" s="257">
        <v>1.8994468178411761</v>
      </c>
      <c r="CW1106" s="245" t="s">
        <v>806</v>
      </c>
      <c r="CX1106" s="258"/>
      <c r="CY1106" s="253"/>
      <c r="CZ1106" s="253"/>
      <c r="DA1106" s="259"/>
      <c r="DB1106" s="260"/>
      <c r="DC1106" s="261">
        <v>35720</v>
      </c>
      <c r="DD1106" s="262">
        <v>0</v>
      </c>
      <c r="DE1106" s="263">
        <v>499689</v>
      </c>
      <c r="DF1106" s="111">
        <v>178469.66666666666</v>
      </c>
    </row>
    <row r="1107" spans="1:110" ht="35.25" customHeight="1" x14ac:dyDescent="0.25">
      <c r="A1107" s="237" t="s">
        <v>541</v>
      </c>
      <c r="B1107" s="238" t="s">
        <v>14</v>
      </c>
      <c r="C1107" s="238" t="s">
        <v>22</v>
      </c>
      <c r="D1107" s="60" t="s">
        <v>44</v>
      </c>
      <c r="E1107" s="60" t="s">
        <v>45</v>
      </c>
      <c r="F1107" s="60" t="s">
        <v>2088</v>
      </c>
      <c r="G1107" s="61" t="s">
        <v>45</v>
      </c>
      <c r="H1107" s="211" t="s">
        <v>533</v>
      </c>
      <c r="I1107" s="60" t="s">
        <v>529</v>
      </c>
      <c r="J1107" s="212">
        <v>8.8022822040650333</v>
      </c>
      <c r="K1107" s="212">
        <v>13.877272698407999</v>
      </c>
      <c r="L1107" s="213">
        <v>1040.4000000000001</v>
      </c>
      <c r="M1107" s="214"/>
      <c r="N1107" s="214"/>
      <c r="O1107" s="214"/>
      <c r="P1107" s="214"/>
      <c r="Q1107" s="214"/>
      <c r="R1107" s="214"/>
      <c r="S1107" s="214"/>
      <c r="T1107" s="214"/>
      <c r="U1107" s="214"/>
      <c r="V1107" s="214"/>
      <c r="W1107" s="214"/>
      <c r="X1107" s="214"/>
      <c r="Y1107" s="214"/>
      <c r="Z1107" s="214"/>
      <c r="AA1107" s="214"/>
      <c r="AB1107" s="214"/>
      <c r="AC1107" s="214">
        <v>41</v>
      </c>
      <c r="AD1107" s="214">
        <v>41</v>
      </c>
      <c r="AE1107" s="214"/>
      <c r="AF1107" s="214"/>
      <c r="AG1107" s="215"/>
      <c r="AH1107" s="214"/>
      <c r="AI1107" s="214">
        <f t="shared" si="55"/>
        <v>41</v>
      </c>
      <c r="AJ1107" s="214">
        <f t="shared" si="55"/>
        <v>41</v>
      </c>
      <c r="AK1107" s="214"/>
      <c r="AL1107" s="214"/>
      <c r="AM1107" s="214"/>
      <c r="AN1107" s="214"/>
      <c r="AO1107" s="214"/>
      <c r="AP1107" s="214"/>
      <c r="AQ1107" s="214"/>
      <c r="AR1107" s="214"/>
      <c r="AS1107" s="214"/>
      <c r="AT1107" s="214"/>
      <c r="AU1107" s="214"/>
      <c r="AV1107" s="214"/>
      <c r="AW1107" s="214"/>
      <c r="AX1107" s="214"/>
      <c r="AY1107" s="214"/>
      <c r="AZ1107" s="214"/>
      <c r="BA1107" s="214">
        <v>346.17</v>
      </c>
      <c r="BB1107" s="214">
        <v>346.17</v>
      </c>
      <c r="BC1107" s="214"/>
      <c r="BD1107" s="214"/>
      <c r="BE1107" s="214"/>
      <c r="BF1107" s="214"/>
      <c r="BG1107" s="216">
        <f t="shared" si="56"/>
        <v>346.17</v>
      </c>
      <c r="BH1107" s="72">
        <f t="shared" si="56"/>
        <v>346.17</v>
      </c>
      <c r="BI1107" s="217">
        <f t="shared" si="54"/>
        <v>6.8278106508875738E-2</v>
      </c>
      <c r="BJ1107" s="218">
        <v>0</v>
      </c>
      <c r="BK1107" s="218">
        <v>0</v>
      </c>
      <c r="BL1107" s="218">
        <v>0</v>
      </c>
      <c r="BM1107" s="218">
        <v>0</v>
      </c>
      <c r="BN1107" s="218">
        <v>0</v>
      </c>
      <c r="BO1107" s="218">
        <v>0</v>
      </c>
      <c r="BP1107" s="218">
        <v>0</v>
      </c>
      <c r="BQ1107" s="218">
        <v>0</v>
      </c>
      <c r="BR1107" s="218">
        <v>0</v>
      </c>
      <c r="BS1107" s="218">
        <v>0</v>
      </c>
      <c r="BT1107" s="218">
        <v>0</v>
      </c>
      <c r="BU1107" s="218">
        <v>0</v>
      </c>
      <c r="BV1107" s="218">
        <v>0</v>
      </c>
      <c r="BW1107" s="218">
        <v>0</v>
      </c>
      <c r="BX1107" s="218">
        <v>0</v>
      </c>
      <c r="BY1107" s="218">
        <v>0</v>
      </c>
      <c r="BZ1107" s="218">
        <v>406348.19280000008</v>
      </c>
      <c r="CA1107" s="218">
        <v>406348.19280000008</v>
      </c>
      <c r="CB1107" s="218">
        <v>0</v>
      </c>
      <c r="CC1107" s="218">
        <v>0</v>
      </c>
      <c r="CD1107" s="218">
        <v>0</v>
      </c>
      <c r="CE1107" s="218">
        <v>0</v>
      </c>
      <c r="CF1107" s="218">
        <v>406348.19280000008</v>
      </c>
      <c r="CG1107" s="219">
        <v>406348.19280000008</v>
      </c>
      <c r="CH1107" s="220">
        <v>19622399.999999996</v>
      </c>
      <c r="CI1107" s="220">
        <v>19622399.999999996</v>
      </c>
      <c r="CJ1107" s="220">
        <v>17765280</v>
      </c>
      <c r="CK1107" s="221" t="s">
        <v>530</v>
      </c>
      <c r="CL1107" s="222">
        <v>5.6</v>
      </c>
      <c r="CM1107" s="223">
        <v>5.6</v>
      </c>
      <c r="CN1107" s="224">
        <v>5.07</v>
      </c>
      <c r="CO1107" s="253"/>
      <c r="CP1107" s="253"/>
      <c r="CQ1107" s="253"/>
      <c r="CR1107" s="225"/>
      <c r="CS1107" s="254">
        <v>820.02014965746366</v>
      </c>
      <c r="CT1107" s="255">
        <v>128.96079843600012</v>
      </c>
      <c r="CU1107" s="256">
        <v>1.4118309335487913</v>
      </c>
      <c r="CV1107" s="257">
        <v>1.077029171434255</v>
      </c>
      <c r="CW1107" s="245" t="s">
        <v>900</v>
      </c>
      <c r="CX1107" s="258"/>
      <c r="CY1107" s="253"/>
      <c r="CZ1107" s="253"/>
      <c r="DA1107" s="259"/>
      <c r="DB1107" s="260"/>
      <c r="DC1107" s="261">
        <v>50711</v>
      </c>
      <c r="DD1107" s="262">
        <v>0</v>
      </c>
      <c r="DE1107" s="263">
        <v>251694</v>
      </c>
      <c r="DF1107" s="111">
        <v>100801.66666666667</v>
      </c>
    </row>
    <row r="1108" spans="1:110" ht="35.25" customHeight="1" x14ac:dyDescent="0.25">
      <c r="A1108" s="237" t="s">
        <v>541</v>
      </c>
      <c r="B1108" s="238" t="s">
        <v>14</v>
      </c>
      <c r="C1108" s="238" t="s">
        <v>22</v>
      </c>
      <c r="D1108" s="60" t="s">
        <v>44</v>
      </c>
      <c r="E1108" s="60" t="s">
        <v>45</v>
      </c>
      <c r="F1108" s="60" t="s">
        <v>2089</v>
      </c>
      <c r="G1108" s="61" t="s">
        <v>45</v>
      </c>
      <c r="H1108" s="211" t="s">
        <v>543</v>
      </c>
      <c r="I1108" s="60" t="s">
        <v>529</v>
      </c>
      <c r="J1108" s="212">
        <v>11.820207531173047</v>
      </c>
      <c r="K1108" s="212">
        <v>22.7083332861</v>
      </c>
      <c r="L1108" s="213">
        <v>1457.3</v>
      </c>
      <c r="M1108" s="214"/>
      <c r="N1108" s="214"/>
      <c r="O1108" s="214"/>
      <c r="P1108" s="214"/>
      <c r="Q1108" s="214"/>
      <c r="R1108" s="214"/>
      <c r="S1108" s="214"/>
      <c r="T1108" s="214"/>
      <c r="U1108" s="214"/>
      <c r="V1108" s="214"/>
      <c r="W1108" s="214"/>
      <c r="X1108" s="214"/>
      <c r="Y1108" s="214"/>
      <c r="Z1108" s="214"/>
      <c r="AA1108" s="214"/>
      <c r="AB1108" s="214"/>
      <c r="AC1108" s="214">
        <v>73</v>
      </c>
      <c r="AD1108" s="214">
        <v>73</v>
      </c>
      <c r="AE1108" s="214"/>
      <c r="AF1108" s="214"/>
      <c r="AG1108" s="215"/>
      <c r="AH1108" s="214"/>
      <c r="AI1108" s="214">
        <f t="shared" si="55"/>
        <v>73</v>
      </c>
      <c r="AJ1108" s="214">
        <f t="shared" si="55"/>
        <v>73</v>
      </c>
      <c r="AK1108" s="214"/>
      <c r="AL1108" s="214"/>
      <c r="AM1108" s="214"/>
      <c r="AN1108" s="214"/>
      <c r="AO1108" s="214"/>
      <c r="AP1108" s="214"/>
      <c r="AQ1108" s="214"/>
      <c r="AR1108" s="214"/>
      <c r="AS1108" s="214"/>
      <c r="AT1108" s="214"/>
      <c r="AU1108" s="214"/>
      <c r="AV1108" s="214"/>
      <c r="AW1108" s="214"/>
      <c r="AX1108" s="214"/>
      <c r="AY1108" s="214"/>
      <c r="AZ1108" s="214"/>
      <c r="BA1108" s="214">
        <v>1149.42</v>
      </c>
      <c r="BB1108" s="214">
        <v>1149.42</v>
      </c>
      <c r="BC1108" s="214"/>
      <c r="BD1108" s="214"/>
      <c r="BE1108" s="214"/>
      <c r="BF1108" s="214"/>
      <c r="BG1108" s="216">
        <f t="shared" si="56"/>
        <v>1149.42</v>
      </c>
      <c r="BH1108" s="72">
        <f t="shared" si="56"/>
        <v>1149.42</v>
      </c>
      <c r="BI1108" s="217">
        <f t="shared" si="54"/>
        <v>0.20307773851590108</v>
      </c>
      <c r="BJ1108" s="218">
        <v>0</v>
      </c>
      <c r="BK1108" s="218">
        <v>0</v>
      </c>
      <c r="BL1108" s="218">
        <v>0</v>
      </c>
      <c r="BM1108" s="218">
        <v>0</v>
      </c>
      <c r="BN1108" s="218">
        <v>0</v>
      </c>
      <c r="BO1108" s="218">
        <v>0</v>
      </c>
      <c r="BP1108" s="218">
        <v>0</v>
      </c>
      <c r="BQ1108" s="218">
        <v>0</v>
      </c>
      <c r="BR1108" s="218">
        <v>0</v>
      </c>
      <c r="BS1108" s="218">
        <v>0</v>
      </c>
      <c r="BT1108" s="218">
        <v>0</v>
      </c>
      <c r="BU1108" s="218">
        <v>0</v>
      </c>
      <c r="BV1108" s="218">
        <v>0</v>
      </c>
      <c r="BW1108" s="218">
        <v>0</v>
      </c>
      <c r="BX1108" s="218">
        <v>0</v>
      </c>
      <c r="BY1108" s="218">
        <v>0</v>
      </c>
      <c r="BZ1108" s="218">
        <v>1349235.1728000003</v>
      </c>
      <c r="CA1108" s="218">
        <v>1349235.1728000003</v>
      </c>
      <c r="CB1108" s="218">
        <v>0</v>
      </c>
      <c r="CC1108" s="218">
        <v>0</v>
      </c>
      <c r="CD1108" s="218">
        <v>0</v>
      </c>
      <c r="CE1108" s="218">
        <v>0</v>
      </c>
      <c r="CF1108" s="218">
        <v>1349235.1728000003</v>
      </c>
      <c r="CG1108" s="219">
        <v>1349235.1728000003</v>
      </c>
      <c r="CH1108" s="220">
        <v>18115680</v>
      </c>
      <c r="CI1108" s="220">
        <v>18115680</v>
      </c>
      <c r="CJ1108" s="220">
        <v>19832640.000000004</v>
      </c>
      <c r="CK1108" s="221" t="s">
        <v>530</v>
      </c>
      <c r="CL1108" s="222">
        <v>5.17</v>
      </c>
      <c r="CM1108" s="223">
        <v>5.17</v>
      </c>
      <c r="CN1108" s="224">
        <v>5.66</v>
      </c>
      <c r="CO1108" s="253"/>
      <c r="CP1108" s="253"/>
      <c r="CQ1108" s="253"/>
      <c r="CR1108" s="225"/>
      <c r="CS1108" s="254">
        <v>790.35818400490109</v>
      </c>
      <c r="CT1108" s="255">
        <v>76.994963510846461</v>
      </c>
      <c r="CU1108" s="256">
        <v>1.3156463368784979</v>
      </c>
      <c r="CV1108" s="257">
        <v>0.98216051803128757</v>
      </c>
      <c r="CW1108" s="245" t="s">
        <v>609</v>
      </c>
      <c r="CX1108" s="258"/>
      <c r="CY1108" s="253"/>
      <c r="CZ1108" s="253"/>
      <c r="DA1108" s="259"/>
      <c r="DB1108" s="260"/>
      <c r="DC1108" s="261">
        <v>52950</v>
      </c>
      <c r="DD1108" s="262">
        <v>0</v>
      </c>
      <c r="DE1108" s="263">
        <v>0</v>
      </c>
      <c r="DF1108" s="111">
        <v>17650</v>
      </c>
    </row>
    <row r="1109" spans="1:110" ht="35.25" customHeight="1" x14ac:dyDescent="0.25">
      <c r="A1109" s="237" t="s">
        <v>541</v>
      </c>
      <c r="B1109" s="238" t="s">
        <v>14</v>
      </c>
      <c r="C1109" s="238" t="s">
        <v>22</v>
      </c>
      <c r="D1109" s="60" t="s">
        <v>371</v>
      </c>
      <c r="E1109" s="60" t="s">
        <v>25</v>
      </c>
      <c r="F1109" s="60" t="s">
        <v>2090</v>
      </c>
      <c r="G1109" s="61" t="s">
        <v>1849</v>
      </c>
      <c r="H1109" s="211" t="s">
        <v>533</v>
      </c>
      <c r="I1109" s="60" t="s">
        <v>529</v>
      </c>
      <c r="J1109" s="212">
        <v>11.774481389853227</v>
      </c>
      <c r="K1109" s="212">
        <v>21.918749954409002</v>
      </c>
      <c r="L1109" s="213">
        <v>1339.4</v>
      </c>
      <c r="M1109" s="214"/>
      <c r="N1109" s="214"/>
      <c r="O1109" s="214"/>
      <c r="P1109" s="214"/>
      <c r="Q1109" s="214"/>
      <c r="R1109" s="214"/>
      <c r="S1109" s="214"/>
      <c r="T1109" s="214"/>
      <c r="U1109" s="214"/>
      <c r="V1109" s="214"/>
      <c r="W1109" s="214"/>
      <c r="X1109" s="214"/>
      <c r="Y1109" s="214"/>
      <c r="Z1109" s="214"/>
      <c r="AA1109" s="214"/>
      <c r="AB1109" s="214"/>
      <c r="AC1109" s="214">
        <v>67</v>
      </c>
      <c r="AD1109" s="214">
        <v>67</v>
      </c>
      <c r="AE1109" s="214"/>
      <c r="AF1109" s="214"/>
      <c r="AG1109" s="215"/>
      <c r="AH1109" s="214"/>
      <c r="AI1109" s="214">
        <f t="shared" si="55"/>
        <v>67</v>
      </c>
      <c r="AJ1109" s="214">
        <f t="shared" si="55"/>
        <v>67</v>
      </c>
      <c r="AK1109" s="214"/>
      <c r="AL1109" s="214"/>
      <c r="AM1109" s="214"/>
      <c r="AN1109" s="214"/>
      <c r="AO1109" s="214"/>
      <c r="AP1109" s="214"/>
      <c r="AQ1109" s="214"/>
      <c r="AR1109" s="214"/>
      <c r="AS1109" s="214"/>
      <c r="AT1109" s="214"/>
      <c r="AU1109" s="214"/>
      <c r="AV1109" s="214"/>
      <c r="AW1109" s="214"/>
      <c r="AX1109" s="214"/>
      <c r="AY1109" s="214"/>
      <c r="AZ1109" s="214"/>
      <c r="BA1109" s="214">
        <v>421.03</v>
      </c>
      <c r="BB1109" s="214">
        <v>421.03</v>
      </c>
      <c r="BC1109" s="214"/>
      <c r="BD1109" s="214"/>
      <c r="BE1109" s="214"/>
      <c r="BF1109" s="214"/>
      <c r="BG1109" s="216">
        <f t="shared" si="56"/>
        <v>421.03</v>
      </c>
      <c r="BH1109" s="72">
        <f t="shared" si="56"/>
        <v>421.03</v>
      </c>
      <c r="BI1109" s="217">
        <f t="shared" si="54"/>
        <v>3.6358376511226247E-2</v>
      </c>
      <c r="BJ1109" s="218">
        <v>0</v>
      </c>
      <c r="BK1109" s="218">
        <v>0</v>
      </c>
      <c r="BL1109" s="218">
        <v>0</v>
      </c>
      <c r="BM1109" s="218">
        <v>0</v>
      </c>
      <c r="BN1109" s="218">
        <v>0</v>
      </c>
      <c r="BO1109" s="218">
        <v>0</v>
      </c>
      <c r="BP1109" s="218">
        <v>0</v>
      </c>
      <c r="BQ1109" s="218">
        <v>0</v>
      </c>
      <c r="BR1109" s="218">
        <v>0</v>
      </c>
      <c r="BS1109" s="218">
        <v>0</v>
      </c>
      <c r="BT1109" s="218">
        <v>0</v>
      </c>
      <c r="BU1109" s="218">
        <v>0</v>
      </c>
      <c r="BV1109" s="218">
        <v>0</v>
      </c>
      <c r="BW1109" s="218">
        <v>0</v>
      </c>
      <c r="BX1109" s="218">
        <v>0</v>
      </c>
      <c r="BY1109" s="218">
        <v>0</v>
      </c>
      <c r="BZ1109" s="218">
        <v>494221.85519999999</v>
      </c>
      <c r="CA1109" s="218">
        <v>494221.85519999999</v>
      </c>
      <c r="CB1109" s="218">
        <v>0</v>
      </c>
      <c r="CC1109" s="218">
        <v>0</v>
      </c>
      <c r="CD1109" s="218">
        <v>0</v>
      </c>
      <c r="CE1109" s="218">
        <v>0</v>
      </c>
      <c r="CF1109" s="218">
        <v>494221.85519999999</v>
      </c>
      <c r="CG1109" s="219">
        <v>494221.85519999999</v>
      </c>
      <c r="CH1109" s="220">
        <v>13617618.447988799</v>
      </c>
      <c r="CI1109" s="220">
        <v>13617618.447988799</v>
      </c>
      <c r="CJ1109" s="220">
        <v>35757828.033494398</v>
      </c>
      <c r="CK1109" s="221" t="s">
        <v>530</v>
      </c>
      <c r="CL1109" s="222">
        <v>4.41</v>
      </c>
      <c r="CM1109" s="223">
        <v>4.41</v>
      </c>
      <c r="CN1109" s="224">
        <v>11.58</v>
      </c>
      <c r="CO1109" s="253"/>
      <c r="CP1109" s="253"/>
      <c r="CQ1109" s="253"/>
      <c r="CR1109" s="225"/>
      <c r="CS1109" s="254">
        <v>335.7371673379472</v>
      </c>
      <c r="CT1109" s="255">
        <v>212.25465333670294</v>
      </c>
      <c r="CU1109" s="256">
        <v>2.0463715310606285</v>
      </c>
      <c r="CV1109" s="257">
        <v>1.7130796828963479</v>
      </c>
      <c r="CW1109" s="245" t="s">
        <v>639</v>
      </c>
      <c r="CX1109" s="258"/>
      <c r="CY1109" s="253"/>
      <c r="CZ1109" s="253"/>
      <c r="DA1109" s="259"/>
      <c r="DB1109" s="260"/>
      <c r="DC1109" s="261">
        <v>89235</v>
      </c>
      <c r="DD1109" s="262">
        <v>159270</v>
      </c>
      <c r="DE1109" s="263">
        <v>234990</v>
      </c>
      <c r="DF1109" s="111">
        <v>161165</v>
      </c>
    </row>
    <row r="1110" spans="1:110" ht="35.25" customHeight="1" x14ac:dyDescent="0.25">
      <c r="A1110" s="237" t="s">
        <v>541</v>
      </c>
      <c r="B1110" s="238" t="s">
        <v>14</v>
      </c>
      <c r="C1110" s="238" t="s">
        <v>22</v>
      </c>
      <c r="D1110" s="60" t="s">
        <v>371</v>
      </c>
      <c r="E1110" s="60" t="s">
        <v>25</v>
      </c>
      <c r="F1110" s="60" t="s">
        <v>2091</v>
      </c>
      <c r="G1110" s="61" t="s">
        <v>2092</v>
      </c>
      <c r="H1110" s="211" t="s">
        <v>543</v>
      </c>
      <c r="I1110" s="60" t="s">
        <v>529</v>
      </c>
      <c r="J1110" s="212">
        <v>9.6253527478217631</v>
      </c>
      <c r="K1110" s="212">
        <v>16.676893904705999</v>
      </c>
      <c r="L1110" s="213">
        <v>4012.3</v>
      </c>
      <c r="M1110" s="214"/>
      <c r="N1110" s="214"/>
      <c r="O1110" s="214"/>
      <c r="P1110" s="214"/>
      <c r="Q1110" s="214"/>
      <c r="R1110" s="214"/>
      <c r="S1110" s="214"/>
      <c r="T1110" s="214"/>
      <c r="U1110" s="214"/>
      <c r="V1110" s="214"/>
      <c r="W1110" s="214"/>
      <c r="X1110" s="214"/>
      <c r="Y1110" s="214"/>
      <c r="Z1110" s="214"/>
      <c r="AA1110" s="214"/>
      <c r="AB1110" s="214"/>
      <c r="AC1110" s="214">
        <v>98</v>
      </c>
      <c r="AD1110" s="214">
        <v>98</v>
      </c>
      <c r="AE1110" s="214"/>
      <c r="AF1110" s="214"/>
      <c r="AG1110" s="215"/>
      <c r="AH1110" s="214"/>
      <c r="AI1110" s="214">
        <f t="shared" si="55"/>
        <v>98</v>
      </c>
      <c r="AJ1110" s="214">
        <f t="shared" si="55"/>
        <v>98</v>
      </c>
      <c r="AK1110" s="214"/>
      <c r="AL1110" s="214"/>
      <c r="AM1110" s="214"/>
      <c r="AN1110" s="214"/>
      <c r="AO1110" s="214"/>
      <c r="AP1110" s="214"/>
      <c r="AQ1110" s="214"/>
      <c r="AR1110" s="214"/>
      <c r="AS1110" s="214"/>
      <c r="AT1110" s="214"/>
      <c r="AU1110" s="214"/>
      <c r="AV1110" s="214"/>
      <c r="AW1110" s="214"/>
      <c r="AX1110" s="214"/>
      <c r="AY1110" s="214"/>
      <c r="AZ1110" s="214"/>
      <c r="BA1110" s="214">
        <v>824.76</v>
      </c>
      <c r="BB1110" s="214">
        <v>824.76</v>
      </c>
      <c r="BC1110" s="214"/>
      <c r="BD1110" s="214"/>
      <c r="BE1110" s="214"/>
      <c r="BF1110" s="214"/>
      <c r="BG1110" s="216">
        <f t="shared" si="56"/>
        <v>824.76</v>
      </c>
      <c r="BH1110" s="72">
        <f t="shared" si="56"/>
        <v>824.76</v>
      </c>
      <c r="BI1110" s="217">
        <f t="shared" si="54"/>
        <v>0.12767182662538698</v>
      </c>
      <c r="BJ1110" s="218">
        <v>0</v>
      </c>
      <c r="BK1110" s="218">
        <v>0</v>
      </c>
      <c r="BL1110" s="218">
        <v>0</v>
      </c>
      <c r="BM1110" s="218">
        <v>0</v>
      </c>
      <c r="BN1110" s="218">
        <v>0</v>
      </c>
      <c r="BO1110" s="218">
        <v>0</v>
      </c>
      <c r="BP1110" s="218">
        <v>0</v>
      </c>
      <c r="BQ1110" s="218">
        <v>0</v>
      </c>
      <c r="BR1110" s="218">
        <v>0</v>
      </c>
      <c r="BS1110" s="218">
        <v>0</v>
      </c>
      <c r="BT1110" s="218">
        <v>0</v>
      </c>
      <c r="BU1110" s="218">
        <v>0</v>
      </c>
      <c r="BV1110" s="218">
        <v>0</v>
      </c>
      <c r="BW1110" s="218">
        <v>0</v>
      </c>
      <c r="BX1110" s="218">
        <v>0</v>
      </c>
      <c r="BY1110" s="218">
        <v>0</v>
      </c>
      <c r="BZ1110" s="218">
        <v>968136.27839999995</v>
      </c>
      <c r="CA1110" s="218">
        <v>968136.27839999995</v>
      </c>
      <c r="CB1110" s="218">
        <v>0</v>
      </c>
      <c r="CC1110" s="218">
        <v>0</v>
      </c>
      <c r="CD1110" s="218">
        <v>0</v>
      </c>
      <c r="CE1110" s="218">
        <v>0</v>
      </c>
      <c r="CF1110" s="218">
        <v>968136.27839999995</v>
      </c>
      <c r="CG1110" s="219">
        <v>968136.27839999995</v>
      </c>
      <c r="CH1110" s="220">
        <v>25797938.408004001</v>
      </c>
      <c r="CI1110" s="220">
        <v>25797938.408004001</v>
      </c>
      <c r="CJ1110" s="220">
        <v>28246556.290797599</v>
      </c>
      <c r="CK1110" s="221" t="s">
        <v>530</v>
      </c>
      <c r="CL1110" s="222">
        <v>5.9</v>
      </c>
      <c r="CM1110" s="223">
        <v>5.9</v>
      </c>
      <c r="CN1110" s="224">
        <v>6.46</v>
      </c>
      <c r="CO1110" s="253"/>
      <c r="CP1110" s="253"/>
      <c r="CQ1110" s="253"/>
      <c r="CR1110" s="225"/>
      <c r="CS1110" s="254">
        <v>307.44112459505254</v>
      </c>
      <c r="CT1110" s="255">
        <v>287.34597904982866</v>
      </c>
      <c r="CU1110" s="256">
        <v>1.8940688640483767</v>
      </c>
      <c r="CV1110" s="257">
        <v>1.8054920267932129</v>
      </c>
      <c r="CW1110" s="245" t="s">
        <v>636</v>
      </c>
      <c r="CX1110" s="258"/>
      <c r="CY1110" s="253"/>
      <c r="CZ1110" s="253"/>
      <c r="DA1110" s="259"/>
      <c r="DB1110" s="260"/>
      <c r="DC1110" s="261">
        <v>0</v>
      </c>
      <c r="DD1110" s="262">
        <v>1418299</v>
      </c>
      <c r="DE1110" s="263">
        <v>1367209</v>
      </c>
      <c r="DF1110" s="111">
        <v>928502.66666666663</v>
      </c>
    </row>
    <row r="1111" spans="1:110" ht="35.25" customHeight="1" x14ac:dyDescent="0.25">
      <c r="A1111" s="237" t="s">
        <v>541</v>
      </c>
      <c r="B1111" s="238" t="s">
        <v>14</v>
      </c>
      <c r="C1111" s="238" t="s">
        <v>22</v>
      </c>
      <c r="D1111" s="60" t="s">
        <v>371</v>
      </c>
      <c r="E1111" s="60" t="s">
        <v>25</v>
      </c>
      <c r="F1111" s="60" t="s">
        <v>2093</v>
      </c>
      <c r="G1111" s="61" t="s">
        <v>1849</v>
      </c>
      <c r="H1111" s="211" t="s">
        <v>533</v>
      </c>
      <c r="I1111" s="60" t="s">
        <v>529</v>
      </c>
      <c r="J1111" s="212">
        <v>11.774481389853227</v>
      </c>
      <c r="K1111" s="212">
        <v>2.859280297083</v>
      </c>
      <c r="L1111" s="213">
        <v>78.900000000000006</v>
      </c>
      <c r="M1111" s="214"/>
      <c r="N1111" s="214"/>
      <c r="O1111" s="214"/>
      <c r="P1111" s="214"/>
      <c r="Q1111" s="214"/>
      <c r="R1111" s="214"/>
      <c r="S1111" s="214"/>
      <c r="T1111" s="214"/>
      <c r="U1111" s="214"/>
      <c r="V1111" s="214"/>
      <c r="W1111" s="214"/>
      <c r="X1111" s="214"/>
      <c r="Y1111" s="214"/>
      <c r="Z1111" s="214"/>
      <c r="AA1111" s="214"/>
      <c r="AB1111" s="214"/>
      <c r="AC1111" s="214">
        <v>1</v>
      </c>
      <c r="AD1111" s="214">
        <v>1</v>
      </c>
      <c r="AE1111" s="214"/>
      <c r="AF1111" s="214"/>
      <c r="AG1111" s="215"/>
      <c r="AH1111" s="214"/>
      <c r="AI1111" s="214">
        <f t="shared" si="55"/>
        <v>1</v>
      </c>
      <c r="AJ1111" s="214">
        <f t="shared" si="55"/>
        <v>1</v>
      </c>
      <c r="AK1111" s="214"/>
      <c r="AL1111" s="214"/>
      <c r="AM1111" s="214"/>
      <c r="AN1111" s="214"/>
      <c r="AO1111" s="214"/>
      <c r="AP1111" s="214"/>
      <c r="AQ1111" s="214"/>
      <c r="AR1111" s="214"/>
      <c r="AS1111" s="214"/>
      <c r="AT1111" s="214"/>
      <c r="AU1111" s="214"/>
      <c r="AV1111" s="214"/>
      <c r="AW1111" s="214"/>
      <c r="AX1111" s="214"/>
      <c r="AY1111" s="214"/>
      <c r="AZ1111" s="214"/>
      <c r="BA1111" s="214">
        <v>45</v>
      </c>
      <c r="BB1111" s="214">
        <v>45</v>
      </c>
      <c r="BC1111" s="214"/>
      <c r="BD1111" s="214"/>
      <c r="BE1111" s="214"/>
      <c r="BF1111" s="214"/>
      <c r="BG1111" s="216">
        <f t="shared" si="56"/>
        <v>45</v>
      </c>
      <c r="BH1111" s="72">
        <f t="shared" si="56"/>
        <v>45</v>
      </c>
      <c r="BI1111" s="217">
        <f t="shared" si="54"/>
        <v>4.2979942693409734E-3</v>
      </c>
      <c r="BJ1111" s="218">
        <v>0</v>
      </c>
      <c r="BK1111" s="218">
        <v>0</v>
      </c>
      <c r="BL1111" s="218">
        <v>0</v>
      </c>
      <c r="BM1111" s="218">
        <v>0</v>
      </c>
      <c r="BN1111" s="218">
        <v>0</v>
      </c>
      <c r="BO1111" s="218">
        <v>0</v>
      </c>
      <c r="BP1111" s="218">
        <v>0</v>
      </c>
      <c r="BQ1111" s="218">
        <v>0</v>
      </c>
      <c r="BR1111" s="218">
        <v>0</v>
      </c>
      <c r="BS1111" s="218">
        <v>0</v>
      </c>
      <c r="BT1111" s="218">
        <v>0</v>
      </c>
      <c r="BU1111" s="218">
        <v>0</v>
      </c>
      <c r="BV1111" s="218">
        <v>0</v>
      </c>
      <c r="BW1111" s="218">
        <v>0</v>
      </c>
      <c r="BX1111" s="218">
        <v>0</v>
      </c>
      <c r="BY1111" s="218">
        <v>0</v>
      </c>
      <c r="BZ1111" s="218">
        <v>52822.8</v>
      </c>
      <c r="CA1111" s="218">
        <v>52822.8</v>
      </c>
      <c r="CB1111" s="218">
        <v>0</v>
      </c>
      <c r="CC1111" s="218">
        <v>0</v>
      </c>
      <c r="CD1111" s="218">
        <v>0</v>
      </c>
      <c r="CE1111" s="218">
        <v>0</v>
      </c>
      <c r="CF1111" s="218">
        <v>52822.8</v>
      </c>
      <c r="CG1111" s="219">
        <v>52822.8</v>
      </c>
      <c r="CH1111" s="220">
        <v>18426696.037413601</v>
      </c>
      <c r="CI1111" s="220">
        <v>18426696.037413601</v>
      </c>
      <c r="CJ1111" s="220">
        <v>28497416.176029604</v>
      </c>
      <c r="CK1111" s="221" t="s">
        <v>530</v>
      </c>
      <c r="CL1111" s="222">
        <v>6.77</v>
      </c>
      <c r="CM1111" s="223">
        <v>6.77</v>
      </c>
      <c r="CN1111" s="224">
        <v>10.47</v>
      </c>
      <c r="CO1111" s="253"/>
      <c r="CP1111" s="253"/>
      <c r="CQ1111" s="253"/>
      <c r="CR1111" s="225"/>
      <c r="CS1111" s="254">
        <v>181.21517138673713</v>
      </c>
      <c r="CT1111" s="255">
        <v>181.21517138673713</v>
      </c>
      <c r="CU1111" s="256">
        <v>1.1187270849769806</v>
      </c>
      <c r="CV1111" s="257">
        <v>1.1187270849769806</v>
      </c>
      <c r="CW1111" s="245" t="s">
        <v>558</v>
      </c>
      <c r="CX1111" s="258"/>
      <c r="CY1111" s="253"/>
      <c r="CZ1111" s="253"/>
      <c r="DA1111" s="259"/>
      <c r="DB1111" s="260"/>
      <c r="DC1111" s="261">
        <v>5472</v>
      </c>
      <c r="DD1111" s="262">
        <v>0</v>
      </c>
      <c r="DE1111" s="263">
        <v>11070</v>
      </c>
      <c r="DF1111" s="111">
        <v>5514</v>
      </c>
    </row>
    <row r="1112" spans="1:110" ht="35.25" customHeight="1" x14ac:dyDescent="0.25">
      <c r="A1112" s="237" t="s">
        <v>541</v>
      </c>
      <c r="B1112" s="238" t="s">
        <v>14</v>
      </c>
      <c r="C1112" s="238" t="s">
        <v>22</v>
      </c>
      <c r="D1112" s="60" t="s">
        <v>371</v>
      </c>
      <c r="E1112" s="60" t="s">
        <v>25</v>
      </c>
      <c r="F1112" s="60" t="s">
        <v>2094</v>
      </c>
      <c r="G1112" s="61" t="s">
        <v>1849</v>
      </c>
      <c r="H1112" s="211" t="s">
        <v>543</v>
      </c>
      <c r="I1112" s="60" t="s">
        <v>1719</v>
      </c>
      <c r="J1112" s="212">
        <v>30.415678206313267</v>
      </c>
      <c r="K1112" s="212">
        <v>14.654166636186002</v>
      </c>
      <c r="L1112" s="213">
        <v>364.6</v>
      </c>
      <c r="M1112" s="214"/>
      <c r="N1112" s="214"/>
      <c r="O1112" s="214"/>
      <c r="P1112" s="214"/>
      <c r="Q1112" s="214"/>
      <c r="R1112" s="214"/>
      <c r="S1112" s="214"/>
      <c r="T1112" s="214"/>
      <c r="U1112" s="214"/>
      <c r="V1112" s="214"/>
      <c r="W1112" s="214"/>
      <c r="X1112" s="214"/>
      <c r="Y1112" s="214"/>
      <c r="Z1112" s="214"/>
      <c r="AA1112" s="214"/>
      <c r="AB1112" s="214"/>
      <c r="AC1112" s="214">
        <v>5</v>
      </c>
      <c r="AD1112" s="214">
        <v>5</v>
      </c>
      <c r="AE1112" s="214"/>
      <c r="AF1112" s="214"/>
      <c r="AG1112" s="215"/>
      <c r="AH1112" s="214"/>
      <c r="AI1112" s="214">
        <f t="shared" si="55"/>
        <v>5</v>
      </c>
      <c r="AJ1112" s="214">
        <f t="shared" si="55"/>
        <v>5</v>
      </c>
      <c r="AK1112" s="214"/>
      <c r="AL1112" s="214"/>
      <c r="AM1112" s="214"/>
      <c r="AN1112" s="214"/>
      <c r="AO1112" s="214"/>
      <c r="AP1112" s="214"/>
      <c r="AQ1112" s="214"/>
      <c r="AR1112" s="214"/>
      <c r="AS1112" s="214"/>
      <c r="AT1112" s="214"/>
      <c r="AU1112" s="214"/>
      <c r="AV1112" s="214"/>
      <c r="AW1112" s="214"/>
      <c r="AX1112" s="214"/>
      <c r="AY1112" s="214"/>
      <c r="AZ1112" s="214"/>
      <c r="BA1112" s="214">
        <v>1343</v>
      </c>
      <c r="BB1112" s="214">
        <v>1343</v>
      </c>
      <c r="BC1112" s="214"/>
      <c r="BD1112" s="214"/>
      <c r="BE1112" s="214"/>
      <c r="BF1112" s="214"/>
      <c r="BG1112" s="216">
        <f t="shared" si="56"/>
        <v>1343</v>
      </c>
      <c r="BH1112" s="72">
        <f t="shared" si="56"/>
        <v>1343</v>
      </c>
      <c r="BI1112" s="217">
        <f t="shared" si="54"/>
        <v>5.2440452948067158E-2</v>
      </c>
      <c r="BJ1112" s="218">
        <v>0</v>
      </c>
      <c r="BK1112" s="218">
        <v>0</v>
      </c>
      <c r="BL1112" s="218">
        <v>0</v>
      </c>
      <c r="BM1112" s="218">
        <v>0</v>
      </c>
      <c r="BN1112" s="218">
        <v>0</v>
      </c>
      <c r="BO1112" s="218">
        <v>0</v>
      </c>
      <c r="BP1112" s="218">
        <v>0</v>
      </c>
      <c r="BQ1112" s="218">
        <v>0</v>
      </c>
      <c r="BR1112" s="218">
        <v>0</v>
      </c>
      <c r="BS1112" s="218">
        <v>0</v>
      </c>
      <c r="BT1112" s="218">
        <v>0</v>
      </c>
      <c r="BU1112" s="218">
        <v>0</v>
      </c>
      <c r="BV1112" s="218">
        <v>0</v>
      </c>
      <c r="BW1112" s="218">
        <v>0</v>
      </c>
      <c r="BX1112" s="218">
        <v>0</v>
      </c>
      <c r="BY1112" s="218">
        <v>0</v>
      </c>
      <c r="BZ1112" s="218">
        <v>1576467.12</v>
      </c>
      <c r="CA1112" s="218">
        <v>1576467.12</v>
      </c>
      <c r="CB1112" s="218">
        <v>0</v>
      </c>
      <c r="CC1112" s="218">
        <v>0</v>
      </c>
      <c r="CD1112" s="218">
        <v>0</v>
      </c>
      <c r="CE1112" s="218">
        <v>0</v>
      </c>
      <c r="CF1112" s="218">
        <v>1576467.12</v>
      </c>
      <c r="CG1112" s="219">
        <v>1576467.12</v>
      </c>
      <c r="CH1112" s="220">
        <v>70150080</v>
      </c>
      <c r="CI1112" s="220">
        <v>70150080</v>
      </c>
      <c r="CJ1112" s="220">
        <v>89737440</v>
      </c>
      <c r="CK1112" s="221" t="s">
        <v>530</v>
      </c>
      <c r="CL1112" s="222">
        <v>20.02</v>
      </c>
      <c r="CM1112" s="223">
        <v>20.02</v>
      </c>
      <c r="CN1112" s="224">
        <v>25.61</v>
      </c>
      <c r="CO1112" s="253"/>
      <c r="CP1112" s="253"/>
      <c r="CQ1112" s="253"/>
      <c r="CR1112" s="225"/>
      <c r="CS1112" s="254">
        <v>491.7987034485829</v>
      </c>
      <c r="CT1112" s="255">
        <v>60.658132020011031</v>
      </c>
      <c r="CU1112" s="256">
        <v>0.76501419729157405</v>
      </c>
      <c r="CV1112" s="257">
        <v>0.43861419729157375</v>
      </c>
      <c r="CW1112" s="245" t="s">
        <v>554</v>
      </c>
      <c r="CX1112" s="258"/>
      <c r="CY1112" s="253"/>
      <c r="CZ1112" s="253"/>
      <c r="DA1112" s="259"/>
      <c r="DB1112" s="260"/>
      <c r="DC1112" s="261">
        <v>13910</v>
      </c>
      <c r="DD1112" s="262">
        <v>48545</v>
      </c>
      <c r="DE1112" s="263">
        <v>2417</v>
      </c>
      <c r="DF1112" s="111">
        <v>21624</v>
      </c>
    </row>
    <row r="1113" spans="1:110" ht="35.25" customHeight="1" x14ac:dyDescent="0.25">
      <c r="A1113" s="237" t="s">
        <v>541</v>
      </c>
      <c r="B1113" s="238" t="s">
        <v>14</v>
      </c>
      <c r="C1113" s="238" t="s">
        <v>22</v>
      </c>
      <c r="D1113" s="60" t="s">
        <v>371</v>
      </c>
      <c r="E1113" s="60" t="s">
        <v>25</v>
      </c>
      <c r="F1113" s="60" t="s">
        <v>2095</v>
      </c>
      <c r="G1113" s="61" t="s">
        <v>1849</v>
      </c>
      <c r="H1113" s="211" t="s">
        <v>533</v>
      </c>
      <c r="I1113" s="60" t="s">
        <v>1719</v>
      </c>
      <c r="J1113" s="212">
        <v>30.415678206313267</v>
      </c>
      <c r="K1113" s="212">
        <v>11.486174218533</v>
      </c>
      <c r="L1113" s="213">
        <v>97</v>
      </c>
      <c r="M1113" s="214"/>
      <c r="N1113" s="214"/>
      <c r="O1113" s="214"/>
      <c r="P1113" s="214"/>
      <c r="Q1113" s="214"/>
      <c r="R1113" s="214"/>
      <c r="S1113" s="214"/>
      <c r="T1113" s="214"/>
      <c r="U1113" s="214"/>
      <c r="V1113" s="214"/>
      <c r="W1113" s="214"/>
      <c r="X1113" s="214"/>
      <c r="Y1113" s="214"/>
      <c r="Z1113" s="214"/>
      <c r="AA1113" s="214"/>
      <c r="AB1113" s="214"/>
      <c r="AC1113" s="214">
        <v>1</v>
      </c>
      <c r="AD1113" s="214">
        <v>1</v>
      </c>
      <c r="AE1113" s="214"/>
      <c r="AF1113" s="214"/>
      <c r="AG1113" s="215"/>
      <c r="AH1113" s="214"/>
      <c r="AI1113" s="214">
        <f t="shared" si="55"/>
        <v>1</v>
      </c>
      <c r="AJ1113" s="214">
        <f t="shared" si="55"/>
        <v>1</v>
      </c>
      <c r="AK1113" s="214"/>
      <c r="AL1113" s="214"/>
      <c r="AM1113" s="214"/>
      <c r="AN1113" s="214"/>
      <c r="AO1113" s="214"/>
      <c r="AP1113" s="214"/>
      <c r="AQ1113" s="214"/>
      <c r="AR1113" s="214"/>
      <c r="AS1113" s="214"/>
      <c r="AT1113" s="214"/>
      <c r="AU1113" s="214"/>
      <c r="AV1113" s="214"/>
      <c r="AW1113" s="214"/>
      <c r="AX1113" s="214"/>
      <c r="AY1113" s="214"/>
      <c r="AZ1113" s="214"/>
      <c r="BA1113" s="214">
        <v>600</v>
      </c>
      <c r="BB1113" s="214">
        <v>600</v>
      </c>
      <c r="BC1113" s="214"/>
      <c r="BD1113" s="214"/>
      <c r="BE1113" s="214"/>
      <c r="BF1113" s="214"/>
      <c r="BG1113" s="216">
        <f t="shared" si="56"/>
        <v>600</v>
      </c>
      <c r="BH1113" s="72">
        <f t="shared" si="56"/>
        <v>600</v>
      </c>
      <c r="BI1113" s="217">
        <f t="shared" si="54"/>
        <v>4.3134435657800139E-2</v>
      </c>
      <c r="BJ1113" s="218">
        <v>0</v>
      </c>
      <c r="BK1113" s="218">
        <v>0</v>
      </c>
      <c r="BL1113" s="218">
        <v>0</v>
      </c>
      <c r="BM1113" s="218">
        <v>0</v>
      </c>
      <c r="BN1113" s="218">
        <v>0</v>
      </c>
      <c r="BO1113" s="218">
        <v>0</v>
      </c>
      <c r="BP1113" s="218">
        <v>0</v>
      </c>
      <c r="BQ1113" s="218">
        <v>0</v>
      </c>
      <c r="BR1113" s="218">
        <v>0</v>
      </c>
      <c r="BS1113" s="218">
        <v>0</v>
      </c>
      <c r="BT1113" s="218">
        <v>0</v>
      </c>
      <c r="BU1113" s="218">
        <v>0</v>
      </c>
      <c r="BV1113" s="218">
        <v>0</v>
      </c>
      <c r="BW1113" s="218">
        <v>0</v>
      </c>
      <c r="BX1113" s="218">
        <v>0</v>
      </c>
      <c r="BY1113" s="218">
        <v>0</v>
      </c>
      <c r="BZ1113" s="218">
        <v>704304</v>
      </c>
      <c r="CA1113" s="218">
        <v>704304</v>
      </c>
      <c r="CB1113" s="218">
        <v>0</v>
      </c>
      <c r="CC1113" s="218">
        <v>0</v>
      </c>
      <c r="CD1113" s="218">
        <v>0</v>
      </c>
      <c r="CE1113" s="218">
        <v>0</v>
      </c>
      <c r="CF1113" s="218">
        <v>704304</v>
      </c>
      <c r="CG1113" s="219">
        <v>704304</v>
      </c>
      <c r="CH1113" s="220">
        <v>87950400.000000015</v>
      </c>
      <c r="CI1113" s="220">
        <v>87950400.000000015</v>
      </c>
      <c r="CJ1113" s="220">
        <v>48740640</v>
      </c>
      <c r="CK1113" s="221" t="s">
        <v>530</v>
      </c>
      <c r="CL1113" s="222">
        <v>25.1</v>
      </c>
      <c r="CM1113" s="223">
        <v>25.1</v>
      </c>
      <c r="CN1113" s="224">
        <v>13.91</v>
      </c>
      <c r="CO1113" s="253"/>
      <c r="CP1113" s="253"/>
      <c r="CQ1113" s="253"/>
      <c r="CR1113" s="225"/>
      <c r="CS1113" s="254">
        <v>243.63249280373643</v>
      </c>
      <c r="CT1113" s="255">
        <v>238.19405170541935</v>
      </c>
      <c r="CU1113" s="256">
        <v>1.2779957136481019</v>
      </c>
      <c r="CV1113" s="257">
        <v>1.2602809217969062</v>
      </c>
      <c r="CW1113" s="245" t="s">
        <v>554</v>
      </c>
      <c r="CX1113" s="258"/>
      <c r="CY1113" s="253"/>
      <c r="CZ1113" s="253"/>
      <c r="DA1113" s="259"/>
      <c r="DB1113" s="260"/>
      <c r="DC1113" s="261">
        <v>26855</v>
      </c>
      <c r="DD1113" s="262">
        <v>21292</v>
      </c>
      <c r="DE1113" s="263">
        <v>17731</v>
      </c>
      <c r="DF1113" s="111">
        <v>21959.333333333332</v>
      </c>
    </row>
    <row r="1114" spans="1:110" ht="35.25" customHeight="1" x14ac:dyDescent="0.25">
      <c r="A1114" s="237" t="s">
        <v>541</v>
      </c>
      <c r="B1114" s="238" t="s">
        <v>14</v>
      </c>
      <c r="C1114" s="238" t="s">
        <v>22</v>
      </c>
      <c r="D1114" s="60" t="s">
        <v>267</v>
      </c>
      <c r="E1114" s="60" t="s">
        <v>55</v>
      </c>
      <c r="F1114" s="60" t="s">
        <v>2096</v>
      </c>
      <c r="G1114" s="61" t="s">
        <v>55</v>
      </c>
      <c r="H1114" s="211" t="s">
        <v>543</v>
      </c>
      <c r="I1114" s="60" t="s">
        <v>529</v>
      </c>
      <c r="J1114" s="212">
        <v>11.797344460513136</v>
      </c>
      <c r="K1114" s="212">
        <v>13.888068152931</v>
      </c>
      <c r="L1114" s="213">
        <v>1020.8</v>
      </c>
      <c r="M1114" s="214"/>
      <c r="N1114" s="214"/>
      <c r="O1114" s="214"/>
      <c r="P1114" s="214"/>
      <c r="Q1114" s="214"/>
      <c r="R1114" s="214"/>
      <c r="S1114" s="214"/>
      <c r="T1114" s="214"/>
      <c r="U1114" s="214"/>
      <c r="V1114" s="214"/>
      <c r="W1114" s="214"/>
      <c r="X1114" s="214"/>
      <c r="Y1114" s="214"/>
      <c r="Z1114" s="214"/>
      <c r="AA1114" s="214"/>
      <c r="AB1114" s="214"/>
      <c r="AC1114" s="214">
        <v>57</v>
      </c>
      <c r="AD1114" s="214">
        <v>57</v>
      </c>
      <c r="AE1114" s="214"/>
      <c r="AF1114" s="214"/>
      <c r="AG1114" s="215"/>
      <c r="AH1114" s="214"/>
      <c r="AI1114" s="214">
        <f t="shared" si="55"/>
        <v>57</v>
      </c>
      <c r="AJ1114" s="214">
        <f t="shared" si="55"/>
        <v>57</v>
      </c>
      <c r="AK1114" s="214"/>
      <c r="AL1114" s="214"/>
      <c r="AM1114" s="214"/>
      <c r="AN1114" s="214"/>
      <c r="AO1114" s="214"/>
      <c r="AP1114" s="214"/>
      <c r="AQ1114" s="214"/>
      <c r="AR1114" s="214"/>
      <c r="AS1114" s="214"/>
      <c r="AT1114" s="214"/>
      <c r="AU1114" s="214"/>
      <c r="AV1114" s="214"/>
      <c r="AW1114" s="214"/>
      <c r="AX1114" s="214"/>
      <c r="AY1114" s="214"/>
      <c r="AZ1114" s="214"/>
      <c r="BA1114" s="214">
        <v>679.14</v>
      </c>
      <c r="BB1114" s="214">
        <v>679.14</v>
      </c>
      <c r="BC1114" s="214"/>
      <c r="BD1114" s="214"/>
      <c r="BE1114" s="214"/>
      <c r="BF1114" s="214"/>
      <c r="BG1114" s="216">
        <f t="shared" si="56"/>
        <v>679.14</v>
      </c>
      <c r="BH1114" s="72">
        <f t="shared" si="56"/>
        <v>679.14</v>
      </c>
      <c r="BI1114" s="217">
        <f t="shared" si="54"/>
        <v>9.0915662650602413E-2</v>
      </c>
      <c r="BJ1114" s="218">
        <v>0</v>
      </c>
      <c r="BK1114" s="218">
        <v>0</v>
      </c>
      <c r="BL1114" s="218">
        <v>0</v>
      </c>
      <c r="BM1114" s="218">
        <v>0</v>
      </c>
      <c r="BN1114" s="218">
        <v>0</v>
      </c>
      <c r="BO1114" s="218">
        <v>0</v>
      </c>
      <c r="BP1114" s="218">
        <v>0</v>
      </c>
      <c r="BQ1114" s="218">
        <v>0</v>
      </c>
      <c r="BR1114" s="218">
        <v>0</v>
      </c>
      <c r="BS1114" s="218">
        <v>0</v>
      </c>
      <c r="BT1114" s="218">
        <v>0</v>
      </c>
      <c r="BU1114" s="218">
        <v>0</v>
      </c>
      <c r="BV1114" s="218">
        <v>0</v>
      </c>
      <c r="BW1114" s="218">
        <v>0</v>
      </c>
      <c r="BX1114" s="218">
        <v>0</v>
      </c>
      <c r="BY1114" s="218">
        <v>0</v>
      </c>
      <c r="BZ1114" s="218">
        <v>797201.69759999996</v>
      </c>
      <c r="CA1114" s="218">
        <v>797201.69759999996</v>
      </c>
      <c r="CB1114" s="218">
        <v>0</v>
      </c>
      <c r="CC1114" s="218">
        <v>0</v>
      </c>
      <c r="CD1114" s="218">
        <v>0</v>
      </c>
      <c r="CE1114" s="218">
        <v>0</v>
      </c>
      <c r="CF1114" s="218">
        <v>797201.69759999996</v>
      </c>
      <c r="CG1114" s="219">
        <v>797201.69759999996</v>
      </c>
      <c r="CH1114" s="220">
        <v>22465039.235032801</v>
      </c>
      <c r="CI1114" s="220">
        <v>22465039.235032801</v>
      </c>
      <c r="CJ1114" s="220">
        <v>29033536.866037197</v>
      </c>
      <c r="CK1114" s="221" t="s">
        <v>530</v>
      </c>
      <c r="CL1114" s="222">
        <v>5.78</v>
      </c>
      <c r="CM1114" s="223">
        <v>5.78</v>
      </c>
      <c r="CN1114" s="224">
        <v>7.47</v>
      </c>
      <c r="CO1114" s="253"/>
      <c r="CP1114" s="253"/>
      <c r="CQ1114" s="253"/>
      <c r="CR1114" s="225"/>
      <c r="CS1114" s="254">
        <v>80.533233037035174</v>
      </c>
      <c r="CT1114" s="255">
        <v>77.858947322749458</v>
      </c>
      <c r="CU1114" s="256">
        <v>0.25642106800487779</v>
      </c>
      <c r="CV1114" s="257">
        <v>0.21397208841304094</v>
      </c>
      <c r="CW1114" s="245" t="s">
        <v>1343</v>
      </c>
      <c r="CX1114" s="258"/>
      <c r="CY1114" s="253"/>
      <c r="CZ1114" s="253"/>
      <c r="DA1114" s="259"/>
      <c r="DB1114" s="260"/>
      <c r="DC1114" s="261">
        <v>0</v>
      </c>
      <c r="DD1114" s="262">
        <v>0</v>
      </c>
      <c r="DE1114" s="263">
        <v>0</v>
      </c>
      <c r="DF1114" s="111">
        <v>0</v>
      </c>
    </row>
    <row r="1115" spans="1:110" ht="35.25" customHeight="1" x14ac:dyDescent="0.25">
      <c r="A1115" s="237" t="s">
        <v>541</v>
      </c>
      <c r="B1115" s="238" t="s">
        <v>14</v>
      </c>
      <c r="C1115" s="238" t="s">
        <v>22</v>
      </c>
      <c r="D1115" s="60" t="s">
        <v>267</v>
      </c>
      <c r="E1115" s="60" t="s">
        <v>55</v>
      </c>
      <c r="F1115" s="60" t="s">
        <v>2097</v>
      </c>
      <c r="G1115" s="61" t="s">
        <v>55</v>
      </c>
      <c r="H1115" s="211" t="s">
        <v>533</v>
      </c>
      <c r="I1115" s="60" t="s">
        <v>529</v>
      </c>
      <c r="J1115" s="212">
        <v>11.797344460513136</v>
      </c>
      <c r="K1115" s="212">
        <v>16.795265116581</v>
      </c>
      <c r="L1115" s="213">
        <v>1258.3</v>
      </c>
      <c r="M1115" s="214"/>
      <c r="N1115" s="214"/>
      <c r="O1115" s="214"/>
      <c r="P1115" s="214"/>
      <c r="Q1115" s="214"/>
      <c r="R1115" s="214"/>
      <c r="S1115" s="214"/>
      <c r="T1115" s="214"/>
      <c r="U1115" s="214"/>
      <c r="V1115" s="214"/>
      <c r="W1115" s="214"/>
      <c r="X1115" s="214"/>
      <c r="Y1115" s="214"/>
      <c r="Z1115" s="214"/>
      <c r="AA1115" s="214"/>
      <c r="AB1115" s="214"/>
      <c r="AC1115" s="214">
        <v>60</v>
      </c>
      <c r="AD1115" s="214">
        <v>60</v>
      </c>
      <c r="AE1115" s="214"/>
      <c r="AF1115" s="214"/>
      <c r="AG1115" s="215"/>
      <c r="AH1115" s="214"/>
      <c r="AI1115" s="214">
        <f t="shared" si="55"/>
        <v>60</v>
      </c>
      <c r="AJ1115" s="214">
        <f t="shared" si="55"/>
        <v>60</v>
      </c>
      <c r="AK1115" s="214"/>
      <c r="AL1115" s="214"/>
      <c r="AM1115" s="214"/>
      <c r="AN1115" s="214"/>
      <c r="AO1115" s="214"/>
      <c r="AP1115" s="214"/>
      <c r="AQ1115" s="214"/>
      <c r="AR1115" s="214"/>
      <c r="AS1115" s="214"/>
      <c r="AT1115" s="214"/>
      <c r="AU1115" s="214"/>
      <c r="AV1115" s="214"/>
      <c r="AW1115" s="214"/>
      <c r="AX1115" s="214"/>
      <c r="AY1115" s="214"/>
      <c r="AZ1115" s="214"/>
      <c r="BA1115" s="214">
        <v>550.53</v>
      </c>
      <c r="BB1115" s="214">
        <v>550.53</v>
      </c>
      <c r="BC1115" s="214"/>
      <c r="BD1115" s="214"/>
      <c r="BE1115" s="214"/>
      <c r="BF1115" s="214"/>
      <c r="BG1115" s="216">
        <f t="shared" si="56"/>
        <v>550.53</v>
      </c>
      <c r="BH1115" s="72">
        <f t="shared" si="56"/>
        <v>550.53</v>
      </c>
      <c r="BI1115" s="217">
        <f t="shared" si="54"/>
        <v>5.3088717454194793E-2</v>
      </c>
      <c r="BJ1115" s="218">
        <v>0</v>
      </c>
      <c r="BK1115" s="218">
        <v>0</v>
      </c>
      <c r="BL1115" s="218">
        <v>0</v>
      </c>
      <c r="BM1115" s="218">
        <v>0</v>
      </c>
      <c r="BN1115" s="218">
        <v>0</v>
      </c>
      <c r="BO1115" s="218">
        <v>0</v>
      </c>
      <c r="BP1115" s="218">
        <v>0</v>
      </c>
      <c r="BQ1115" s="218">
        <v>0</v>
      </c>
      <c r="BR1115" s="218">
        <v>0</v>
      </c>
      <c r="BS1115" s="218">
        <v>0</v>
      </c>
      <c r="BT1115" s="218">
        <v>0</v>
      </c>
      <c r="BU1115" s="218">
        <v>0</v>
      </c>
      <c r="BV1115" s="218">
        <v>0</v>
      </c>
      <c r="BW1115" s="218">
        <v>0</v>
      </c>
      <c r="BX1115" s="218">
        <v>0</v>
      </c>
      <c r="BY1115" s="218">
        <v>0</v>
      </c>
      <c r="BZ1115" s="218">
        <v>646234.13520000002</v>
      </c>
      <c r="CA1115" s="218">
        <v>646234.13520000002</v>
      </c>
      <c r="CB1115" s="218">
        <v>0</v>
      </c>
      <c r="CC1115" s="218">
        <v>0</v>
      </c>
      <c r="CD1115" s="218">
        <v>0</v>
      </c>
      <c r="CE1115" s="218">
        <v>0</v>
      </c>
      <c r="CF1115" s="218">
        <v>646234.13520000002</v>
      </c>
      <c r="CG1115" s="219">
        <v>646234.13520000002</v>
      </c>
      <c r="CH1115" s="220">
        <v>36313508.3625696</v>
      </c>
      <c r="CI1115" s="220">
        <v>36313508.3625696</v>
      </c>
      <c r="CJ1115" s="220">
        <v>42216488.982045598</v>
      </c>
      <c r="CK1115" s="221" t="s">
        <v>530</v>
      </c>
      <c r="CL1115" s="222">
        <v>8.92</v>
      </c>
      <c r="CM1115" s="223">
        <v>8.92</v>
      </c>
      <c r="CN1115" s="224">
        <v>10.37</v>
      </c>
      <c r="CO1115" s="253"/>
      <c r="CP1115" s="253"/>
      <c r="CQ1115" s="253"/>
      <c r="CR1115" s="225"/>
      <c r="CS1115" s="254">
        <v>491.77486046222094</v>
      </c>
      <c r="CT1115" s="255">
        <v>169.95439485611266</v>
      </c>
      <c r="CU1115" s="256">
        <v>1.6578887158300024</v>
      </c>
      <c r="CV1115" s="257">
        <v>1.569112017847121</v>
      </c>
      <c r="CW1115" s="245" t="s">
        <v>609</v>
      </c>
      <c r="CX1115" s="258"/>
      <c r="CY1115" s="253"/>
      <c r="CZ1115" s="253"/>
      <c r="DA1115" s="259"/>
      <c r="DB1115" s="260"/>
      <c r="DC1115" s="261">
        <v>174918</v>
      </c>
      <c r="DD1115" s="262">
        <v>4524</v>
      </c>
      <c r="DE1115" s="263">
        <v>94958</v>
      </c>
      <c r="DF1115" s="111">
        <v>91466.666666666672</v>
      </c>
    </row>
    <row r="1116" spans="1:110" ht="35.25" customHeight="1" x14ac:dyDescent="0.25">
      <c r="A1116" s="237" t="s">
        <v>541</v>
      </c>
      <c r="B1116" s="238" t="s">
        <v>14</v>
      </c>
      <c r="C1116" s="238" t="s">
        <v>22</v>
      </c>
      <c r="D1116" s="60" t="s">
        <v>267</v>
      </c>
      <c r="E1116" s="60" t="s">
        <v>55</v>
      </c>
      <c r="F1116" s="60" t="s">
        <v>2098</v>
      </c>
      <c r="G1116" s="61" t="s">
        <v>55</v>
      </c>
      <c r="H1116" s="211" t="s">
        <v>543</v>
      </c>
      <c r="I1116" s="60" t="s">
        <v>529</v>
      </c>
      <c r="J1116" s="212">
        <v>11.797344460513136</v>
      </c>
      <c r="K1116" s="212">
        <v>9.5893939194479998</v>
      </c>
      <c r="L1116" s="213">
        <v>433</v>
      </c>
      <c r="M1116" s="214"/>
      <c r="N1116" s="214"/>
      <c r="O1116" s="214"/>
      <c r="P1116" s="214"/>
      <c r="Q1116" s="214"/>
      <c r="R1116" s="214"/>
      <c r="S1116" s="214"/>
      <c r="T1116" s="214"/>
      <c r="U1116" s="214"/>
      <c r="V1116" s="214"/>
      <c r="W1116" s="214"/>
      <c r="X1116" s="214"/>
      <c r="Y1116" s="214"/>
      <c r="Z1116" s="214"/>
      <c r="AA1116" s="214"/>
      <c r="AB1116" s="214"/>
      <c r="AC1116" s="214">
        <v>19</v>
      </c>
      <c r="AD1116" s="214">
        <v>19</v>
      </c>
      <c r="AE1116" s="214"/>
      <c r="AF1116" s="214"/>
      <c r="AG1116" s="215"/>
      <c r="AH1116" s="214"/>
      <c r="AI1116" s="214">
        <f t="shared" si="55"/>
        <v>19</v>
      </c>
      <c r="AJ1116" s="214">
        <f t="shared" si="55"/>
        <v>19</v>
      </c>
      <c r="AK1116" s="214"/>
      <c r="AL1116" s="214"/>
      <c r="AM1116" s="214"/>
      <c r="AN1116" s="214"/>
      <c r="AO1116" s="214"/>
      <c r="AP1116" s="214"/>
      <c r="AQ1116" s="214"/>
      <c r="AR1116" s="214"/>
      <c r="AS1116" s="214"/>
      <c r="AT1116" s="214"/>
      <c r="AU1116" s="214"/>
      <c r="AV1116" s="214"/>
      <c r="AW1116" s="214"/>
      <c r="AX1116" s="214"/>
      <c r="AY1116" s="214"/>
      <c r="AZ1116" s="214"/>
      <c r="BA1116" s="214">
        <v>133.97</v>
      </c>
      <c r="BB1116" s="214">
        <v>133.97</v>
      </c>
      <c r="BC1116" s="214"/>
      <c r="BD1116" s="214"/>
      <c r="BE1116" s="214"/>
      <c r="BF1116" s="214"/>
      <c r="BG1116" s="216">
        <f t="shared" si="56"/>
        <v>133.97</v>
      </c>
      <c r="BH1116" s="72">
        <f t="shared" si="56"/>
        <v>133.97</v>
      </c>
      <c r="BI1116" s="217">
        <f t="shared" si="54"/>
        <v>2.0453435114503819E-2</v>
      </c>
      <c r="BJ1116" s="218">
        <v>0</v>
      </c>
      <c r="BK1116" s="218">
        <v>0</v>
      </c>
      <c r="BL1116" s="218">
        <v>0</v>
      </c>
      <c r="BM1116" s="218">
        <v>0</v>
      </c>
      <c r="BN1116" s="218">
        <v>0</v>
      </c>
      <c r="BO1116" s="218">
        <v>0</v>
      </c>
      <c r="BP1116" s="218">
        <v>0</v>
      </c>
      <c r="BQ1116" s="218">
        <v>0</v>
      </c>
      <c r="BR1116" s="218">
        <v>0</v>
      </c>
      <c r="BS1116" s="218">
        <v>0</v>
      </c>
      <c r="BT1116" s="218">
        <v>0</v>
      </c>
      <c r="BU1116" s="218">
        <v>0</v>
      </c>
      <c r="BV1116" s="218">
        <v>0</v>
      </c>
      <c r="BW1116" s="218">
        <v>0</v>
      </c>
      <c r="BX1116" s="218">
        <v>0</v>
      </c>
      <c r="BY1116" s="218">
        <v>0</v>
      </c>
      <c r="BZ1116" s="218">
        <v>157259.34479999999</v>
      </c>
      <c r="CA1116" s="218">
        <v>157259.34479999999</v>
      </c>
      <c r="CB1116" s="218">
        <v>0</v>
      </c>
      <c r="CC1116" s="218">
        <v>0</v>
      </c>
      <c r="CD1116" s="218">
        <v>0</v>
      </c>
      <c r="CE1116" s="218">
        <v>0</v>
      </c>
      <c r="CF1116" s="218">
        <v>157259.34479999999</v>
      </c>
      <c r="CG1116" s="219">
        <v>157259.34479999999</v>
      </c>
      <c r="CH1116" s="220">
        <v>11827414.885415999</v>
      </c>
      <c r="CI1116" s="220">
        <v>11827414.885415999</v>
      </c>
      <c r="CJ1116" s="220">
        <v>22919990.384460002</v>
      </c>
      <c r="CK1116" s="221" t="s">
        <v>530</v>
      </c>
      <c r="CL1116" s="222">
        <v>3.38</v>
      </c>
      <c r="CM1116" s="223">
        <v>3.38</v>
      </c>
      <c r="CN1116" s="224">
        <v>6.55</v>
      </c>
      <c r="CO1116" s="253"/>
      <c r="CP1116" s="253"/>
      <c r="CQ1116" s="253"/>
      <c r="CR1116" s="225"/>
      <c r="CS1116" s="254">
        <v>291.21669783228458</v>
      </c>
      <c r="CT1116" s="255">
        <v>167.66858389848935</v>
      </c>
      <c r="CU1116" s="256">
        <v>0.58337013711610797</v>
      </c>
      <c r="CV1116" s="257">
        <v>0.55796598007222808</v>
      </c>
      <c r="CW1116" s="245" t="s">
        <v>639</v>
      </c>
      <c r="CX1116" s="258"/>
      <c r="CY1116" s="253"/>
      <c r="CZ1116" s="253"/>
      <c r="DA1116" s="259"/>
      <c r="DB1116" s="260"/>
      <c r="DC1116" s="261">
        <v>0</v>
      </c>
      <c r="DD1116" s="262">
        <v>125252</v>
      </c>
      <c r="DE1116" s="263">
        <v>0</v>
      </c>
      <c r="DF1116" s="111">
        <v>41750.666666666664</v>
      </c>
    </row>
    <row r="1117" spans="1:110" ht="35.25" customHeight="1" x14ac:dyDescent="0.25">
      <c r="A1117" s="237" t="s">
        <v>541</v>
      </c>
      <c r="B1117" s="238" t="s">
        <v>14</v>
      </c>
      <c r="C1117" s="238" t="s">
        <v>22</v>
      </c>
      <c r="D1117" s="60" t="s">
        <v>267</v>
      </c>
      <c r="E1117" s="60" t="s">
        <v>55</v>
      </c>
      <c r="F1117" s="60" t="s">
        <v>2099</v>
      </c>
      <c r="G1117" s="61" t="s">
        <v>55</v>
      </c>
      <c r="H1117" s="211" t="s">
        <v>543</v>
      </c>
      <c r="I1117" s="60" t="s">
        <v>529</v>
      </c>
      <c r="J1117" s="212">
        <v>11.797344460513136</v>
      </c>
      <c r="K1117" s="212">
        <v>6.5270833197569997</v>
      </c>
      <c r="L1117" s="213">
        <v>351.6</v>
      </c>
      <c r="M1117" s="214"/>
      <c r="N1117" s="214"/>
      <c r="O1117" s="214"/>
      <c r="P1117" s="214"/>
      <c r="Q1117" s="214"/>
      <c r="R1117" s="214"/>
      <c r="S1117" s="214"/>
      <c r="T1117" s="214"/>
      <c r="U1117" s="214"/>
      <c r="V1117" s="214"/>
      <c r="W1117" s="214"/>
      <c r="X1117" s="214"/>
      <c r="Y1117" s="214"/>
      <c r="Z1117" s="214"/>
      <c r="AA1117" s="214"/>
      <c r="AB1117" s="214"/>
      <c r="AC1117" s="214">
        <v>6</v>
      </c>
      <c r="AD1117" s="214">
        <v>6</v>
      </c>
      <c r="AE1117" s="214"/>
      <c r="AF1117" s="214"/>
      <c r="AG1117" s="215"/>
      <c r="AH1117" s="214"/>
      <c r="AI1117" s="214">
        <f t="shared" si="55"/>
        <v>6</v>
      </c>
      <c r="AJ1117" s="214">
        <f t="shared" si="55"/>
        <v>6</v>
      </c>
      <c r="AK1117" s="214"/>
      <c r="AL1117" s="214"/>
      <c r="AM1117" s="214"/>
      <c r="AN1117" s="214"/>
      <c r="AO1117" s="214"/>
      <c r="AP1117" s="214"/>
      <c r="AQ1117" s="214"/>
      <c r="AR1117" s="214"/>
      <c r="AS1117" s="214"/>
      <c r="AT1117" s="214"/>
      <c r="AU1117" s="214"/>
      <c r="AV1117" s="214"/>
      <c r="AW1117" s="214"/>
      <c r="AX1117" s="214"/>
      <c r="AY1117" s="214"/>
      <c r="AZ1117" s="214"/>
      <c r="BA1117" s="214">
        <v>1044.8800000000001</v>
      </c>
      <c r="BB1117" s="214">
        <v>1044.8800000000001</v>
      </c>
      <c r="BC1117" s="214"/>
      <c r="BD1117" s="214"/>
      <c r="BE1117" s="214"/>
      <c r="BF1117" s="214"/>
      <c r="BG1117" s="216">
        <f t="shared" si="56"/>
        <v>1044.8800000000001</v>
      </c>
      <c r="BH1117" s="72">
        <f t="shared" si="56"/>
        <v>1044.8800000000001</v>
      </c>
      <c r="BI1117" s="217">
        <f t="shared" si="54"/>
        <v>0.18299124343257445</v>
      </c>
      <c r="BJ1117" s="218">
        <v>0</v>
      </c>
      <c r="BK1117" s="218">
        <v>0</v>
      </c>
      <c r="BL1117" s="218">
        <v>0</v>
      </c>
      <c r="BM1117" s="218">
        <v>0</v>
      </c>
      <c r="BN1117" s="218">
        <v>0</v>
      </c>
      <c r="BO1117" s="218">
        <v>0</v>
      </c>
      <c r="BP1117" s="218">
        <v>0</v>
      </c>
      <c r="BQ1117" s="218">
        <v>0</v>
      </c>
      <c r="BR1117" s="218">
        <v>0</v>
      </c>
      <c r="BS1117" s="218">
        <v>0</v>
      </c>
      <c r="BT1117" s="218">
        <v>0</v>
      </c>
      <c r="BU1117" s="218">
        <v>0</v>
      </c>
      <c r="BV1117" s="218">
        <v>0</v>
      </c>
      <c r="BW1117" s="218">
        <v>0</v>
      </c>
      <c r="BX1117" s="218">
        <v>0</v>
      </c>
      <c r="BY1117" s="218">
        <v>0</v>
      </c>
      <c r="BZ1117" s="218">
        <v>1226521.9392000001</v>
      </c>
      <c r="CA1117" s="218">
        <v>1226521.9392000001</v>
      </c>
      <c r="CB1117" s="218">
        <v>0</v>
      </c>
      <c r="CC1117" s="218">
        <v>0</v>
      </c>
      <c r="CD1117" s="218">
        <v>0</v>
      </c>
      <c r="CE1117" s="218">
        <v>0</v>
      </c>
      <c r="CF1117" s="218">
        <v>1226521.9392000001</v>
      </c>
      <c r="CG1117" s="219">
        <v>1226521.9392000001</v>
      </c>
      <c r="CH1117" s="220">
        <v>28119544.721334003</v>
      </c>
      <c r="CI1117" s="220">
        <v>28119544.721334003</v>
      </c>
      <c r="CJ1117" s="220">
        <v>33105690.7956324</v>
      </c>
      <c r="CK1117" s="221" t="s">
        <v>530</v>
      </c>
      <c r="CL1117" s="222">
        <v>4.8499999999999996</v>
      </c>
      <c r="CM1117" s="223">
        <v>4.8499999999999996</v>
      </c>
      <c r="CN1117" s="224">
        <v>5.71</v>
      </c>
      <c r="CO1117" s="253"/>
      <c r="CP1117" s="253"/>
      <c r="CQ1117" s="253"/>
      <c r="CR1117" s="225"/>
      <c r="CS1117" s="254">
        <v>377.54236188751111</v>
      </c>
      <c r="CT1117" s="255">
        <v>197.53856592072577</v>
      </c>
      <c r="CU1117" s="256">
        <v>0.73676413275309072</v>
      </c>
      <c r="CV1117" s="257">
        <v>0.70354942338179782</v>
      </c>
      <c r="CW1117" s="245" t="s">
        <v>590</v>
      </c>
      <c r="CX1117" s="258"/>
      <c r="CY1117" s="253"/>
      <c r="CZ1117" s="253"/>
      <c r="DA1117" s="259"/>
      <c r="DB1117" s="260"/>
      <c r="DC1117" s="261">
        <v>0</v>
      </c>
      <c r="DD1117" s="262">
        <v>0</v>
      </c>
      <c r="DE1117" s="263">
        <v>0</v>
      </c>
      <c r="DF1117" s="111">
        <v>0</v>
      </c>
    </row>
    <row r="1118" spans="1:110" ht="35.25" customHeight="1" x14ac:dyDescent="0.25">
      <c r="A1118" s="237" t="s">
        <v>541</v>
      </c>
      <c r="B1118" s="238" t="s">
        <v>14</v>
      </c>
      <c r="C1118" s="238" t="s">
        <v>22</v>
      </c>
      <c r="D1118" s="60" t="s">
        <v>267</v>
      </c>
      <c r="E1118" s="60" t="s">
        <v>55</v>
      </c>
      <c r="F1118" s="60" t="s">
        <v>2100</v>
      </c>
      <c r="G1118" s="61" t="s">
        <v>55</v>
      </c>
      <c r="H1118" s="211" t="s">
        <v>533</v>
      </c>
      <c r="I1118" s="60" t="s">
        <v>529</v>
      </c>
      <c r="J1118" s="212">
        <v>11.774481389853227</v>
      </c>
      <c r="K1118" s="212">
        <v>25.906628733992999</v>
      </c>
      <c r="L1118" s="213">
        <v>1417.4</v>
      </c>
      <c r="M1118" s="214"/>
      <c r="N1118" s="214"/>
      <c r="O1118" s="214"/>
      <c r="P1118" s="214"/>
      <c r="Q1118" s="214"/>
      <c r="R1118" s="214"/>
      <c r="S1118" s="214"/>
      <c r="T1118" s="214"/>
      <c r="U1118" s="214"/>
      <c r="V1118" s="214"/>
      <c r="W1118" s="214"/>
      <c r="X1118" s="214"/>
      <c r="Y1118" s="214"/>
      <c r="Z1118" s="214"/>
      <c r="AA1118" s="214"/>
      <c r="AB1118" s="214"/>
      <c r="AC1118" s="214">
        <v>73</v>
      </c>
      <c r="AD1118" s="214">
        <v>73</v>
      </c>
      <c r="AE1118" s="214"/>
      <c r="AF1118" s="214"/>
      <c r="AG1118" s="215"/>
      <c r="AH1118" s="214"/>
      <c r="AI1118" s="214">
        <f t="shared" si="55"/>
        <v>73</v>
      </c>
      <c r="AJ1118" s="214">
        <f t="shared" si="55"/>
        <v>73</v>
      </c>
      <c r="AK1118" s="214"/>
      <c r="AL1118" s="214"/>
      <c r="AM1118" s="214"/>
      <c r="AN1118" s="214"/>
      <c r="AO1118" s="214"/>
      <c r="AP1118" s="214"/>
      <c r="AQ1118" s="214"/>
      <c r="AR1118" s="214"/>
      <c r="AS1118" s="214"/>
      <c r="AT1118" s="214"/>
      <c r="AU1118" s="214"/>
      <c r="AV1118" s="214"/>
      <c r="AW1118" s="214"/>
      <c r="AX1118" s="214"/>
      <c r="AY1118" s="214"/>
      <c r="AZ1118" s="214"/>
      <c r="BA1118" s="214">
        <v>598.71</v>
      </c>
      <c r="BB1118" s="214">
        <v>598.71</v>
      </c>
      <c r="BC1118" s="214"/>
      <c r="BD1118" s="214"/>
      <c r="BE1118" s="214"/>
      <c r="BF1118" s="214"/>
      <c r="BG1118" s="216">
        <f t="shared" si="56"/>
        <v>598.71</v>
      </c>
      <c r="BH1118" s="72">
        <f t="shared" si="56"/>
        <v>598.71</v>
      </c>
      <c r="BI1118" s="217">
        <f t="shared" si="54"/>
        <v>6.4101713062098511E-2</v>
      </c>
      <c r="BJ1118" s="218">
        <v>0</v>
      </c>
      <c r="BK1118" s="218">
        <v>0</v>
      </c>
      <c r="BL1118" s="218">
        <v>0</v>
      </c>
      <c r="BM1118" s="218">
        <v>0</v>
      </c>
      <c r="BN1118" s="218">
        <v>0</v>
      </c>
      <c r="BO1118" s="218">
        <v>0</v>
      </c>
      <c r="BP1118" s="218">
        <v>0</v>
      </c>
      <c r="BQ1118" s="218">
        <v>0</v>
      </c>
      <c r="BR1118" s="218">
        <v>0</v>
      </c>
      <c r="BS1118" s="218">
        <v>0</v>
      </c>
      <c r="BT1118" s="218">
        <v>0</v>
      </c>
      <c r="BU1118" s="218">
        <v>0</v>
      </c>
      <c r="BV1118" s="218">
        <v>0</v>
      </c>
      <c r="BW1118" s="218">
        <v>0</v>
      </c>
      <c r="BX1118" s="218">
        <v>0</v>
      </c>
      <c r="BY1118" s="218">
        <v>0</v>
      </c>
      <c r="BZ1118" s="218">
        <v>702789.74640000006</v>
      </c>
      <c r="CA1118" s="218">
        <v>702789.74640000006</v>
      </c>
      <c r="CB1118" s="218">
        <v>0</v>
      </c>
      <c r="CC1118" s="218">
        <v>0</v>
      </c>
      <c r="CD1118" s="218">
        <v>0</v>
      </c>
      <c r="CE1118" s="218">
        <v>0</v>
      </c>
      <c r="CF1118" s="218">
        <v>702789.74640000006</v>
      </c>
      <c r="CG1118" s="219">
        <v>702789.74640000006</v>
      </c>
      <c r="CH1118" s="220">
        <v>34029964.428732008</v>
      </c>
      <c r="CI1118" s="220">
        <v>34029964.428732008</v>
      </c>
      <c r="CJ1118" s="220">
        <v>37569724.322027996</v>
      </c>
      <c r="CK1118" s="221" t="s">
        <v>530</v>
      </c>
      <c r="CL1118" s="222">
        <v>8.4600000000000009</v>
      </c>
      <c r="CM1118" s="223">
        <v>8.4600000000000009</v>
      </c>
      <c r="CN1118" s="224">
        <v>9.34</v>
      </c>
      <c r="CO1118" s="253"/>
      <c r="CP1118" s="253"/>
      <c r="CQ1118" s="253"/>
      <c r="CR1118" s="225"/>
      <c r="CS1118" s="254">
        <v>534.332301626603</v>
      </c>
      <c r="CT1118" s="255">
        <v>426.36829315800742</v>
      </c>
      <c r="CU1118" s="256">
        <v>1.9078585443891563</v>
      </c>
      <c r="CV1118" s="257">
        <v>1.8666917601031059</v>
      </c>
      <c r="CW1118" s="245" t="s">
        <v>566</v>
      </c>
      <c r="CX1118" s="258"/>
      <c r="CY1118" s="253"/>
      <c r="CZ1118" s="253"/>
      <c r="DA1118" s="259"/>
      <c r="DB1118" s="260"/>
      <c r="DC1118" s="261">
        <v>77977</v>
      </c>
      <c r="DD1118" s="262">
        <v>1289378</v>
      </c>
      <c r="DE1118" s="263">
        <v>230022</v>
      </c>
      <c r="DF1118" s="111">
        <v>532459</v>
      </c>
    </row>
    <row r="1119" spans="1:110" ht="35.25" customHeight="1" x14ac:dyDescent="0.25">
      <c r="A1119" s="237" t="s">
        <v>541</v>
      </c>
      <c r="B1119" s="238" t="s">
        <v>14</v>
      </c>
      <c r="C1119" s="238" t="s">
        <v>22</v>
      </c>
      <c r="D1119" s="60" t="s">
        <v>83</v>
      </c>
      <c r="E1119" s="60" t="s">
        <v>84</v>
      </c>
      <c r="F1119" s="60" t="s">
        <v>2101</v>
      </c>
      <c r="G1119" s="61" t="s">
        <v>84</v>
      </c>
      <c r="H1119" s="211" t="s">
        <v>533</v>
      </c>
      <c r="I1119" s="60" t="s">
        <v>547</v>
      </c>
      <c r="J1119" s="212">
        <v>2.6515619402910429</v>
      </c>
      <c r="K1119" s="212">
        <v>7.1982954395730001</v>
      </c>
      <c r="L1119" s="213">
        <v>587.79999999999995</v>
      </c>
      <c r="M1119" s="214"/>
      <c r="N1119" s="214"/>
      <c r="O1119" s="214"/>
      <c r="P1119" s="214"/>
      <c r="Q1119" s="214"/>
      <c r="R1119" s="214"/>
      <c r="S1119" s="214"/>
      <c r="T1119" s="214"/>
      <c r="U1119" s="214"/>
      <c r="V1119" s="214"/>
      <c r="W1119" s="214"/>
      <c r="X1119" s="214"/>
      <c r="Y1119" s="214"/>
      <c r="Z1119" s="214"/>
      <c r="AA1119" s="214"/>
      <c r="AB1119" s="214"/>
      <c r="AC1119" s="214">
        <v>11</v>
      </c>
      <c r="AD1119" s="214">
        <v>11</v>
      </c>
      <c r="AE1119" s="214"/>
      <c r="AF1119" s="214"/>
      <c r="AG1119" s="215"/>
      <c r="AH1119" s="214"/>
      <c r="AI1119" s="214">
        <f t="shared" si="55"/>
        <v>11</v>
      </c>
      <c r="AJ1119" s="214">
        <f t="shared" si="55"/>
        <v>11</v>
      </c>
      <c r="AK1119" s="214"/>
      <c r="AL1119" s="214"/>
      <c r="AM1119" s="214"/>
      <c r="AN1119" s="214"/>
      <c r="AO1119" s="214"/>
      <c r="AP1119" s="214"/>
      <c r="AQ1119" s="214"/>
      <c r="AR1119" s="214"/>
      <c r="AS1119" s="214"/>
      <c r="AT1119" s="214"/>
      <c r="AU1119" s="214"/>
      <c r="AV1119" s="214"/>
      <c r="AW1119" s="214"/>
      <c r="AX1119" s="214"/>
      <c r="AY1119" s="214"/>
      <c r="AZ1119" s="214"/>
      <c r="BA1119" s="214">
        <v>147.03</v>
      </c>
      <c r="BB1119" s="214">
        <v>147.03</v>
      </c>
      <c r="BC1119" s="214"/>
      <c r="BD1119" s="214"/>
      <c r="BE1119" s="214"/>
      <c r="BF1119" s="214"/>
      <c r="BG1119" s="216">
        <f t="shared" si="56"/>
        <v>147.03</v>
      </c>
      <c r="BH1119" s="72">
        <f t="shared" si="56"/>
        <v>147.03</v>
      </c>
      <c r="BI1119" s="217">
        <f t="shared" si="54"/>
        <v>6.7755760368663598E-2</v>
      </c>
      <c r="BJ1119" s="218">
        <v>0</v>
      </c>
      <c r="BK1119" s="218">
        <v>0</v>
      </c>
      <c r="BL1119" s="218">
        <v>0</v>
      </c>
      <c r="BM1119" s="218">
        <v>0</v>
      </c>
      <c r="BN1119" s="218">
        <v>0</v>
      </c>
      <c r="BO1119" s="218">
        <v>0</v>
      </c>
      <c r="BP1119" s="218">
        <v>0</v>
      </c>
      <c r="BQ1119" s="218">
        <v>0</v>
      </c>
      <c r="BR1119" s="218">
        <v>0</v>
      </c>
      <c r="BS1119" s="218">
        <v>0</v>
      </c>
      <c r="BT1119" s="218">
        <v>0</v>
      </c>
      <c r="BU1119" s="218">
        <v>0</v>
      </c>
      <c r="BV1119" s="218">
        <v>0</v>
      </c>
      <c r="BW1119" s="218">
        <v>0</v>
      </c>
      <c r="BX1119" s="218">
        <v>0</v>
      </c>
      <c r="BY1119" s="218">
        <v>0</v>
      </c>
      <c r="BZ1119" s="218">
        <v>172589.69520000002</v>
      </c>
      <c r="CA1119" s="218">
        <v>172589.69520000002</v>
      </c>
      <c r="CB1119" s="218">
        <v>0</v>
      </c>
      <c r="CC1119" s="218">
        <v>0</v>
      </c>
      <c r="CD1119" s="218">
        <v>0</v>
      </c>
      <c r="CE1119" s="218">
        <v>0</v>
      </c>
      <c r="CF1119" s="218">
        <v>172589.69520000002</v>
      </c>
      <c r="CG1119" s="219">
        <v>172589.69520000002</v>
      </c>
      <c r="CH1119" s="220">
        <v>7358400.0000000009</v>
      </c>
      <c r="CI1119" s="220">
        <v>7358400.0000000009</v>
      </c>
      <c r="CJ1119" s="220">
        <v>7603680</v>
      </c>
      <c r="CK1119" s="221" t="s">
        <v>530</v>
      </c>
      <c r="CL1119" s="222">
        <v>2.1</v>
      </c>
      <c r="CM1119" s="223">
        <v>2.1</v>
      </c>
      <c r="CN1119" s="224">
        <v>2.17</v>
      </c>
      <c r="CO1119" s="253"/>
      <c r="CP1119" s="253"/>
      <c r="CQ1119" s="253"/>
      <c r="CR1119" s="225"/>
      <c r="CS1119" s="254">
        <v>247.03838032158538</v>
      </c>
      <c r="CT1119" s="255">
        <v>246.74589132541902</v>
      </c>
      <c r="CU1119" s="256">
        <v>0.93528519860860315</v>
      </c>
      <c r="CV1119" s="257">
        <v>0.93471725881022161</v>
      </c>
      <c r="CW1119" s="245" t="s">
        <v>579</v>
      </c>
      <c r="CX1119" s="258"/>
      <c r="CY1119" s="253"/>
      <c r="CZ1119" s="253"/>
      <c r="DA1119" s="259"/>
      <c r="DB1119" s="260"/>
      <c r="DC1119" s="261">
        <v>0</v>
      </c>
      <c r="DD1119" s="262">
        <v>180554</v>
      </c>
      <c r="DE1119" s="263">
        <v>178620</v>
      </c>
      <c r="DF1119" s="111">
        <v>119724.66666666667</v>
      </c>
    </row>
    <row r="1120" spans="1:110" ht="35.25" customHeight="1" x14ac:dyDescent="0.25">
      <c r="A1120" s="237" t="s">
        <v>541</v>
      </c>
      <c r="B1120" s="238" t="s">
        <v>14</v>
      </c>
      <c r="C1120" s="238" t="s">
        <v>22</v>
      </c>
      <c r="D1120" s="60" t="s">
        <v>83</v>
      </c>
      <c r="E1120" s="60" t="s">
        <v>84</v>
      </c>
      <c r="F1120" s="60" t="s">
        <v>2102</v>
      </c>
      <c r="G1120" s="61" t="s">
        <v>84</v>
      </c>
      <c r="H1120" s="211" t="s">
        <v>533</v>
      </c>
      <c r="I1120" s="60" t="s">
        <v>547</v>
      </c>
      <c r="J1120" s="212">
        <v>1.9814661238587958</v>
      </c>
      <c r="K1120" s="212">
        <v>2.0821969653660002</v>
      </c>
      <c r="L1120" s="213">
        <v>204.6</v>
      </c>
      <c r="M1120" s="214"/>
      <c r="N1120" s="214"/>
      <c r="O1120" s="214"/>
      <c r="P1120" s="214"/>
      <c r="Q1120" s="214"/>
      <c r="R1120" s="214"/>
      <c r="S1120" s="214"/>
      <c r="T1120" s="214"/>
      <c r="U1120" s="214"/>
      <c r="V1120" s="214"/>
      <c r="W1120" s="214"/>
      <c r="X1120" s="214"/>
      <c r="Y1120" s="214"/>
      <c r="Z1120" s="214"/>
      <c r="AA1120" s="214"/>
      <c r="AB1120" s="214"/>
      <c r="AC1120" s="214">
        <v>1</v>
      </c>
      <c r="AD1120" s="214">
        <v>1</v>
      </c>
      <c r="AE1120" s="214"/>
      <c r="AF1120" s="214"/>
      <c r="AG1120" s="215"/>
      <c r="AH1120" s="214"/>
      <c r="AI1120" s="214">
        <f t="shared" si="55"/>
        <v>1</v>
      </c>
      <c r="AJ1120" s="214">
        <f t="shared" si="55"/>
        <v>1</v>
      </c>
      <c r="AK1120" s="214"/>
      <c r="AL1120" s="214"/>
      <c r="AM1120" s="214"/>
      <c r="AN1120" s="214"/>
      <c r="AO1120" s="214"/>
      <c r="AP1120" s="214"/>
      <c r="AQ1120" s="214"/>
      <c r="AR1120" s="214"/>
      <c r="AS1120" s="214"/>
      <c r="AT1120" s="214"/>
      <c r="AU1120" s="214"/>
      <c r="AV1120" s="214"/>
      <c r="AW1120" s="214"/>
      <c r="AX1120" s="214"/>
      <c r="AY1120" s="214"/>
      <c r="AZ1120" s="214"/>
      <c r="BA1120" s="214">
        <v>9</v>
      </c>
      <c r="BB1120" s="214">
        <v>9</v>
      </c>
      <c r="BC1120" s="214"/>
      <c r="BD1120" s="214"/>
      <c r="BE1120" s="214"/>
      <c r="BF1120" s="214"/>
      <c r="BG1120" s="216">
        <f t="shared" si="56"/>
        <v>9</v>
      </c>
      <c r="BH1120" s="72">
        <f t="shared" si="56"/>
        <v>9</v>
      </c>
      <c r="BI1120" s="217">
        <f t="shared" si="54"/>
        <v>7.7586206896551723E-3</v>
      </c>
      <c r="BJ1120" s="218">
        <v>0</v>
      </c>
      <c r="BK1120" s="218">
        <v>0</v>
      </c>
      <c r="BL1120" s="218">
        <v>0</v>
      </c>
      <c r="BM1120" s="218">
        <v>0</v>
      </c>
      <c r="BN1120" s="218">
        <v>0</v>
      </c>
      <c r="BO1120" s="218">
        <v>0</v>
      </c>
      <c r="BP1120" s="218">
        <v>0</v>
      </c>
      <c r="BQ1120" s="218">
        <v>0</v>
      </c>
      <c r="BR1120" s="218">
        <v>0</v>
      </c>
      <c r="BS1120" s="218">
        <v>0</v>
      </c>
      <c r="BT1120" s="218">
        <v>0</v>
      </c>
      <c r="BU1120" s="218">
        <v>0</v>
      </c>
      <c r="BV1120" s="218">
        <v>0</v>
      </c>
      <c r="BW1120" s="218">
        <v>0</v>
      </c>
      <c r="BX1120" s="218">
        <v>0</v>
      </c>
      <c r="BY1120" s="218">
        <v>0</v>
      </c>
      <c r="BZ1120" s="218">
        <v>10564.560000000001</v>
      </c>
      <c r="CA1120" s="218">
        <v>10564.560000000001</v>
      </c>
      <c r="CB1120" s="218">
        <v>0</v>
      </c>
      <c r="CC1120" s="218">
        <v>0</v>
      </c>
      <c r="CD1120" s="218">
        <v>0</v>
      </c>
      <c r="CE1120" s="218">
        <v>0</v>
      </c>
      <c r="CF1120" s="218">
        <v>10564.560000000001</v>
      </c>
      <c r="CG1120" s="219">
        <v>10564.560000000001</v>
      </c>
      <c r="CH1120" s="220">
        <v>3749280</v>
      </c>
      <c r="CI1120" s="220">
        <v>3749280</v>
      </c>
      <c r="CJ1120" s="220">
        <v>4064640</v>
      </c>
      <c r="CK1120" s="221" t="s">
        <v>530</v>
      </c>
      <c r="CL1120" s="222">
        <v>1.07</v>
      </c>
      <c r="CM1120" s="223">
        <v>1.07</v>
      </c>
      <c r="CN1120" s="224">
        <v>1.1599999999999999</v>
      </c>
      <c r="CO1120" s="253"/>
      <c r="CP1120" s="253"/>
      <c r="CQ1120" s="253"/>
      <c r="CR1120" s="225"/>
      <c r="CS1120" s="254">
        <v>49.703928655002841</v>
      </c>
      <c r="CT1120" s="255">
        <v>49.703928655002841</v>
      </c>
      <c r="CU1120" s="256">
        <v>0.72958814087252621</v>
      </c>
      <c r="CV1120" s="257">
        <v>0.72958814087252621</v>
      </c>
      <c r="CW1120" s="245" t="s">
        <v>545</v>
      </c>
      <c r="CX1120" s="258"/>
      <c r="CY1120" s="253"/>
      <c r="CZ1120" s="253"/>
      <c r="DA1120" s="259"/>
      <c r="DB1120" s="260"/>
      <c r="DC1120" s="261">
        <v>0</v>
      </c>
      <c r="DD1120" s="262">
        <v>7452</v>
      </c>
      <c r="DE1120" s="263">
        <v>0</v>
      </c>
      <c r="DF1120" s="111">
        <v>2484</v>
      </c>
    </row>
    <row r="1121" spans="1:110" ht="35.25" customHeight="1" x14ac:dyDescent="0.25">
      <c r="A1121" s="237" t="s">
        <v>541</v>
      </c>
      <c r="B1121" s="238" t="s">
        <v>14</v>
      </c>
      <c r="C1121" s="238" t="s">
        <v>22</v>
      </c>
      <c r="D1121" s="60" t="s">
        <v>83</v>
      </c>
      <c r="E1121" s="60" t="s">
        <v>84</v>
      </c>
      <c r="F1121" s="60" t="s">
        <v>2103</v>
      </c>
      <c r="G1121" s="61" t="s">
        <v>84</v>
      </c>
      <c r="H1121" s="211" t="s">
        <v>543</v>
      </c>
      <c r="I1121" s="60" t="s">
        <v>547</v>
      </c>
      <c r="J1121" s="212">
        <v>2.5506873012582316</v>
      </c>
      <c r="K1121" s="212">
        <v>3.8285984768849999</v>
      </c>
      <c r="L1121" s="213">
        <v>247.8</v>
      </c>
      <c r="M1121" s="214"/>
      <c r="N1121" s="214"/>
      <c r="O1121" s="214"/>
      <c r="P1121" s="214"/>
      <c r="Q1121" s="214"/>
      <c r="R1121" s="214"/>
      <c r="S1121" s="214"/>
      <c r="T1121" s="214"/>
      <c r="U1121" s="214"/>
      <c r="V1121" s="214"/>
      <c r="W1121" s="214"/>
      <c r="X1121" s="214"/>
      <c r="Y1121" s="214"/>
      <c r="Z1121" s="214"/>
      <c r="AA1121" s="214"/>
      <c r="AB1121" s="214"/>
      <c r="AC1121" s="214">
        <v>14</v>
      </c>
      <c r="AD1121" s="214">
        <v>14</v>
      </c>
      <c r="AE1121" s="214"/>
      <c r="AF1121" s="214"/>
      <c r="AG1121" s="215"/>
      <c r="AH1121" s="214"/>
      <c r="AI1121" s="214">
        <f t="shared" si="55"/>
        <v>14</v>
      </c>
      <c r="AJ1121" s="214">
        <f t="shared" si="55"/>
        <v>14</v>
      </c>
      <c r="AK1121" s="214"/>
      <c r="AL1121" s="214"/>
      <c r="AM1121" s="214"/>
      <c r="AN1121" s="214"/>
      <c r="AO1121" s="214"/>
      <c r="AP1121" s="214"/>
      <c r="AQ1121" s="214"/>
      <c r="AR1121" s="214"/>
      <c r="AS1121" s="214"/>
      <c r="AT1121" s="214"/>
      <c r="AU1121" s="214"/>
      <c r="AV1121" s="214"/>
      <c r="AW1121" s="214"/>
      <c r="AX1121" s="214"/>
      <c r="AY1121" s="214"/>
      <c r="AZ1121" s="214"/>
      <c r="BA1121" s="214">
        <v>77.91</v>
      </c>
      <c r="BB1121" s="214">
        <v>77.91</v>
      </c>
      <c r="BC1121" s="214"/>
      <c r="BD1121" s="214"/>
      <c r="BE1121" s="214"/>
      <c r="BF1121" s="214"/>
      <c r="BG1121" s="216">
        <f t="shared" si="56"/>
        <v>77.91</v>
      </c>
      <c r="BH1121" s="72">
        <f t="shared" si="56"/>
        <v>77.91</v>
      </c>
      <c r="BI1121" s="217">
        <f t="shared" si="54"/>
        <v>4.4016949152542367E-2</v>
      </c>
      <c r="BJ1121" s="218">
        <v>0</v>
      </c>
      <c r="BK1121" s="218">
        <v>0</v>
      </c>
      <c r="BL1121" s="218">
        <v>0</v>
      </c>
      <c r="BM1121" s="218">
        <v>0</v>
      </c>
      <c r="BN1121" s="218">
        <v>0</v>
      </c>
      <c r="BO1121" s="218">
        <v>0</v>
      </c>
      <c r="BP1121" s="218">
        <v>0</v>
      </c>
      <c r="BQ1121" s="218">
        <v>0</v>
      </c>
      <c r="BR1121" s="218">
        <v>0</v>
      </c>
      <c r="BS1121" s="218">
        <v>0</v>
      </c>
      <c r="BT1121" s="218">
        <v>0</v>
      </c>
      <c r="BU1121" s="218">
        <v>0</v>
      </c>
      <c r="BV1121" s="218">
        <v>0</v>
      </c>
      <c r="BW1121" s="218">
        <v>0</v>
      </c>
      <c r="BX1121" s="218">
        <v>0</v>
      </c>
      <c r="BY1121" s="218">
        <v>0</v>
      </c>
      <c r="BZ1121" s="218">
        <v>91453.874400000001</v>
      </c>
      <c r="CA1121" s="218">
        <v>91453.874400000001</v>
      </c>
      <c r="CB1121" s="218">
        <v>0</v>
      </c>
      <c r="CC1121" s="218">
        <v>0</v>
      </c>
      <c r="CD1121" s="218">
        <v>0</v>
      </c>
      <c r="CE1121" s="218">
        <v>0</v>
      </c>
      <c r="CF1121" s="218">
        <v>91453.874400000001</v>
      </c>
      <c r="CG1121" s="219">
        <v>91453.874400000001</v>
      </c>
      <c r="CH1121" s="220">
        <v>6202080.0000000009</v>
      </c>
      <c r="CI1121" s="220">
        <v>6202080.0000000009</v>
      </c>
      <c r="CJ1121" s="220">
        <v>6202080.0000000009</v>
      </c>
      <c r="CK1121" s="221" t="s">
        <v>530</v>
      </c>
      <c r="CL1121" s="222">
        <v>1.77</v>
      </c>
      <c r="CM1121" s="223">
        <v>1.77</v>
      </c>
      <c r="CN1121" s="224">
        <v>1.77</v>
      </c>
      <c r="CO1121" s="253"/>
      <c r="CP1121" s="253"/>
      <c r="CQ1121" s="253"/>
      <c r="CR1121" s="225"/>
      <c r="CS1121" s="254">
        <v>939.61467403959648</v>
      </c>
      <c r="CT1121" s="255">
        <v>259.38998517313161</v>
      </c>
      <c r="CU1121" s="256">
        <v>0.66249930930547019</v>
      </c>
      <c r="CV1121" s="257">
        <v>0.48490092383624733</v>
      </c>
      <c r="CW1121" s="245" t="s">
        <v>1183</v>
      </c>
      <c r="CX1121" s="258"/>
      <c r="CY1121" s="253"/>
      <c r="CZ1121" s="253"/>
      <c r="DA1121" s="259"/>
      <c r="DB1121" s="260"/>
      <c r="DC1121" s="261">
        <v>0</v>
      </c>
      <c r="DD1121" s="262">
        <v>0</v>
      </c>
      <c r="DE1121" s="263">
        <v>0</v>
      </c>
      <c r="DF1121" s="111">
        <v>0</v>
      </c>
    </row>
    <row r="1122" spans="1:110" ht="35.25" customHeight="1" thickBot="1" x14ac:dyDescent="0.3">
      <c r="A1122" s="237" t="s">
        <v>541</v>
      </c>
      <c r="B1122" s="238" t="s">
        <v>14</v>
      </c>
      <c r="C1122" s="238" t="s">
        <v>22</v>
      </c>
      <c r="D1122" s="60" t="s">
        <v>1070</v>
      </c>
      <c r="E1122" s="60" t="s">
        <v>1070</v>
      </c>
      <c r="F1122" s="60" t="s">
        <v>2104</v>
      </c>
      <c r="G1122" s="61" t="s">
        <v>25</v>
      </c>
      <c r="H1122" s="211" t="s">
        <v>543</v>
      </c>
      <c r="I1122" s="60" t="s">
        <v>1620</v>
      </c>
      <c r="J1122" s="212">
        <v>0</v>
      </c>
      <c r="K1122" s="212">
        <v>0.30208333270499999</v>
      </c>
      <c r="L1122" s="213">
        <v>9</v>
      </c>
      <c r="M1122" s="264"/>
      <c r="N1122" s="264"/>
      <c r="O1122" s="264"/>
      <c r="P1122" s="264"/>
      <c r="Q1122" s="264"/>
      <c r="R1122" s="264"/>
      <c r="S1122" s="264"/>
      <c r="T1122" s="264"/>
      <c r="U1122" s="264"/>
      <c r="V1122" s="264"/>
      <c r="W1122" s="264"/>
      <c r="X1122" s="264"/>
      <c r="Y1122" s="264"/>
      <c r="Z1122" s="264"/>
      <c r="AA1122" s="264"/>
      <c r="AB1122" s="264"/>
      <c r="AC1122" s="264"/>
      <c r="AD1122" s="264"/>
      <c r="AE1122" s="264"/>
      <c r="AF1122" s="264"/>
      <c r="AG1122" s="265"/>
      <c r="AH1122" s="264"/>
      <c r="AI1122" s="264">
        <f t="shared" si="55"/>
        <v>0</v>
      </c>
      <c r="AJ1122" s="264">
        <f t="shared" si="55"/>
        <v>0</v>
      </c>
      <c r="AK1122" s="264"/>
      <c r="AL1122" s="264"/>
      <c r="AM1122" s="264"/>
      <c r="AN1122" s="264"/>
      <c r="AO1122" s="264"/>
      <c r="AP1122" s="264"/>
      <c r="AQ1122" s="264"/>
      <c r="AR1122" s="264"/>
      <c r="AS1122" s="264"/>
      <c r="AT1122" s="264"/>
      <c r="AU1122" s="264"/>
      <c r="AV1122" s="264"/>
      <c r="AW1122" s="264"/>
      <c r="AX1122" s="264"/>
      <c r="AY1122" s="264"/>
      <c r="AZ1122" s="264"/>
      <c r="BA1122" s="264"/>
      <c r="BB1122" s="264"/>
      <c r="BC1122" s="264"/>
      <c r="BD1122" s="264"/>
      <c r="BE1122" s="264"/>
      <c r="BF1122" s="264"/>
      <c r="BG1122" s="216">
        <f t="shared" si="56"/>
        <v>0</v>
      </c>
      <c r="BH1122" s="72">
        <f t="shared" si="56"/>
        <v>0</v>
      </c>
      <c r="BI1122" s="217">
        <f t="shared" si="54"/>
        <v>0</v>
      </c>
      <c r="BJ1122" s="218">
        <v>0</v>
      </c>
      <c r="BK1122" s="218">
        <v>0</v>
      </c>
      <c r="BL1122" s="218">
        <v>0</v>
      </c>
      <c r="BM1122" s="218">
        <v>0</v>
      </c>
      <c r="BN1122" s="218">
        <v>0</v>
      </c>
      <c r="BO1122" s="218">
        <v>0</v>
      </c>
      <c r="BP1122" s="218">
        <v>0</v>
      </c>
      <c r="BQ1122" s="218">
        <v>0</v>
      </c>
      <c r="BR1122" s="218">
        <v>0</v>
      </c>
      <c r="BS1122" s="218">
        <v>0</v>
      </c>
      <c r="BT1122" s="218">
        <v>0</v>
      </c>
      <c r="BU1122" s="218">
        <v>0</v>
      </c>
      <c r="BV1122" s="218">
        <v>0</v>
      </c>
      <c r="BW1122" s="218">
        <v>0</v>
      </c>
      <c r="BX1122" s="218">
        <v>0</v>
      </c>
      <c r="BY1122" s="218">
        <v>0</v>
      </c>
      <c r="BZ1122" s="218">
        <v>0</v>
      </c>
      <c r="CA1122" s="218">
        <v>0</v>
      </c>
      <c r="CB1122" s="218">
        <v>0</v>
      </c>
      <c r="CC1122" s="218">
        <v>0</v>
      </c>
      <c r="CD1122" s="218">
        <v>0</v>
      </c>
      <c r="CE1122" s="218">
        <v>0</v>
      </c>
      <c r="CF1122" s="218">
        <v>0</v>
      </c>
      <c r="CG1122" s="219">
        <v>0</v>
      </c>
      <c r="CH1122" s="220">
        <v>0</v>
      </c>
      <c r="CI1122" s="220">
        <v>0</v>
      </c>
      <c r="CJ1122" s="220">
        <v>0</v>
      </c>
      <c r="CK1122" s="221" t="s">
        <v>530</v>
      </c>
      <c r="CL1122" s="222">
        <v>0</v>
      </c>
      <c r="CM1122" s="223">
        <v>0</v>
      </c>
      <c r="CN1122" s="224">
        <v>0</v>
      </c>
      <c r="CO1122" s="253"/>
      <c r="CP1122" s="253"/>
      <c r="CQ1122" s="253"/>
      <c r="CR1122" s="225"/>
      <c r="CS1122" s="254">
        <v>0</v>
      </c>
      <c r="CT1122" s="255">
        <v>0</v>
      </c>
      <c r="CU1122" s="256">
        <v>0</v>
      </c>
      <c r="CV1122" s="257">
        <v>0</v>
      </c>
      <c r="CW1122" s="245" t="s">
        <v>564</v>
      </c>
      <c r="CX1122" s="258"/>
      <c r="CY1122" s="253"/>
      <c r="CZ1122" s="253"/>
      <c r="DA1122" s="259"/>
      <c r="DB1122" s="260"/>
      <c r="DC1122" s="261">
        <v>0</v>
      </c>
      <c r="DD1122" s="262">
        <v>0</v>
      </c>
      <c r="DE1122" s="263">
        <v>0</v>
      </c>
      <c r="DF1122" s="111">
        <v>0</v>
      </c>
    </row>
    <row r="1123" spans="1:110" ht="35.25" customHeight="1" thickBot="1" x14ac:dyDescent="0.3">
      <c r="A1123" s="266" t="s">
        <v>402</v>
      </c>
      <c r="B1123" s="267"/>
      <c r="C1123" s="268"/>
      <c r="D1123" s="268"/>
      <c r="E1123" s="268"/>
      <c r="F1123" s="268"/>
      <c r="G1123" s="269"/>
      <c r="H1123" s="270"/>
      <c r="I1123" s="270"/>
      <c r="J1123" s="270"/>
      <c r="K1123" s="270"/>
      <c r="L1123" s="270"/>
      <c r="M1123" s="271">
        <f>SUM(M9:M1122)</f>
        <v>5</v>
      </c>
      <c r="N1123" s="271">
        <f>SUM(N9:N1122)</f>
        <v>5</v>
      </c>
      <c r="O1123" s="271">
        <f t="shared" ref="O1123:AH1123" si="57">SUM(O9:O1122)</f>
        <v>4</v>
      </c>
      <c r="P1123" s="271">
        <f t="shared" si="57"/>
        <v>4</v>
      </c>
      <c r="Q1123" s="271">
        <f>SUM(Q9:Q1122)</f>
        <v>2</v>
      </c>
      <c r="R1123" s="271">
        <f t="shared" si="57"/>
        <v>2</v>
      </c>
      <c r="S1123" s="271">
        <f t="shared" si="57"/>
        <v>10</v>
      </c>
      <c r="T1123" s="271">
        <f t="shared" si="57"/>
        <v>10</v>
      </c>
      <c r="U1123" s="271">
        <f t="shared" si="57"/>
        <v>7</v>
      </c>
      <c r="V1123" s="271">
        <f t="shared" si="57"/>
        <v>7</v>
      </c>
      <c r="W1123" s="271">
        <f t="shared" si="57"/>
        <v>1</v>
      </c>
      <c r="X1123" s="271">
        <f t="shared" si="57"/>
        <v>1</v>
      </c>
      <c r="Y1123" s="271">
        <f t="shared" si="57"/>
        <v>135</v>
      </c>
      <c r="Z1123" s="271">
        <f t="shared" si="57"/>
        <v>135</v>
      </c>
      <c r="AA1123" s="271">
        <f t="shared" si="57"/>
        <v>2</v>
      </c>
      <c r="AB1123" s="271">
        <f t="shared" si="57"/>
        <v>2</v>
      </c>
      <c r="AC1123" s="271">
        <f t="shared" si="57"/>
        <v>41296</v>
      </c>
      <c r="AD1123" s="271">
        <f t="shared" si="57"/>
        <v>41279</v>
      </c>
      <c r="AE1123" s="271">
        <f t="shared" si="57"/>
        <v>9</v>
      </c>
      <c r="AF1123" s="271">
        <f t="shared" si="57"/>
        <v>9</v>
      </c>
      <c r="AG1123" s="271">
        <f t="shared" si="57"/>
        <v>53</v>
      </c>
      <c r="AH1123" s="271">
        <f t="shared" si="57"/>
        <v>53</v>
      </c>
      <c r="AI1123" s="214">
        <f t="shared" si="55"/>
        <v>41524</v>
      </c>
      <c r="AJ1123" s="214">
        <f t="shared" si="55"/>
        <v>41507</v>
      </c>
      <c r="AK1123" s="271">
        <f t="shared" ref="AK1123:AZ1123" si="58">SUM(AK9:AK1122)</f>
        <v>2450</v>
      </c>
      <c r="AL1123" s="271">
        <f>SUM(AL9:AL1122)</f>
        <v>2450</v>
      </c>
      <c r="AM1123" s="271">
        <f t="shared" si="58"/>
        <v>1670</v>
      </c>
      <c r="AN1123" s="271">
        <f t="shared" si="58"/>
        <v>1670</v>
      </c>
      <c r="AO1123" s="271">
        <f t="shared" si="58"/>
        <v>5350</v>
      </c>
      <c r="AP1123" s="271">
        <f t="shared" si="58"/>
        <v>5350</v>
      </c>
      <c r="AQ1123" s="271">
        <f t="shared" si="58"/>
        <v>5087</v>
      </c>
      <c r="AR1123" s="271">
        <f t="shared" si="58"/>
        <v>5087</v>
      </c>
      <c r="AS1123" s="271">
        <f t="shared" si="58"/>
        <v>17230</v>
      </c>
      <c r="AT1123" s="271">
        <f t="shared" si="58"/>
        <v>17230</v>
      </c>
      <c r="AU1123" s="271">
        <f t="shared" si="58"/>
        <v>280</v>
      </c>
      <c r="AV1123" s="271">
        <f t="shared" si="58"/>
        <v>280</v>
      </c>
      <c r="AW1123" s="271">
        <f t="shared" si="58"/>
        <v>76729.499999999956</v>
      </c>
      <c r="AX1123" s="271">
        <f t="shared" si="58"/>
        <v>76729.499999999956</v>
      </c>
      <c r="AY1123" s="271">
        <f t="shared" si="58"/>
        <v>10</v>
      </c>
      <c r="AZ1123" s="271">
        <f t="shared" si="58"/>
        <v>10</v>
      </c>
      <c r="BA1123" s="272">
        <f>SUM(BA9:BA1122)</f>
        <v>896468.37299999921</v>
      </c>
      <c r="BB1123" s="271">
        <f t="shared" ref="BB1123:BF1123" si="59">SUM(BB9:BB1122)</f>
        <v>882622.22499999951</v>
      </c>
      <c r="BC1123" s="271">
        <f>SUM(BC9:BC1122)</f>
        <v>35.200000000000003</v>
      </c>
      <c r="BD1123" s="271">
        <f t="shared" si="59"/>
        <v>35.200000000000003</v>
      </c>
      <c r="BE1123" s="271">
        <f t="shared" si="59"/>
        <v>20300.650000000001</v>
      </c>
      <c r="BF1123" s="271">
        <f t="shared" si="59"/>
        <v>20300.650000000001</v>
      </c>
      <c r="BG1123" s="273">
        <f t="shared" si="56"/>
        <v>1025610.7229999992</v>
      </c>
      <c r="BH1123" s="274">
        <f t="shared" si="56"/>
        <v>1011764.5749999995</v>
      </c>
      <c r="BI1123" s="275"/>
      <c r="BJ1123" s="276">
        <f>SUM(BJ9:BJ1122)</f>
        <v>15731646</v>
      </c>
      <c r="BK1123" s="277">
        <f>SUM(BK9:BK1122)</f>
        <v>15731646</v>
      </c>
      <c r="BL1123" s="276">
        <f>SUM(BL9:BL1122)</f>
        <v>5851680</v>
      </c>
      <c r="BM1123" s="276">
        <f t="shared" ref="BM1123:BO1123" si="60">SUM(BM9:BM1122)</f>
        <v>5851680</v>
      </c>
      <c r="BN1123" s="276">
        <f t="shared" si="60"/>
        <v>18746400</v>
      </c>
      <c r="BO1123" s="276">
        <f t="shared" si="60"/>
        <v>18746400</v>
      </c>
      <c r="BP1123" s="278">
        <f t="shared" ref="BP1123:CE1123" si="61">SUM(BP9:BP112)</f>
        <v>8550986.4000000004</v>
      </c>
      <c r="BQ1123" s="278">
        <f t="shared" si="61"/>
        <v>8550986.4000000004</v>
      </c>
      <c r="BR1123" s="278">
        <f t="shared" si="61"/>
        <v>0</v>
      </c>
      <c r="BS1123" s="278">
        <f t="shared" si="61"/>
        <v>0</v>
      </c>
      <c r="BT1123" s="278">
        <f t="shared" si="61"/>
        <v>0</v>
      </c>
      <c r="BU1123" s="278">
        <f t="shared" si="61"/>
        <v>0</v>
      </c>
      <c r="BV1123" s="278">
        <f t="shared" si="61"/>
        <v>38185302.527999997</v>
      </c>
      <c r="BW1123" s="278">
        <f t="shared" si="61"/>
        <v>38185302.527999997</v>
      </c>
      <c r="BX1123" s="278">
        <f t="shared" si="61"/>
        <v>25228.799999999999</v>
      </c>
      <c r="BY1123" s="278">
        <f t="shared" si="61"/>
        <v>25228.799999999999</v>
      </c>
      <c r="BZ1123" s="278">
        <f t="shared" si="61"/>
        <v>103347474.82944004</v>
      </c>
      <c r="CA1123" s="278">
        <f t="shared" si="61"/>
        <v>97733029.803120077</v>
      </c>
      <c r="CB1123" s="278">
        <f t="shared" si="61"/>
        <v>0</v>
      </c>
      <c r="CC1123" s="278">
        <f t="shared" si="61"/>
        <v>0</v>
      </c>
      <c r="CD1123" s="278">
        <f t="shared" si="61"/>
        <v>1336050.6719999998</v>
      </c>
      <c r="CE1123" s="278">
        <f t="shared" si="61"/>
        <v>1336050.6719999998</v>
      </c>
      <c r="CF1123" s="279">
        <f t="shared" ref="CF1123:CG1123" si="62">BJ1123+BL1123+BN1123+BP1123+BR1123+BT1123+BV1123+BX1123+BZ1123+CB1123+CD1123</f>
        <v>191774769.22944003</v>
      </c>
      <c r="CG1123" s="280">
        <f t="shared" si="62"/>
        <v>186160324.20312005</v>
      </c>
      <c r="CH1123" s="281">
        <f t="shared" ref="CH1123:CJ1123" si="63">SUM(CH9:CH1122)</f>
        <v>18264861924.791634</v>
      </c>
      <c r="CI1123" s="282">
        <f t="shared" si="63"/>
        <v>18343176324.79163</v>
      </c>
      <c r="CJ1123" s="282">
        <f t="shared" si="63"/>
        <v>20811496639.575882</v>
      </c>
      <c r="CK1123" s="283"/>
      <c r="CL1123" s="284"/>
      <c r="CM1123" s="285"/>
      <c r="CN1123" s="286"/>
      <c r="CO1123" s="116"/>
      <c r="CP1123" s="116"/>
      <c r="CQ1123" s="116"/>
      <c r="CR1123" s="287">
        <f>SUM(CR9:CR1122)</f>
        <v>27.5</v>
      </c>
      <c r="CS1123" s="288"/>
      <c r="CT1123" s="289"/>
      <c r="CU1123" s="289"/>
      <c r="CV1123" s="290"/>
      <c r="CW1123" s="289"/>
      <c r="CX1123" s="115"/>
      <c r="CY1123" s="116"/>
      <c r="CZ1123" s="116"/>
      <c r="DA1123" s="116"/>
      <c r="DB1123" s="291"/>
      <c r="DC1123" s="115"/>
      <c r="DD1123" s="116"/>
      <c r="DE1123" s="116"/>
      <c r="DF1123" s="117"/>
    </row>
    <row r="1124" spans="1:110" ht="35.25" customHeight="1" x14ac:dyDescent="0.25">
      <c r="B1124" s="292"/>
      <c r="C1124" s="292"/>
      <c r="D1124" s="293"/>
      <c r="E1124" s="293"/>
      <c r="F1124" s="4"/>
      <c r="G1124" s="4"/>
      <c r="H1124" s="4"/>
      <c r="I1124" s="4"/>
      <c r="J1124" s="4"/>
      <c r="K1124" s="4"/>
      <c r="L1124" s="4"/>
      <c r="M1124" s="293"/>
      <c r="N1124" s="293"/>
      <c r="O1124" s="293"/>
      <c r="P1124" s="293"/>
      <c r="Q1124" s="293"/>
      <c r="R1124" s="293"/>
      <c r="S1124" s="293"/>
      <c r="T1124" s="293"/>
      <c r="U1124" s="293"/>
      <c r="V1124" s="293"/>
      <c r="W1124" s="293"/>
      <c r="X1124" s="293"/>
      <c r="Y1124" s="293"/>
      <c r="Z1124" s="293"/>
      <c r="AA1124" s="293"/>
      <c r="AB1124" s="293"/>
      <c r="AC1124" s="293"/>
      <c r="AD1124" s="293"/>
      <c r="AE1124" s="293"/>
      <c r="AF1124" s="293"/>
      <c r="AG1124" s="293"/>
      <c r="AH1124" s="293"/>
      <c r="AI1124" s="294"/>
      <c r="AJ1124" s="294"/>
      <c r="AK1124" s="294"/>
      <c r="AL1124" s="293"/>
      <c r="AM1124" s="293"/>
      <c r="AN1124" s="293"/>
      <c r="AO1124" s="293"/>
      <c r="AP1124" s="293"/>
      <c r="AQ1124" s="293"/>
      <c r="AR1124" s="293"/>
      <c r="AS1124" s="293"/>
      <c r="AT1124" s="293"/>
      <c r="AU1124" s="293"/>
      <c r="AV1124" s="293"/>
      <c r="AW1124" s="293"/>
      <c r="AX1124" s="293"/>
      <c r="AY1124" s="293"/>
      <c r="AZ1124" s="293"/>
      <c r="BA1124" s="293"/>
      <c r="BB1124" s="293"/>
      <c r="BC1124" s="293"/>
      <c r="BD1124" s="293"/>
      <c r="BE1124" s="293"/>
      <c r="BF1124" s="293"/>
      <c r="BG1124" s="293"/>
      <c r="BH1124" s="293"/>
      <c r="BI1124" s="293"/>
      <c r="BJ1124" s="292"/>
      <c r="BK1124" s="292"/>
      <c r="BL1124" s="292"/>
      <c r="BM1124" s="292"/>
      <c r="BN1124" s="292"/>
      <c r="BO1124" s="292"/>
      <c r="BP1124" s="292"/>
      <c r="BQ1124" s="292"/>
      <c r="BR1124" s="292"/>
      <c r="BS1124" s="292"/>
      <c r="BT1124" s="292"/>
      <c r="BU1124" s="292"/>
      <c r="BV1124" s="292"/>
      <c r="BW1124" s="292"/>
      <c r="BX1124" s="292"/>
      <c r="BY1124" s="292"/>
      <c r="BZ1124" s="292"/>
      <c r="CA1124" s="292"/>
      <c r="CB1124" s="292"/>
      <c r="CC1124" s="292"/>
      <c r="CD1124" s="292"/>
      <c r="CE1124" s="292"/>
      <c r="CF1124" s="295"/>
      <c r="CG1124" s="295"/>
      <c r="CH1124" s="296"/>
      <c r="CI1124" s="296"/>
      <c r="CJ1124" s="296"/>
      <c r="CK1124" s="297"/>
      <c r="CL1124" s="297"/>
      <c r="CM1124" s="297"/>
      <c r="CN1124" s="297"/>
      <c r="CR1124" s="298"/>
    </row>
    <row r="1125" spans="1:110" ht="35.25" customHeight="1" x14ac:dyDescent="0.25">
      <c r="A1125" s="1" t="s">
        <v>2105</v>
      </c>
      <c r="C1125" s="1"/>
      <c r="AI1125" s="294"/>
      <c r="AJ1125" s="294"/>
      <c r="AK1125" s="299"/>
      <c r="CH1125" s="296"/>
      <c r="CI1125" s="296"/>
      <c r="CJ1125" s="296"/>
      <c r="CK1125" s="297"/>
      <c r="CL1125" s="297"/>
      <c r="CM1125" s="297"/>
      <c r="CN1125" s="297"/>
      <c r="CR1125" s="298"/>
      <c r="DF1125" s="298"/>
    </row>
    <row r="1126" spans="1:110" ht="35.25" customHeight="1" x14ac:dyDescent="0.25">
      <c r="A1126" s="83" t="s">
        <v>417</v>
      </c>
      <c r="B1126" s="84"/>
      <c r="C1126" s="300"/>
      <c r="D1126" s="84"/>
      <c r="E1126" s="84"/>
      <c r="F1126" s="84"/>
      <c r="G1126" s="84"/>
      <c r="H1126" s="84"/>
      <c r="I1126" s="84"/>
      <c r="J1126" s="84"/>
      <c r="K1126" s="85"/>
      <c r="L1126" s="301"/>
      <c r="M1126" s="301"/>
      <c r="N1126" s="301"/>
      <c r="AI1126" s="294"/>
      <c r="AJ1126" s="294"/>
      <c r="AK1126" s="299"/>
      <c r="CH1126" s="296"/>
      <c r="CI1126" s="296"/>
      <c r="CJ1126" s="296"/>
      <c r="CK1126" s="297"/>
      <c r="CL1126" s="297"/>
      <c r="CM1126" s="297"/>
      <c r="CN1126" s="297"/>
    </row>
    <row r="1127" spans="1:110" ht="35.25" customHeight="1" x14ac:dyDescent="0.25">
      <c r="A1127" s="302" t="s">
        <v>407</v>
      </c>
      <c r="B1127" s="87"/>
      <c r="C1127" s="303"/>
      <c r="D1127" s="87"/>
      <c r="E1127" s="87"/>
      <c r="F1127" s="87"/>
      <c r="G1127" s="87"/>
      <c r="H1127" s="87"/>
      <c r="I1127" s="87"/>
      <c r="J1127" s="87"/>
      <c r="K1127" s="130"/>
      <c r="L1127" s="301"/>
      <c r="M1127" s="301"/>
      <c r="N1127" s="301"/>
      <c r="AI1127" s="294"/>
      <c r="AJ1127" s="294"/>
      <c r="AK1127" s="299"/>
      <c r="CH1127" s="296"/>
      <c r="CI1127" s="296"/>
      <c r="CJ1127" s="296"/>
      <c r="CK1127" s="297"/>
      <c r="CL1127" s="297"/>
      <c r="CM1127" s="297"/>
      <c r="CN1127" s="297"/>
    </row>
    <row r="1128" spans="1:110" ht="35.25" customHeight="1" x14ac:dyDescent="0.25">
      <c r="A1128" s="86" t="s">
        <v>2106</v>
      </c>
      <c r="B1128" s="87"/>
      <c r="C1128" s="88"/>
      <c r="D1128" s="88"/>
      <c r="E1128" s="88"/>
      <c r="F1128" s="88"/>
      <c r="G1128" s="88"/>
      <c r="H1128" s="88"/>
      <c r="I1128" s="88"/>
      <c r="J1128" s="88"/>
      <c r="K1128" s="89"/>
      <c r="L1128" s="304"/>
      <c r="M1128" s="301"/>
      <c r="N1128" s="301"/>
      <c r="AI1128" s="294"/>
      <c r="AJ1128" s="294"/>
      <c r="AK1128" s="299"/>
      <c r="CH1128" s="296"/>
      <c r="CI1128" s="296"/>
      <c r="CJ1128" s="296"/>
      <c r="CK1128" s="297"/>
      <c r="CL1128" s="297"/>
      <c r="CM1128" s="297"/>
      <c r="CN1128" s="297"/>
    </row>
    <row r="1129" spans="1:110" ht="35.25" customHeight="1" x14ac:dyDescent="0.25">
      <c r="A1129" s="86" t="s">
        <v>2107</v>
      </c>
      <c r="B1129" s="87"/>
      <c r="C1129" s="88"/>
      <c r="D1129" s="88"/>
      <c r="E1129" s="88"/>
      <c r="F1129" s="88"/>
      <c r="G1129" s="88"/>
      <c r="H1129" s="88"/>
      <c r="I1129" s="88"/>
      <c r="J1129" s="88"/>
      <c r="K1129" s="89"/>
      <c r="L1129" s="304"/>
      <c r="M1129" s="301"/>
      <c r="N1129" s="301"/>
      <c r="AI1129" s="294"/>
      <c r="AJ1129" s="294"/>
      <c r="AK1129" s="299"/>
      <c r="CH1129" s="296"/>
      <c r="CI1129" s="296"/>
      <c r="CJ1129" s="296"/>
      <c r="CK1129" s="297"/>
      <c r="CL1129" s="297"/>
      <c r="CM1129" s="297"/>
      <c r="CN1129" s="297"/>
    </row>
    <row r="1130" spans="1:110" ht="35.25" customHeight="1" x14ac:dyDescent="0.25">
      <c r="A1130" s="302" t="s">
        <v>2108</v>
      </c>
      <c r="B1130" s="87"/>
      <c r="C1130" s="303"/>
      <c r="D1130" s="87"/>
      <c r="E1130" s="87"/>
      <c r="F1130" s="87"/>
      <c r="G1130" s="87"/>
      <c r="H1130" s="87"/>
      <c r="I1130" s="87"/>
      <c r="J1130" s="87"/>
      <c r="K1130" s="130"/>
      <c r="L1130" s="301"/>
      <c r="M1130" s="301"/>
      <c r="N1130" s="301"/>
      <c r="AI1130" s="294"/>
      <c r="AJ1130" s="294"/>
      <c r="AK1130" s="299"/>
      <c r="CF1130" s="304"/>
      <c r="CG1130" s="304"/>
      <c r="CH1130" s="296"/>
      <c r="CI1130" s="296"/>
      <c r="CJ1130" s="296"/>
      <c r="CK1130" s="297"/>
      <c r="CL1130" s="297"/>
      <c r="CM1130" s="297"/>
      <c r="CN1130" s="297"/>
      <c r="CO1130" s="304"/>
      <c r="CP1130" s="304"/>
      <c r="CQ1130" s="304"/>
      <c r="CR1130" s="304"/>
      <c r="CX1130" s="304"/>
      <c r="CY1130" s="304"/>
      <c r="CZ1130" s="304"/>
      <c r="DA1130" s="304"/>
      <c r="DB1130" s="304"/>
      <c r="DC1130" s="304"/>
      <c r="DD1130" s="304"/>
      <c r="DE1130" s="304"/>
      <c r="DF1130" s="304"/>
    </row>
    <row r="1131" spans="1:110" ht="35.25" customHeight="1" x14ac:dyDescent="0.25">
      <c r="A1131" s="92" t="s">
        <v>2109</v>
      </c>
      <c r="B1131" s="93"/>
      <c r="C1131" s="305"/>
      <c r="D1131" s="305"/>
      <c r="E1131" s="305"/>
      <c r="F1131" s="305"/>
      <c r="G1131" s="305"/>
      <c r="H1131" s="305"/>
      <c r="I1131" s="305"/>
      <c r="J1131" s="305"/>
      <c r="K1131" s="306"/>
      <c r="L1131" s="307"/>
      <c r="M1131" s="301"/>
      <c r="N1131" s="301"/>
      <c r="AI1131" s="294"/>
      <c r="AJ1131" s="294"/>
      <c r="AK1131" s="299"/>
      <c r="CH1131" s="296"/>
      <c r="CI1131" s="296"/>
      <c r="CJ1131" s="296"/>
      <c r="CK1131" s="297"/>
      <c r="CL1131" s="297"/>
      <c r="CM1131" s="297"/>
      <c r="CN1131" s="297"/>
    </row>
    <row r="1132" spans="1:110" ht="35.25" customHeight="1" x14ac:dyDescent="0.25">
      <c r="B1132" s="308"/>
      <c r="C1132" s="308"/>
      <c r="D1132" s="299"/>
      <c r="E1132" s="299"/>
      <c r="F1132" s="299"/>
      <c r="G1132" s="299"/>
      <c r="H1132" s="299"/>
      <c r="I1132" s="299"/>
      <c r="J1132" s="299"/>
      <c r="K1132" s="299"/>
      <c r="L1132" s="299"/>
      <c r="AI1132" s="294"/>
      <c r="AJ1132" s="294"/>
      <c r="AK1132" s="299"/>
    </row>
    <row r="1133" spans="1:110" ht="35.25" customHeight="1" x14ac:dyDescent="0.25">
      <c r="AI1133" s="294"/>
      <c r="AJ1133" s="294"/>
      <c r="AK1133" s="299"/>
    </row>
    <row r="1134" spans="1:110" ht="35.25" customHeight="1" x14ac:dyDescent="0.25">
      <c r="AI1134" s="294"/>
      <c r="AJ1134" s="294"/>
      <c r="AK1134" s="299"/>
    </row>
    <row r="1135" spans="1:110" ht="35.25" customHeight="1" x14ac:dyDescent="0.25">
      <c r="AI1135" s="294"/>
      <c r="AJ1135" s="294"/>
      <c r="AK1135" s="299"/>
    </row>
    <row r="1136" spans="1:110" ht="35.25" customHeight="1" x14ac:dyDescent="0.25">
      <c r="AI1136" s="294"/>
      <c r="AJ1136" s="294"/>
      <c r="AK1136" s="299"/>
    </row>
    <row r="1137" spans="35:37" ht="35.25" customHeight="1" x14ac:dyDescent="0.25">
      <c r="AI1137" s="294"/>
      <c r="AJ1137" s="294"/>
      <c r="AK1137" s="299"/>
    </row>
    <row r="1138" spans="35:37" ht="35.25" customHeight="1" x14ac:dyDescent="0.25">
      <c r="AI1138" s="294"/>
      <c r="AJ1138" s="294"/>
      <c r="AK1138" s="299"/>
    </row>
    <row r="1139" spans="35:37" ht="35.25" customHeight="1" x14ac:dyDescent="0.25">
      <c r="AI1139" s="294"/>
      <c r="AJ1139" s="294"/>
      <c r="AK1139" s="299"/>
    </row>
    <row r="1140" spans="35:37" ht="35.25" customHeight="1" x14ac:dyDescent="0.25">
      <c r="AI1140" s="294"/>
      <c r="AJ1140" s="294"/>
      <c r="AK1140" s="299"/>
    </row>
    <row r="1141" spans="35:37" ht="35.25" customHeight="1" x14ac:dyDescent="0.25">
      <c r="AI1141" s="294"/>
      <c r="AJ1141" s="294"/>
      <c r="AK1141" s="299"/>
    </row>
    <row r="1142" spans="35:37" ht="35.25" customHeight="1" x14ac:dyDescent="0.25">
      <c r="AI1142" s="294"/>
      <c r="AJ1142" s="294"/>
      <c r="AK1142" s="299"/>
    </row>
    <row r="1143" spans="35:37" ht="35.25" customHeight="1" x14ac:dyDescent="0.25">
      <c r="AI1143" s="294"/>
      <c r="AJ1143" s="294"/>
      <c r="AK1143" s="299"/>
    </row>
    <row r="1144" spans="35:37" ht="35.25" customHeight="1" x14ac:dyDescent="0.25">
      <c r="AI1144" s="294"/>
      <c r="AJ1144" s="294"/>
      <c r="AK1144" s="299"/>
    </row>
    <row r="1145" spans="35:37" ht="35.25" customHeight="1" x14ac:dyDescent="0.25">
      <c r="AI1145" s="294"/>
      <c r="AJ1145" s="294"/>
      <c r="AK1145" s="299"/>
    </row>
    <row r="1146" spans="35:37" ht="35.25" customHeight="1" x14ac:dyDescent="0.25">
      <c r="AI1146" s="294"/>
      <c r="AJ1146" s="294"/>
      <c r="AK1146" s="299"/>
    </row>
    <row r="1147" spans="35:37" ht="35.25" customHeight="1" x14ac:dyDescent="0.25">
      <c r="AI1147" s="294"/>
      <c r="AJ1147" s="294"/>
      <c r="AK1147" s="299"/>
    </row>
    <row r="1148" spans="35:37" ht="35.25" customHeight="1" x14ac:dyDescent="0.25">
      <c r="AI1148" s="294"/>
      <c r="AJ1148" s="294"/>
      <c r="AK1148" s="299"/>
    </row>
    <row r="1149" spans="35:37" ht="35.25" customHeight="1" x14ac:dyDescent="0.25">
      <c r="AI1149" s="294"/>
      <c r="AJ1149" s="294"/>
      <c r="AK1149" s="299"/>
    </row>
    <row r="1150" spans="35:37" ht="35.25" customHeight="1" x14ac:dyDescent="0.25">
      <c r="AI1150" s="294"/>
      <c r="AJ1150" s="294"/>
      <c r="AK1150" s="299"/>
    </row>
    <row r="1151" spans="35:37" ht="35.25" customHeight="1" x14ac:dyDescent="0.25">
      <c r="AI1151" s="294"/>
      <c r="AJ1151" s="294"/>
      <c r="AK1151" s="299"/>
    </row>
    <row r="1152" spans="35:37" ht="35.25" customHeight="1" x14ac:dyDescent="0.25">
      <c r="AI1152" s="294"/>
      <c r="AJ1152" s="294"/>
      <c r="AK1152" s="299"/>
    </row>
    <row r="1153" spans="35:37" ht="35.25" customHeight="1" x14ac:dyDescent="0.25">
      <c r="AI1153" s="294"/>
      <c r="AJ1153" s="294"/>
      <c r="AK1153" s="299"/>
    </row>
    <row r="1154" spans="35:37" ht="35.25" customHeight="1" x14ac:dyDescent="0.25">
      <c r="AI1154" s="294"/>
      <c r="AJ1154" s="294"/>
      <c r="AK1154" s="299"/>
    </row>
    <row r="1155" spans="35:37" ht="35.25" customHeight="1" x14ac:dyDescent="0.25">
      <c r="AI1155" s="294"/>
      <c r="AJ1155" s="294"/>
      <c r="AK1155" s="299"/>
    </row>
    <row r="1156" spans="35:37" ht="35.25" customHeight="1" x14ac:dyDescent="0.25">
      <c r="AI1156" s="294"/>
      <c r="AJ1156" s="294"/>
      <c r="AK1156" s="299"/>
    </row>
    <row r="1157" spans="35:37" ht="35.25" customHeight="1" x14ac:dyDescent="0.25">
      <c r="AI1157" s="294"/>
      <c r="AJ1157" s="294"/>
      <c r="AK1157" s="299"/>
    </row>
    <row r="1158" spans="35:37" ht="35.25" customHeight="1" x14ac:dyDescent="0.25">
      <c r="AI1158" s="294"/>
      <c r="AJ1158" s="294"/>
      <c r="AK1158" s="299"/>
    </row>
    <row r="1159" spans="35:37" ht="35.25" customHeight="1" x14ac:dyDescent="0.25">
      <c r="AI1159" s="294"/>
      <c r="AJ1159" s="294"/>
      <c r="AK1159" s="299"/>
    </row>
    <row r="1160" spans="35:37" ht="35.25" customHeight="1" x14ac:dyDescent="0.25">
      <c r="AI1160" s="299"/>
      <c r="AJ1160" s="299"/>
      <c r="AK1160" s="299"/>
    </row>
  </sheetData>
  <mergeCells count="61">
    <mergeCell ref="B1123:G1123"/>
    <mergeCell ref="CL6:CN6"/>
    <mergeCell ref="CO6:CR6"/>
    <mergeCell ref="CS6:CW7"/>
    <mergeCell ref="CX6:DA6"/>
    <mergeCell ref="DB6:DB7"/>
    <mergeCell ref="DC6:DF7"/>
    <mergeCell ref="CL7:CN7"/>
    <mergeCell ref="CO7:CR7"/>
    <mergeCell ref="CX7:DA7"/>
    <mergeCell ref="BX6:BY7"/>
    <mergeCell ref="BZ6:CA7"/>
    <mergeCell ref="CB6:CC7"/>
    <mergeCell ref="CD6:CE7"/>
    <mergeCell ref="CF6:CG7"/>
    <mergeCell ref="CH6:CK6"/>
    <mergeCell ref="CH7:CK7"/>
    <mergeCell ref="BL6:BM7"/>
    <mergeCell ref="BN6:BO7"/>
    <mergeCell ref="BP6:BQ7"/>
    <mergeCell ref="BR6:BS7"/>
    <mergeCell ref="BT6:BU7"/>
    <mergeCell ref="BV6:BW7"/>
    <mergeCell ref="BA6:BB7"/>
    <mergeCell ref="BC6:BD7"/>
    <mergeCell ref="BE6:BF7"/>
    <mergeCell ref="BG6:BH7"/>
    <mergeCell ref="BI6:BI7"/>
    <mergeCell ref="BJ6:BK7"/>
    <mergeCell ref="AO6:AP7"/>
    <mergeCell ref="AQ6:AR7"/>
    <mergeCell ref="AS6:AT7"/>
    <mergeCell ref="AU6:AV7"/>
    <mergeCell ref="AW6:AX7"/>
    <mergeCell ref="AY6:AZ7"/>
    <mergeCell ref="AC6:AD7"/>
    <mergeCell ref="AE6:AF7"/>
    <mergeCell ref="AG6:AH7"/>
    <mergeCell ref="AI6:AJ7"/>
    <mergeCell ref="AK6:AL7"/>
    <mergeCell ref="AM6:AN7"/>
    <mergeCell ref="CX5:DB5"/>
    <mergeCell ref="DC5:DF5"/>
    <mergeCell ref="M6:N7"/>
    <mergeCell ref="O6:P7"/>
    <mergeCell ref="Q6:R7"/>
    <mergeCell ref="S6:T7"/>
    <mergeCell ref="U6:V7"/>
    <mergeCell ref="W6:X7"/>
    <mergeCell ref="Y6:Z7"/>
    <mergeCell ref="AA6:AB7"/>
    <mergeCell ref="A4:G7"/>
    <mergeCell ref="H4:L7"/>
    <mergeCell ref="M4:CG4"/>
    <mergeCell ref="CH4:CW4"/>
    <mergeCell ref="CX4:DF4"/>
    <mergeCell ref="M5:AJ5"/>
    <mergeCell ref="AK5:BI5"/>
    <mergeCell ref="BJ5:CG5"/>
    <mergeCell ref="CH5:CN5"/>
    <mergeCell ref="CS5:CW5"/>
  </mergeCells>
  <pageMargins left="0.7" right="0.7" top="0.75" bottom="0.75" header="0.3" footer="0.3"/>
  <pageSetup orientation="portrait" r:id="rId1"/>
  <headerFooter>
    <oddHeader>&amp;RMass. Electric Co. and Nantucket Electric Co. d/b/a National Grid
Grid Modernization Plan CY2019 Annual Report
D.P.U. 15-120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0E07C-78A3-4DB1-8C64-7D054E5C6A47}">
  <sheetPr filterMode="1"/>
  <dimension ref="A1:C1149"/>
  <sheetViews>
    <sheetView workbookViewId="0">
      <selection activeCell="H856" sqref="H856:H873"/>
    </sheetView>
  </sheetViews>
  <sheetFormatPr defaultRowHeight="15" x14ac:dyDescent="0.25"/>
  <cols>
    <col min="1" max="1" width="21.7109375" style="316" customWidth="1"/>
    <col min="2" max="2" width="17.7109375" customWidth="1"/>
    <col min="3" max="3" width="31.42578125" style="310" bestFit="1" customWidth="1"/>
    <col min="10" max="10" width="14.28515625" bestFit="1" customWidth="1"/>
    <col min="11" max="11" width="11.140625" bestFit="1" customWidth="1"/>
    <col min="12" max="12" width="7.140625" bestFit="1" customWidth="1"/>
    <col min="13" max="13" width="10.7109375" bestFit="1" customWidth="1"/>
    <col min="14" max="14" width="7.140625" bestFit="1" customWidth="1"/>
  </cols>
  <sheetData>
    <row r="1" spans="1:3" ht="15.75" thickBot="1" x14ac:dyDescent="0.3">
      <c r="A1" s="309"/>
    </row>
    <row r="2" spans="1:3" x14ac:dyDescent="0.25">
      <c r="A2" s="311" t="s">
        <v>2110</v>
      </c>
      <c r="B2" s="311" t="s">
        <v>2111</v>
      </c>
      <c r="C2" s="311" t="s">
        <v>2112</v>
      </c>
    </row>
    <row r="3" spans="1:3" hidden="1" x14ac:dyDescent="0.25">
      <c r="A3" s="312" t="s">
        <v>542</v>
      </c>
      <c r="B3" s="63" t="s">
        <v>2113</v>
      </c>
      <c r="C3" s="313" t="s">
        <v>2114</v>
      </c>
    </row>
    <row r="4" spans="1:3" hidden="1" x14ac:dyDescent="0.25">
      <c r="A4" s="312" t="s">
        <v>546</v>
      </c>
      <c r="B4" s="63">
        <v>700</v>
      </c>
      <c r="C4" s="313" t="s">
        <v>2115</v>
      </c>
    </row>
    <row r="5" spans="1:3" hidden="1" x14ac:dyDescent="0.25">
      <c r="A5" s="312" t="s">
        <v>549</v>
      </c>
      <c r="B5" s="63">
        <v>865</v>
      </c>
      <c r="C5" s="313" t="s">
        <v>2115</v>
      </c>
    </row>
    <row r="6" spans="1:3" hidden="1" x14ac:dyDescent="0.25">
      <c r="A6" s="312" t="s">
        <v>551</v>
      </c>
      <c r="B6" s="63">
        <v>664</v>
      </c>
      <c r="C6" s="313" t="s">
        <v>2115</v>
      </c>
    </row>
    <row r="7" spans="1:3" hidden="1" x14ac:dyDescent="0.25">
      <c r="A7" s="312" t="s">
        <v>553</v>
      </c>
      <c r="B7" s="63">
        <v>594</v>
      </c>
      <c r="C7" s="313" t="s">
        <v>2115</v>
      </c>
    </row>
    <row r="8" spans="1:3" hidden="1" x14ac:dyDescent="0.25">
      <c r="A8" s="312" t="s">
        <v>555</v>
      </c>
      <c r="B8" s="63">
        <v>1500</v>
      </c>
      <c r="C8" s="313" t="s">
        <v>2115</v>
      </c>
    </row>
    <row r="9" spans="1:3" hidden="1" x14ac:dyDescent="0.25">
      <c r="A9" s="312" t="s">
        <v>557</v>
      </c>
      <c r="B9" s="63">
        <v>3200</v>
      </c>
      <c r="C9" s="313" t="s">
        <v>2115</v>
      </c>
    </row>
    <row r="10" spans="1:3" hidden="1" x14ac:dyDescent="0.25">
      <c r="A10" s="312" t="s">
        <v>559</v>
      </c>
      <c r="B10" s="63">
        <v>500</v>
      </c>
      <c r="C10" s="313" t="s">
        <v>2115</v>
      </c>
    </row>
    <row r="11" spans="1:3" hidden="1" x14ac:dyDescent="0.25">
      <c r="A11" s="312" t="s">
        <v>561</v>
      </c>
      <c r="B11" s="63">
        <v>1100</v>
      </c>
      <c r="C11" s="313" t="s">
        <v>2115</v>
      </c>
    </row>
    <row r="12" spans="1:3" hidden="1" x14ac:dyDescent="0.25">
      <c r="A12" s="312" t="s">
        <v>563</v>
      </c>
      <c r="B12" s="63">
        <v>1500</v>
      </c>
      <c r="C12" s="313" t="s">
        <v>2115</v>
      </c>
    </row>
    <row r="13" spans="1:3" hidden="1" x14ac:dyDescent="0.25">
      <c r="A13" s="312" t="s">
        <v>565</v>
      </c>
      <c r="B13" s="63">
        <v>665</v>
      </c>
      <c r="C13" s="313" t="s">
        <v>2115</v>
      </c>
    </row>
    <row r="14" spans="1:3" hidden="1" x14ac:dyDescent="0.25">
      <c r="A14" s="312" t="s">
        <v>567</v>
      </c>
      <c r="B14" s="63">
        <v>982</v>
      </c>
      <c r="C14" s="313" t="s">
        <v>2115</v>
      </c>
    </row>
    <row r="15" spans="1:3" hidden="1" x14ac:dyDescent="0.25">
      <c r="A15" s="312" t="s">
        <v>569</v>
      </c>
      <c r="B15" s="63">
        <v>449</v>
      </c>
      <c r="C15" s="313" t="s">
        <v>2115</v>
      </c>
    </row>
    <row r="16" spans="1:3" hidden="1" x14ac:dyDescent="0.25">
      <c r="A16" s="312" t="s">
        <v>571</v>
      </c>
      <c r="B16" s="63">
        <v>611</v>
      </c>
      <c r="C16" s="313" t="s">
        <v>2115</v>
      </c>
    </row>
    <row r="17" spans="1:3" hidden="1" x14ac:dyDescent="0.25">
      <c r="A17" s="312" t="s">
        <v>572</v>
      </c>
      <c r="B17" s="63">
        <v>695</v>
      </c>
      <c r="C17" s="313" t="s">
        <v>2115</v>
      </c>
    </row>
    <row r="18" spans="1:3" hidden="1" x14ac:dyDescent="0.25">
      <c r="A18" s="312" t="s">
        <v>574</v>
      </c>
      <c r="B18" s="63">
        <v>1000</v>
      </c>
      <c r="C18" s="313" t="s">
        <v>2115</v>
      </c>
    </row>
    <row r="19" spans="1:3" hidden="1" x14ac:dyDescent="0.25">
      <c r="A19" s="312" t="s">
        <v>575</v>
      </c>
      <c r="B19" s="63">
        <v>1308</v>
      </c>
      <c r="C19" s="313" t="s">
        <v>2115</v>
      </c>
    </row>
    <row r="20" spans="1:3" hidden="1" x14ac:dyDescent="0.25">
      <c r="A20" s="312" t="s">
        <v>576</v>
      </c>
      <c r="B20" s="63">
        <v>642</v>
      </c>
      <c r="C20" s="313" t="s">
        <v>2115</v>
      </c>
    </row>
    <row r="21" spans="1:3" hidden="1" x14ac:dyDescent="0.25">
      <c r="A21" s="312" t="s">
        <v>578</v>
      </c>
      <c r="B21" s="63">
        <v>989</v>
      </c>
      <c r="C21" s="313" t="s">
        <v>2115</v>
      </c>
    </row>
    <row r="22" spans="1:3" hidden="1" x14ac:dyDescent="0.25">
      <c r="A22" s="312" t="s">
        <v>580</v>
      </c>
      <c r="B22" s="63">
        <v>1180</v>
      </c>
      <c r="C22" s="313" t="s">
        <v>2115</v>
      </c>
    </row>
    <row r="23" spans="1:3" hidden="1" x14ac:dyDescent="0.25">
      <c r="A23" s="312" t="s">
        <v>581</v>
      </c>
      <c r="B23" s="63">
        <v>1374</v>
      </c>
      <c r="C23" s="313" t="s">
        <v>2115</v>
      </c>
    </row>
    <row r="24" spans="1:3" hidden="1" x14ac:dyDescent="0.25">
      <c r="A24" s="312" t="s">
        <v>583</v>
      </c>
      <c r="B24" s="63">
        <v>737</v>
      </c>
      <c r="C24" s="313" t="s">
        <v>2115</v>
      </c>
    </row>
    <row r="25" spans="1:3" hidden="1" x14ac:dyDescent="0.25">
      <c r="A25" s="312" t="s">
        <v>585</v>
      </c>
      <c r="B25" s="63">
        <v>0</v>
      </c>
      <c r="C25" s="313" t="s">
        <v>2115</v>
      </c>
    </row>
    <row r="26" spans="1:3" hidden="1" x14ac:dyDescent="0.25">
      <c r="A26" s="312" t="s">
        <v>586</v>
      </c>
      <c r="B26" s="63">
        <v>135</v>
      </c>
      <c r="C26" s="313" t="s">
        <v>2115</v>
      </c>
    </row>
    <row r="27" spans="1:3" hidden="1" x14ac:dyDescent="0.25">
      <c r="A27" s="312" t="s">
        <v>587</v>
      </c>
      <c r="B27" s="63">
        <v>723</v>
      </c>
      <c r="C27" s="313" t="s">
        <v>2115</v>
      </c>
    </row>
    <row r="28" spans="1:3" hidden="1" x14ac:dyDescent="0.25">
      <c r="A28" s="312" t="s">
        <v>589</v>
      </c>
      <c r="B28" s="63">
        <v>1369</v>
      </c>
      <c r="C28" s="313" t="s">
        <v>2115</v>
      </c>
    </row>
    <row r="29" spans="1:3" hidden="1" x14ac:dyDescent="0.25">
      <c r="A29" s="312" t="s">
        <v>591</v>
      </c>
      <c r="B29" s="63">
        <v>1360</v>
      </c>
      <c r="C29" s="313" t="s">
        <v>2115</v>
      </c>
    </row>
    <row r="30" spans="1:3" hidden="1" x14ac:dyDescent="0.25">
      <c r="A30" s="312" t="s">
        <v>593</v>
      </c>
      <c r="B30" s="63">
        <v>1230</v>
      </c>
      <c r="C30" s="313" t="s">
        <v>2115</v>
      </c>
    </row>
    <row r="31" spans="1:3" x14ac:dyDescent="0.25">
      <c r="A31" s="312" t="s">
        <v>596</v>
      </c>
      <c r="B31" s="63" t="s">
        <v>2113</v>
      </c>
      <c r="C31" s="314">
        <v>44286</v>
      </c>
    </row>
    <row r="32" spans="1:3" hidden="1" x14ac:dyDescent="0.25">
      <c r="A32" s="312" t="s">
        <v>598</v>
      </c>
      <c r="B32" s="63">
        <v>1000</v>
      </c>
      <c r="C32" s="313" t="s">
        <v>2115</v>
      </c>
    </row>
    <row r="33" spans="1:3" hidden="1" x14ac:dyDescent="0.25">
      <c r="A33" s="312" t="s">
        <v>599</v>
      </c>
      <c r="B33" s="63">
        <v>769</v>
      </c>
      <c r="C33" s="313" t="s">
        <v>2115</v>
      </c>
    </row>
    <row r="34" spans="1:3" hidden="1" x14ac:dyDescent="0.25">
      <c r="A34" s="312" t="s">
        <v>601</v>
      </c>
      <c r="B34" s="63">
        <v>1071</v>
      </c>
      <c r="C34" s="313" t="s">
        <v>2115</v>
      </c>
    </row>
    <row r="35" spans="1:3" hidden="1" x14ac:dyDescent="0.25">
      <c r="A35" s="312" t="s">
        <v>602</v>
      </c>
      <c r="B35" s="63">
        <v>1326</v>
      </c>
      <c r="C35" s="313" t="s">
        <v>2115</v>
      </c>
    </row>
    <row r="36" spans="1:3" hidden="1" x14ac:dyDescent="0.25">
      <c r="A36" s="312" t="s">
        <v>604</v>
      </c>
      <c r="B36" s="63">
        <v>1175</v>
      </c>
      <c r="C36" s="313" t="s">
        <v>2115</v>
      </c>
    </row>
    <row r="37" spans="1:3" hidden="1" x14ac:dyDescent="0.25">
      <c r="A37" s="312" t="s">
        <v>606</v>
      </c>
      <c r="B37" s="63">
        <v>2727</v>
      </c>
      <c r="C37" s="313" t="s">
        <v>2115</v>
      </c>
    </row>
    <row r="38" spans="1:3" hidden="1" x14ac:dyDescent="0.25">
      <c r="A38" s="312" t="s">
        <v>610</v>
      </c>
      <c r="B38" s="63">
        <v>2764</v>
      </c>
      <c r="C38" s="313" t="s">
        <v>2115</v>
      </c>
    </row>
    <row r="39" spans="1:3" hidden="1" x14ac:dyDescent="0.25">
      <c r="A39" s="312" t="s">
        <v>612</v>
      </c>
      <c r="B39" s="63">
        <v>9467</v>
      </c>
      <c r="C39" s="313" t="s">
        <v>2115</v>
      </c>
    </row>
    <row r="40" spans="1:3" hidden="1" x14ac:dyDescent="0.25">
      <c r="A40" s="312" t="s">
        <v>614</v>
      </c>
      <c r="B40" s="63">
        <v>4081</v>
      </c>
      <c r="C40" s="313" t="s">
        <v>2115</v>
      </c>
    </row>
    <row r="41" spans="1:3" hidden="1" x14ac:dyDescent="0.25">
      <c r="A41" s="312" t="s">
        <v>617</v>
      </c>
      <c r="B41" s="63">
        <v>9703</v>
      </c>
      <c r="C41" s="313" t="s">
        <v>2115</v>
      </c>
    </row>
    <row r="42" spans="1:3" hidden="1" x14ac:dyDescent="0.25">
      <c r="A42" s="312" t="s">
        <v>619</v>
      </c>
      <c r="B42" s="63">
        <v>8737</v>
      </c>
      <c r="C42" s="313" t="s">
        <v>2115</v>
      </c>
    </row>
    <row r="43" spans="1:3" hidden="1" x14ac:dyDescent="0.25">
      <c r="A43" s="312" t="s">
        <v>620</v>
      </c>
      <c r="B43" s="63">
        <v>7736</v>
      </c>
      <c r="C43" s="313" t="s">
        <v>2115</v>
      </c>
    </row>
    <row r="44" spans="1:3" hidden="1" x14ac:dyDescent="0.25">
      <c r="A44" s="312" t="s">
        <v>622</v>
      </c>
      <c r="B44" s="63">
        <v>9885</v>
      </c>
      <c r="C44" s="313" t="s">
        <v>2115</v>
      </c>
    </row>
    <row r="45" spans="1:3" hidden="1" x14ac:dyDescent="0.25">
      <c r="A45" s="312" t="s">
        <v>623</v>
      </c>
      <c r="B45" s="63">
        <v>7724</v>
      </c>
      <c r="C45" s="313" t="s">
        <v>2115</v>
      </c>
    </row>
    <row r="46" spans="1:3" hidden="1" x14ac:dyDescent="0.25">
      <c r="A46" s="312" t="s">
        <v>624</v>
      </c>
      <c r="B46" s="63">
        <v>0</v>
      </c>
      <c r="C46" s="313" t="s">
        <v>2115</v>
      </c>
    </row>
    <row r="47" spans="1:3" hidden="1" x14ac:dyDescent="0.25">
      <c r="A47" s="312" t="s">
        <v>627</v>
      </c>
      <c r="B47" s="63">
        <v>9114</v>
      </c>
      <c r="C47" s="313" t="s">
        <v>2115</v>
      </c>
    </row>
    <row r="48" spans="1:3" hidden="1" x14ac:dyDescent="0.25">
      <c r="A48" s="312" t="s">
        <v>629</v>
      </c>
      <c r="B48" s="63">
        <v>9661</v>
      </c>
      <c r="C48" s="313" t="s">
        <v>2115</v>
      </c>
    </row>
    <row r="49" spans="1:3" hidden="1" x14ac:dyDescent="0.25">
      <c r="A49" s="312" t="s">
        <v>630</v>
      </c>
      <c r="B49" s="63">
        <v>4350</v>
      </c>
      <c r="C49" s="313" t="s">
        <v>2115</v>
      </c>
    </row>
    <row r="50" spans="1:3" hidden="1" x14ac:dyDescent="0.25">
      <c r="A50" s="312" t="s">
        <v>632</v>
      </c>
      <c r="B50" s="63">
        <v>9366</v>
      </c>
      <c r="C50" s="313" t="s">
        <v>2115</v>
      </c>
    </row>
    <row r="51" spans="1:3" hidden="1" x14ac:dyDescent="0.25">
      <c r="A51" s="312" t="s">
        <v>634</v>
      </c>
      <c r="B51" s="63">
        <v>9391</v>
      </c>
      <c r="C51" s="313" t="s">
        <v>2115</v>
      </c>
    </row>
    <row r="52" spans="1:3" hidden="1" x14ac:dyDescent="0.25">
      <c r="A52" s="312" t="s">
        <v>637</v>
      </c>
      <c r="B52" s="63">
        <v>5791</v>
      </c>
      <c r="C52" s="313" t="s">
        <v>2115</v>
      </c>
    </row>
    <row r="53" spans="1:3" hidden="1" x14ac:dyDescent="0.25">
      <c r="A53" s="312" t="s">
        <v>640</v>
      </c>
      <c r="B53" s="63">
        <v>1510</v>
      </c>
      <c r="C53" s="313" t="s">
        <v>2115</v>
      </c>
    </row>
    <row r="54" spans="1:3" hidden="1" x14ac:dyDescent="0.25">
      <c r="A54" s="312" t="s">
        <v>642</v>
      </c>
      <c r="B54" s="63">
        <v>6742</v>
      </c>
      <c r="C54" s="313" t="s">
        <v>2115</v>
      </c>
    </row>
    <row r="55" spans="1:3" hidden="1" x14ac:dyDescent="0.25">
      <c r="A55" s="312" t="s">
        <v>644</v>
      </c>
      <c r="B55" s="63">
        <v>7660</v>
      </c>
      <c r="C55" s="313" t="s">
        <v>2115</v>
      </c>
    </row>
    <row r="56" spans="1:3" hidden="1" x14ac:dyDescent="0.25">
      <c r="A56" s="312" t="s">
        <v>645</v>
      </c>
      <c r="B56" s="63">
        <v>9134</v>
      </c>
      <c r="C56" s="313" t="s">
        <v>2115</v>
      </c>
    </row>
    <row r="57" spans="1:3" hidden="1" x14ac:dyDescent="0.25">
      <c r="A57" s="312" t="s">
        <v>647</v>
      </c>
      <c r="B57" s="63">
        <v>9464</v>
      </c>
      <c r="C57" s="313" t="s">
        <v>2115</v>
      </c>
    </row>
    <row r="58" spans="1:3" hidden="1" x14ac:dyDescent="0.25">
      <c r="A58" s="312" t="s">
        <v>648</v>
      </c>
      <c r="B58" s="63">
        <v>7842</v>
      </c>
      <c r="C58" s="313" t="s">
        <v>2115</v>
      </c>
    </row>
    <row r="59" spans="1:3" hidden="1" x14ac:dyDescent="0.25">
      <c r="A59" s="312" t="s">
        <v>650</v>
      </c>
      <c r="B59" s="63">
        <v>2563</v>
      </c>
      <c r="C59" s="313" t="s">
        <v>2115</v>
      </c>
    </row>
    <row r="60" spans="1:3" hidden="1" x14ac:dyDescent="0.25">
      <c r="A60" s="312" t="s">
        <v>652</v>
      </c>
      <c r="B60" s="63">
        <v>0</v>
      </c>
      <c r="C60" s="313" t="s">
        <v>2115</v>
      </c>
    </row>
    <row r="61" spans="1:3" hidden="1" x14ac:dyDescent="0.25">
      <c r="A61" s="312" t="s">
        <v>654</v>
      </c>
      <c r="B61" s="63">
        <v>0</v>
      </c>
      <c r="C61" s="313" t="s">
        <v>2115</v>
      </c>
    </row>
    <row r="62" spans="1:3" hidden="1" x14ac:dyDescent="0.25">
      <c r="A62" s="312" t="s">
        <v>2116</v>
      </c>
      <c r="B62" s="63">
        <v>7200</v>
      </c>
      <c r="C62" s="313" t="s">
        <v>2115</v>
      </c>
    </row>
    <row r="63" spans="1:3" hidden="1" x14ac:dyDescent="0.25">
      <c r="A63" s="312" t="s">
        <v>656</v>
      </c>
      <c r="B63" s="63">
        <v>6017</v>
      </c>
      <c r="C63" s="313" t="s">
        <v>2115</v>
      </c>
    </row>
    <row r="64" spans="1:3" hidden="1" x14ac:dyDescent="0.25">
      <c r="A64" s="312" t="s">
        <v>658</v>
      </c>
      <c r="B64" s="63">
        <v>9420</v>
      </c>
      <c r="C64" s="313" t="s">
        <v>2115</v>
      </c>
    </row>
    <row r="65" spans="1:3" hidden="1" x14ac:dyDescent="0.25">
      <c r="A65" s="312" t="s">
        <v>660</v>
      </c>
      <c r="B65" s="63">
        <v>5704</v>
      </c>
      <c r="C65" s="313" t="s">
        <v>2115</v>
      </c>
    </row>
    <row r="66" spans="1:3" hidden="1" x14ac:dyDescent="0.25">
      <c r="A66" s="312" t="s">
        <v>662</v>
      </c>
      <c r="B66" s="63">
        <v>2765</v>
      </c>
      <c r="C66" s="313" t="s">
        <v>2115</v>
      </c>
    </row>
    <row r="67" spans="1:3" hidden="1" x14ac:dyDescent="0.25">
      <c r="A67" s="312" t="s">
        <v>663</v>
      </c>
      <c r="B67" s="63">
        <v>2593</v>
      </c>
      <c r="C67" s="313" t="s">
        <v>2115</v>
      </c>
    </row>
    <row r="68" spans="1:3" hidden="1" x14ac:dyDescent="0.25">
      <c r="A68" s="312" t="s">
        <v>665</v>
      </c>
      <c r="B68" s="63">
        <v>6246</v>
      </c>
      <c r="C68" s="313" t="s">
        <v>2115</v>
      </c>
    </row>
    <row r="69" spans="1:3" hidden="1" x14ac:dyDescent="0.25">
      <c r="A69" s="312" t="s">
        <v>667</v>
      </c>
      <c r="B69" s="63">
        <v>9748</v>
      </c>
      <c r="C69" s="313" t="s">
        <v>2115</v>
      </c>
    </row>
    <row r="70" spans="1:3" hidden="1" x14ac:dyDescent="0.25">
      <c r="A70" s="312" t="s">
        <v>668</v>
      </c>
      <c r="B70" s="63">
        <v>1324</v>
      </c>
      <c r="C70" s="313" t="s">
        <v>2115</v>
      </c>
    </row>
    <row r="71" spans="1:3" hidden="1" x14ac:dyDescent="0.25">
      <c r="A71" s="312" t="s">
        <v>669</v>
      </c>
      <c r="B71" s="63">
        <v>9556</v>
      </c>
      <c r="C71" s="313" t="s">
        <v>2115</v>
      </c>
    </row>
    <row r="72" spans="1:3" hidden="1" x14ac:dyDescent="0.25">
      <c r="A72" s="312" t="s">
        <v>671</v>
      </c>
      <c r="B72" s="63">
        <v>9796</v>
      </c>
      <c r="C72" s="313" t="s">
        <v>2115</v>
      </c>
    </row>
    <row r="73" spans="1:3" hidden="1" x14ac:dyDescent="0.25">
      <c r="A73" s="312" t="s">
        <v>672</v>
      </c>
      <c r="B73" s="63">
        <v>971</v>
      </c>
      <c r="C73" s="313" t="s">
        <v>2115</v>
      </c>
    </row>
    <row r="74" spans="1:3" hidden="1" x14ac:dyDescent="0.25">
      <c r="A74" s="312" t="s">
        <v>673</v>
      </c>
      <c r="B74" s="63">
        <v>585</v>
      </c>
      <c r="C74" s="313" t="s">
        <v>2115</v>
      </c>
    </row>
    <row r="75" spans="1:3" hidden="1" x14ac:dyDescent="0.25">
      <c r="A75" s="312" t="s">
        <v>675</v>
      </c>
      <c r="B75" s="63">
        <v>4232</v>
      </c>
      <c r="C75" s="313" t="s">
        <v>2115</v>
      </c>
    </row>
    <row r="76" spans="1:3" hidden="1" x14ac:dyDescent="0.25">
      <c r="A76" s="312" t="s">
        <v>676</v>
      </c>
      <c r="B76" s="63">
        <v>9696</v>
      </c>
      <c r="C76" s="313" t="s">
        <v>2115</v>
      </c>
    </row>
    <row r="77" spans="1:3" hidden="1" x14ac:dyDescent="0.25">
      <c r="A77" s="312" t="s">
        <v>677</v>
      </c>
      <c r="B77" s="63">
        <v>1017</v>
      </c>
      <c r="C77" s="313" t="s">
        <v>2115</v>
      </c>
    </row>
    <row r="78" spans="1:3" hidden="1" x14ac:dyDescent="0.25">
      <c r="A78" s="312" t="s">
        <v>678</v>
      </c>
      <c r="B78" s="63">
        <v>8847</v>
      </c>
      <c r="C78" s="313" t="s">
        <v>2115</v>
      </c>
    </row>
    <row r="79" spans="1:3" hidden="1" x14ac:dyDescent="0.25">
      <c r="A79" s="312" t="s">
        <v>679</v>
      </c>
      <c r="B79" s="63">
        <v>8459</v>
      </c>
      <c r="C79" s="313" t="s">
        <v>2115</v>
      </c>
    </row>
    <row r="80" spans="1:3" hidden="1" x14ac:dyDescent="0.25">
      <c r="A80" s="312" t="s">
        <v>681</v>
      </c>
      <c r="B80" s="63">
        <v>9349</v>
      </c>
      <c r="C80" s="313" t="s">
        <v>2115</v>
      </c>
    </row>
    <row r="81" spans="1:3" hidden="1" x14ac:dyDescent="0.25">
      <c r="A81" s="312" t="s">
        <v>683</v>
      </c>
      <c r="B81" s="63">
        <v>9970</v>
      </c>
      <c r="C81" s="313" t="s">
        <v>2115</v>
      </c>
    </row>
    <row r="82" spans="1:3" hidden="1" x14ac:dyDescent="0.25">
      <c r="A82" s="312" t="s">
        <v>685</v>
      </c>
      <c r="B82" s="63">
        <v>6003</v>
      </c>
      <c r="C82" s="313" t="s">
        <v>2115</v>
      </c>
    </row>
    <row r="83" spans="1:3" hidden="1" x14ac:dyDescent="0.25">
      <c r="A83" s="312" t="s">
        <v>686</v>
      </c>
      <c r="B83" s="63">
        <v>9700</v>
      </c>
      <c r="C83" s="313" t="s">
        <v>2115</v>
      </c>
    </row>
    <row r="84" spans="1:3" hidden="1" x14ac:dyDescent="0.25">
      <c r="A84" s="312" t="s">
        <v>687</v>
      </c>
      <c r="B84" s="63">
        <v>7000</v>
      </c>
      <c r="C84" s="313" t="s">
        <v>2115</v>
      </c>
    </row>
    <row r="85" spans="1:3" hidden="1" x14ac:dyDescent="0.25">
      <c r="A85" s="312" t="s">
        <v>689</v>
      </c>
      <c r="B85" s="63">
        <v>5409</v>
      </c>
      <c r="C85" s="313" t="s">
        <v>2115</v>
      </c>
    </row>
    <row r="86" spans="1:3" hidden="1" x14ac:dyDescent="0.25">
      <c r="A86" s="312" t="s">
        <v>690</v>
      </c>
      <c r="B86" s="63">
        <v>7930</v>
      </c>
      <c r="C86" s="313" t="s">
        <v>2115</v>
      </c>
    </row>
    <row r="87" spans="1:3" hidden="1" x14ac:dyDescent="0.25">
      <c r="A87" s="312" t="s">
        <v>692</v>
      </c>
      <c r="B87" s="63">
        <v>1354</v>
      </c>
      <c r="C87" s="313" t="s">
        <v>2115</v>
      </c>
    </row>
    <row r="88" spans="1:3" hidden="1" x14ac:dyDescent="0.25">
      <c r="A88" s="312" t="s">
        <v>693</v>
      </c>
      <c r="B88" s="63">
        <v>566</v>
      </c>
      <c r="C88" s="313" t="s">
        <v>2115</v>
      </c>
    </row>
    <row r="89" spans="1:3" hidden="1" x14ac:dyDescent="0.25">
      <c r="A89" s="312" t="s">
        <v>694</v>
      </c>
      <c r="B89" s="63">
        <v>512</v>
      </c>
      <c r="C89" s="313" t="s">
        <v>2115</v>
      </c>
    </row>
    <row r="90" spans="1:3" hidden="1" x14ac:dyDescent="0.25">
      <c r="A90" s="312" t="s">
        <v>695</v>
      </c>
      <c r="B90" s="63">
        <v>2258</v>
      </c>
      <c r="C90" s="313" t="s">
        <v>2115</v>
      </c>
    </row>
    <row r="91" spans="1:3" hidden="1" x14ac:dyDescent="0.25">
      <c r="A91" s="312" t="s">
        <v>696</v>
      </c>
      <c r="B91" s="63">
        <v>2872</v>
      </c>
      <c r="C91" s="313" t="s">
        <v>2115</v>
      </c>
    </row>
    <row r="92" spans="1:3" hidden="1" x14ac:dyDescent="0.25">
      <c r="A92" s="312" t="s">
        <v>697</v>
      </c>
      <c r="B92" s="63">
        <v>1872</v>
      </c>
      <c r="C92" s="313" t="s">
        <v>2115</v>
      </c>
    </row>
    <row r="93" spans="1:3" hidden="1" x14ac:dyDescent="0.25">
      <c r="A93" s="312" t="s">
        <v>698</v>
      </c>
      <c r="B93" s="63">
        <v>4547</v>
      </c>
      <c r="C93" s="313" t="s">
        <v>2115</v>
      </c>
    </row>
    <row r="94" spans="1:3" hidden="1" x14ac:dyDescent="0.25">
      <c r="A94" s="312" t="s">
        <v>700</v>
      </c>
      <c r="B94" s="63">
        <v>3637</v>
      </c>
      <c r="C94" s="313" t="s">
        <v>2115</v>
      </c>
    </row>
    <row r="95" spans="1:3" hidden="1" x14ac:dyDescent="0.25">
      <c r="A95" s="312" t="s">
        <v>702</v>
      </c>
      <c r="B95" s="63">
        <v>6379</v>
      </c>
      <c r="C95" s="313" t="s">
        <v>2115</v>
      </c>
    </row>
    <row r="96" spans="1:3" hidden="1" x14ac:dyDescent="0.25">
      <c r="A96" s="312" t="s">
        <v>704</v>
      </c>
      <c r="B96" s="63">
        <v>5541</v>
      </c>
      <c r="C96" s="313" t="s">
        <v>2115</v>
      </c>
    </row>
    <row r="97" spans="1:3" hidden="1" x14ac:dyDescent="0.25">
      <c r="A97" s="312" t="s">
        <v>705</v>
      </c>
      <c r="B97" s="63">
        <v>4679</v>
      </c>
      <c r="C97" s="313" t="s">
        <v>2115</v>
      </c>
    </row>
    <row r="98" spans="1:3" hidden="1" x14ac:dyDescent="0.25">
      <c r="A98" s="312" t="s">
        <v>707</v>
      </c>
      <c r="B98" s="63">
        <v>3761</v>
      </c>
      <c r="C98" s="313" t="s">
        <v>2115</v>
      </c>
    </row>
    <row r="99" spans="1:3" hidden="1" x14ac:dyDescent="0.25">
      <c r="A99" s="312" t="s">
        <v>708</v>
      </c>
      <c r="B99" s="63">
        <v>684</v>
      </c>
      <c r="C99" s="313" t="s">
        <v>2115</v>
      </c>
    </row>
    <row r="100" spans="1:3" hidden="1" x14ac:dyDescent="0.25">
      <c r="A100" s="312" t="s">
        <v>709</v>
      </c>
      <c r="B100" s="63">
        <v>1471</v>
      </c>
      <c r="C100" s="313" t="s">
        <v>2115</v>
      </c>
    </row>
    <row r="101" spans="1:3" hidden="1" x14ac:dyDescent="0.25">
      <c r="A101" s="312" t="s">
        <v>711</v>
      </c>
      <c r="B101" s="63">
        <v>776</v>
      </c>
      <c r="C101" s="313" t="s">
        <v>2115</v>
      </c>
    </row>
    <row r="102" spans="1:3" hidden="1" x14ac:dyDescent="0.25">
      <c r="A102" s="312" t="s">
        <v>712</v>
      </c>
      <c r="B102" s="63">
        <v>512</v>
      </c>
      <c r="C102" s="313" t="s">
        <v>2115</v>
      </c>
    </row>
    <row r="103" spans="1:3" hidden="1" x14ac:dyDescent="0.25">
      <c r="A103" s="312" t="s">
        <v>713</v>
      </c>
      <c r="B103" s="63">
        <v>969</v>
      </c>
      <c r="C103" s="313" t="s">
        <v>2115</v>
      </c>
    </row>
    <row r="104" spans="1:3" hidden="1" x14ac:dyDescent="0.25">
      <c r="A104" s="312" t="s">
        <v>715</v>
      </c>
      <c r="B104" s="63">
        <v>1464</v>
      </c>
      <c r="C104" s="313" t="s">
        <v>2115</v>
      </c>
    </row>
    <row r="105" spans="1:3" hidden="1" x14ac:dyDescent="0.25">
      <c r="A105" s="312" t="s">
        <v>716</v>
      </c>
      <c r="B105" s="63">
        <v>0</v>
      </c>
      <c r="C105" s="313" t="s">
        <v>2115</v>
      </c>
    </row>
    <row r="106" spans="1:3" hidden="1" x14ac:dyDescent="0.25">
      <c r="A106" s="312" t="s">
        <v>718</v>
      </c>
      <c r="B106" s="63">
        <v>0</v>
      </c>
      <c r="C106" s="313" t="s">
        <v>2115</v>
      </c>
    </row>
    <row r="107" spans="1:3" hidden="1" x14ac:dyDescent="0.25">
      <c r="A107" s="312" t="s">
        <v>720</v>
      </c>
      <c r="B107" s="63">
        <v>0</v>
      </c>
      <c r="C107" s="313" t="s">
        <v>2115</v>
      </c>
    </row>
    <row r="108" spans="1:3" hidden="1" x14ac:dyDescent="0.25">
      <c r="A108" s="312" t="s">
        <v>722</v>
      </c>
      <c r="B108" s="63">
        <v>2954</v>
      </c>
      <c r="C108" s="313" t="s">
        <v>2115</v>
      </c>
    </row>
    <row r="109" spans="1:3" x14ac:dyDescent="0.25">
      <c r="A109" s="312" t="s">
        <v>724</v>
      </c>
      <c r="B109" s="63" t="s">
        <v>2113</v>
      </c>
      <c r="C109" s="314">
        <v>44286</v>
      </c>
    </row>
    <row r="110" spans="1:3" x14ac:dyDescent="0.25">
      <c r="A110" s="312" t="s">
        <v>726</v>
      </c>
      <c r="B110" s="63" t="s">
        <v>2113</v>
      </c>
      <c r="C110" s="314">
        <v>44286</v>
      </c>
    </row>
    <row r="111" spans="1:3" hidden="1" x14ac:dyDescent="0.25">
      <c r="A111" s="312" t="s">
        <v>728</v>
      </c>
      <c r="B111" s="63">
        <v>6995</v>
      </c>
      <c r="C111" s="313" t="s">
        <v>2115</v>
      </c>
    </row>
    <row r="112" spans="1:3" hidden="1" x14ac:dyDescent="0.25">
      <c r="A112" s="312" t="s">
        <v>729</v>
      </c>
      <c r="B112" s="63">
        <v>7212</v>
      </c>
      <c r="C112" s="313" t="s">
        <v>2115</v>
      </c>
    </row>
    <row r="113" spans="1:3" hidden="1" x14ac:dyDescent="0.25">
      <c r="A113" s="312" t="s">
        <v>731</v>
      </c>
      <c r="B113" s="63">
        <v>1822</v>
      </c>
      <c r="C113" s="313" t="s">
        <v>2115</v>
      </c>
    </row>
    <row r="114" spans="1:3" hidden="1" x14ac:dyDescent="0.25">
      <c r="A114" s="312" t="s">
        <v>734</v>
      </c>
      <c r="B114" s="63">
        <v>6695</v>
      </c>
      <c r="C114" s="313" t="s">
        <v>2115</v>
      </c>
    </row>
    <row r="115" spans="1:3" hidden="1" x14ac:dyDescent="0.25">
      <c r="A115" s="312" t="s">
        <v>736</v>
      </c>
      <c r="B115" s="63">
        <v>2404</v>
      </c>
      <c r="C115" s="313" t="s">
        <v>2115</v>
      </c>
    </row>
    <row r="116" spans="1:3" hidden="1" x14ac:dyDescent="0.25">
      <c r="A116" s="312" t="s">
        <v>737</v>
      </c>
      <c r="B116" s="63">
        <v>7487</v>
      </c>
      <c r="C116" s="313" t="s">
        <v>2115</v>
      </c>
    </row>
    <row r="117" spans="1:3" hidden="1" x14ac:dyDescent="0.25">
      <c r="A117" s="312" t="s">
        <v>739</v>
      </c>
      <c r="B117" s="63">
        <v>7861</v>
      </c>
      <c r="C117" s="313" t="s">
        <v>2115</v>
      </c>
    </row>
    <row r="118" spans="1:3" hidden="1" x14ac:dyDescent="0.25">
      <c r="A118" s="312" t="s">
        <v>740</v>
      </c>
      <c r="B118" s="63">
        <v>3843</v>
      </c>
      <c r="C118" s="313" t="s">
        <v>2115</v>
      </c>
    </row>
    <row r="119" spans="1:3" hidden="1" x14ac:dyDescent="0.25">
      <c r="A119" s="312" t="s">
        <v>742</v>
      </c>
      <c r="B119" s="63">
        <v>0</v>
      </c>
      <c r="C119" s="313" t="s">
        <v>2115</v>
      </c>
    </row>
    <row r="120" spans="1:3" hidden="1" x14ac:dyDescent="0.25">
      <c r="A120" s="312" t="s">
        <v>744</v>
      </c>
      <c r="B120" s="63">
        <v>0</v>
      </c>
      <c r="C120" s="313" t="s">
        <v>2115</v>
      </c>
    </row>
    <row r="121" spans="1:3" hidden="1" x14ac:dyDescent="0.25">
      <c r="A121" s="312" t="s">
        <v>2117</v>
      </c>
      <c r="B121" s="63">
        <v>4115</v>
      </c>
      <c r="C121" s="313" t="s">
        <v>2115</v>
      </c>
    </row>
    <row r="122" spans="1:3" hidden="1" x14ac:dyDescent="0.25">
      <c r="A122" s="312" t="s">
        <v>746</v>
      </c>
      <c r="B122" s="63">
        <v>3574</v>
      </c>
      <c r="C122" s="313" t="s">
        <v>2115</v>
      </c>
    </row>
    <row r="123" spans="1:3" hidden="1" x14ac:dyDescent="0.25">
      <c r="A123" s="312" t="s">
        <v>747</v>
      </c>
      <c r="B123" s="63">
        <v>5835</v>
      </c>
      <c r="C123" s="313" t="s">
        <v>2115</v>
      </c>
    </row>
    <row r="124" spans="1:3" hidden="1" x14ac:dyDescent="0.25">
      <c r="A124" s="312" t="s">
        <v>748</v>
      </c>
      <c r="B124" s="63">
        <v>1796</v>
      </c>
      <c r="C124" s="313" t="s">
        <v>2115</v>
      </c>
    </row>
    <row r="125" spans="1:3" hidden="1" x14ac:dyDescent="0.25">
      <c r="A125" s="312" t="s">
        <v>750</v>
      </c>
      <c r="B125" s="63">
        <v>0</v>
      </c>
      <c r="C125" s="313" t="s">
        <v>2115</v>
      </c>
    </row>
    <row r="126" spans="1:3" hidden="1" x14ac:dyDescent="0.25">
      <c r="A126" s="312" t="s">
        <v>751</v>
      </c>
      <c r="B126" s="63">
        <v>5816</v>
      </c>
      <c r="C126" s="313" t="s">
        <v>2115</v>
      </c>
    </row>
    <row r="127" spans="1:3" hidden="1" x14ac:dyDescent="0.25">
      <c r="A127" s="312" t="s">
        <v>753</v>
      </c>
      <c r="B127" s="63">
        <v>65</v>
      </c>
      <c r="C127" s="313" t="s">
        <v>2115</v>
      </c>
    </row>
    <row r="128" spans="1:3" hidden="1" x14ac:dyDescent="0.25">
      <c r="A128" s="312" t="s">
        <v>754</v>
      </c>
      <c r="B128" s="63">
        <v>1320</v>
      </c>
      <c r="C128" s="313" t="s">
        <v>2115</v>
      </c>
    </row>
    <row r="129" spans="1:3" hidden="1" x14ac:dyDescent="0.25">
      <c r="A129" s="312" t="s">
        <v>755</v>
      </c>
      <c r="B129" s="63">
        <v>1489</v>
      </c>
      <c r="C129" s="313" t="s">
        <v>2115</v>
      </c>
    </row>
    <row r="130" spans="1:3" hidden="1" x14ac:dyDescent="0.25">
      <c r="A130" s="312" t="s">
        <v>756</v>
      </c>
      <c r="B130" s="63">
        <v>1060</v>
      </c>
      <c r="C130" s="313" t="s">
        <v>2115</v>
      </c>
    </row>
    <row r="131" spans="1:3" hidden="1" x14ac:dyDescent="0.25">
      <c r="A131" s="312" t="s">
        <v>758</v>
      </c>
      <c r="B131" s="63">
        <v>1292</v>
      </c>
      <c r="C131" s="313" t="s">
        <v>2115</v>
      </c>
    </row>
    <row r="132" spans="1:3" hidden="1" x14ac:dyDescent="0.25">
      <c r="A132" s="312" t="s">
        <v>760</v>
      </c>
      <c r="B132" s="63">
        <v>1361</v>
      </c>
      <c r="C132" s="313" t="s">
        <v>2115</v>
      </c>
    </row>
    <row r="133" spans="1:3" hidden="1" x14ac:dyDescent="0.25">
      <c r="A133" s="312" t="s">
        <v>761</v>
      </c>
      <c r="B133" s="63">
        <v>1726</v>
      </c>
      <c r="C133" s="313" t="s">
        <v>2115</v>
      </c>
    </row>
    <row r="134" spans="1:3" hidden="1" x14ac:dyDescent="0.25">
      <c r="A134" s="312" t="s">
        <v>763</v>
      </c>
      <c r="B134" s="63">
        <v>145</v>
      </c>
      <c r="C134" s="313" t="s">
        <v>2115</v>
      </c>
    </row>
    <row r="135" spans="1:3" hidden="1" x14ac:dyDescent="0.25">
      <c r="A135" s="312" t="s">
        <v>765</v>
      </c>
      <c r="B135" s="63">
        <v>1387</v>
      </c>
      <c r="C135" s="313" t="s">
        <v>2115</v>
      </c>
    </row>
    <row r="136" spans="1:3" hidden="1" x14ac:dyDescent="0.25">
      <c r="A136" s="312" t="s">
        <v>767</v>
      </c>
      <c r="B136" s="63">
        <v>7207</v>
      </c>
      <c r="C136" s="313" t="s">
        <v>2115</v>
      </c>
    </row>
    <row r="137" spans="1:3" hidden="1" x14ac:dyDescent="0.25">
      <c r="A137" s="312" t="s">
        <v>2118</v>
      </c>
      <c r="B137" s="63">
        <v>0</v>
      </c>
      <c r="C137" s="313" t="s">
        <v>2115</v>
      </c>
    </row>
    <row r="138" spans="1:3" hidden="1" x14ac:dyDescent="0.25">
      <c r="A138" s="312" t="s">
        <v>769</v>
      </c>
      <c r="B138" s="63">
        <v>0</v>
      </c>
      <c r="C138" s="313" t="s">
        <v>2115</v>
      </c>
    </row>
    <row r="139" spans="1:3" hidden="1" x14ac:dyDescent="0.25">
      <c r="A139" s="312" t="s">
        <v>2119</v>
      </c>
      <c r="B139" s="63">
        <v>0</v>
      </c>
      <c r="C139" s="313" t="s">
        <v>2115</v>
      </c>
    </row>
    <row r="140" spans="1:3" hidden="1" x14ac:dyDescent="0.25">
      <c r="A140" s="312" t="s">
        <v>771</v>
      </c>
      <c r="B140" s="63">
        <v>642</v>
      </c>
      <c r="C140" s="313" t="s">
        <v>2115</v>
      </c>
    </row>
    <row r="141" spans="1:3" hidden="1" x14ac:dyDescent="0.25">
      <c r="A141" s="312" t="s">
        <v>773</v>
      </c>
      <c r="B141" s="63">
        <v>5546</v>
      </c>
      <c r="C141" s="313" t="s">
        <v>2115</v>
      </c>
    </row>
    <row r="142" spans="1:3" hidden="1" x14ac:dyDescent="0.25">
      <c r="A142" s="312" t="s">
        <v>775</v>
      </c>
      <c r="B142" s="63">
        <v>0</v>
      </c>
      <c r="C142" s="313" t="s">
        <v>2115</v>
      </c>
    </row>
    <row r="143" spans="1:3" hidden="1" x14ac:dyDescent="0.25">
      <c r="A143" s="312" t="s">
        <v>777</v>
      </c>
      <c r="B143" s="63">
        <v>843</v>
      </c>
      <c r="C143" s="313" t="s">
        <v>2115</v>
      </c>
    </row>
    <row r="144" spans="1:3" hidden="1" x14ac:dyDescent="0.25">
      <c r="A144" s="312" t="s">
        <v>779</v>
      </c>
      <c r="B144" s="63">
        <v>2876</v>
      </c>
      <c r="C144" s="313" t="s">
        <v>2115</v>
      </c>
    </row>
    <row r="145" spans="1:3" hidden="1" x14ac:dyDescent="0.25">
      <c r="A145" s="312" t="s">
        <v>782</v>
      </c>
      <c r="B145" s="63">
        <v>2798</v>
      </c>
      <c r="C145" s="313" t="s">
        <v>2115</v>
      </c>
    </row>
    <row r="146" spans="1:3" hidden="1" x14ac:dyDescent="0.25">
      <c r="A146" s="312" t="s">
        <v>783</v>
      </c>
      <c r="B146" s="63">
        <v>1814</v>
      </c>
      <c r="C146" s="313" t="s">
        <v>2115</v>
      </c>
    </row>
    <row r="147" spans="1:3" hidden="1" x14ac:dyDescent="0.25">
      <c r="A147" s="312" t="s">
        <v>785</v>
      </c>
      <c r="B147" s="63">
        <v>9642</v>
      </c>
      <c r="C147" s="313" t="s">
        <v>2115</v>
      </c>
    </row>
    <row r="148" spans="1:3" hidden="1" x14ac:dyDescent="0.25">
      <c r="A148" s="312" t="s">
        <v>787</v>
      </c>
      <c r="B148" s="63">
        <v>2529</v>
      </c>
      <c r="C148" s="313" t="s">
        <v>2115</v>
      </c>
    </row>
    <row r="149" spans="1:3" hidden="1" x14ac:dyDescent="0.25">
      <c r="A149" s="312" t="s">
        <v>789</v>
      </c>
      <c r="B149" s="63">
        <v>0</v>
      </c>
      <c r="C149" s="313" t="s">
        <v>2115</v>
      </c>
    </row>
    <row r="150" spans="1:3" hidden="1" x14ac:dyDescent="0.25">
      <c r="A150" s="312" t="s">
        <v>790</v>
      </c>
      <c r="B150" s="63">
        <v>0</v>
      </c>
      <c r="C150" s="313" t="s">
        <v>2115</v>
      </c>
    </row>
    <row r="151" spans="1:3" hidden="1" x14ac:dyDescent="0.25">
      <c r="A151" s="312" t="s">
        <v>791</v>
      </c>
      <c r="B151" s="63">
        <v>1342</v>
      </c>
      <c r="C151" s="313" t="s">
        <v>2115</v>
      </c>
    </row>
    <row r="152" spans="1:3" hidden="1" x14ac:dyDescent="0.25">
      <c r="A152" s="312" t="s">
        <v>792</v>
      </c>
      <c r="B152" s="63">
        <v>93</v>
      </c>
      <c r="C152" s="313" t="s">
        <v>2115</v>
      </c>
    </row>
    <row r="153" spans="1:3" hidden="1" x14ac:dyDescent="0.25">
      <c r="A153" s="312" t="s">
        <v>793</v>
      </c>
      <c r="B153" s="63">
        <v>776</v>
      </c>
      <c r="C153" s="313" t="s">
        <v>2115</v>
      </c>
    </row>
    <row r="154" spans="1:3" hidden="1" x14ac:dyDescent="0.25">
      <c r="A154" s="312" t="s">
        <v>794</v>
      </c>
      <c r="B154" s="63">
        <v>1287</v>
      </c>
      <c r="C154" s="313" t="s">
        <v>2115</v>
      </c>
    </row>
    <row r="155" spans="1:3" hidden="1" x14ac:dyDescent="0.25">
      <c r="A155" s="312" t="s">
        <v>797</v>
      </c>
      <c r="B155" s="63">
        <v>1268</v>
      </c>
      <c r="C155" s="313" t="s">
        <v>2115</v>
      </c>
    </row>
    <row r="156" spans="1:3" hidden="1" x14ac:dyDescent="0.25">
      <c r="A156" s="312" t="s">
        <v>798</v>
      </c>
      <c r="B156" s="63">
        <v>763</v>
      </c>
      <c r="C156" s="313" t="s">
        <v>2115</v>
      </c>
    </row>
    <row r="157" spans="1:3" hidden="1" x14ac:dyDescent="0.25">
      <c r="A157" s="312" t="s">
        <v>799</v>
      </c>
      <c r="B157" s="63">
        <v>766</v>
      </c>
      <c r="C157" s="313" t="s">
        <v>2115</v>
      </c>
    </row>
    <row r="158" spans="1:3" hidden="1" x14ac:dyDescent="0.25">
      <c r="A158" s="312" t="s">
        <v>800</v>
      </c>
      <c r="B158" s="63">
        <v>880</v>
      </c>
      <c r="C158" s="313" t="s">
        <v>2115</v>
      </c>
    </row>
    <row r="159" spans="1:3" hidden="1" x14ac:dyDescent="0.25">
      <c r="A159" s="312" t="s">
        <v>801</v>
      </c>
      <c r="B159" s="63">
        <v>682</v>
      </c>
      <c r="C159" s="313" t="s">
        <v>2115</v>
      </c>
    </row>
    <row r="160" spans="1:3" hidden="1" x14ac:dyDescent="0.25">
      <c r="A160" s="312" t="s">
        <v>802</v>
      </c>
      <c r="B160" s="63">
        <v>3630</v>
      </c>
      <c r="C160" s="313" t="s">
        <v>2115</v>
      </c>
    </row>
    <row r="161" spans="1:3" hidden="1" x14ac:dyDescent="0.25">
      <c r="A161" s="312" t="s">
        <v>803</v>
      </c>
      <c r="B161" s="63">
        <v>3168</v>
      </c>
      <c r="C161" s="313" t="s">
        <v>2115</v>
      </c>
    </row>
    <row r="162" spans="1:3" hidden="1" x14ac:dyDescent="0.25">
      <c r="A162" s="312" t="s">
        <v>804</v>
      </c>
      <c r="B162" s="63">
        <v>908</v>
      </c>
      <c r="C162" s="313" t="e">
        <f>#REF!</f>
        <v>#REF!</v>
      </c>
    </row>
    <row r="163" spans="1:3" hidden="1" x14ac:dyDescent="0.25">
      <c r="A163" s="312" t="s">
        <v>807</v>
      </c>
      <c r="B163" s="63">
        <v>332</v>
      </c>
      <c r="C163" s="313" t="s">
        <v>2115</v>
      </c>
    </row>
    <row r="164" spans="1:3" hidden="1" x14ac:dyDescent="0.25">
      <c r="A164" s="312" t="s">
        <v>808</v>
      </c>
      <c r="B164" s="63">
        <v>1573</v>
      </c>
      <c r="C164" s="313" t="s">
        <v>2115</v>
      </c>
    </row>
    <row r="165" spans="1:3" hidden="1" x14ac:dyDescent="0.25">
      <c r="A165" s="312" t="s">
        <v>809</v>
      </c>
      <c r="B165" s="63">
        <v>642</v>
      </c>
      <c r="C165" s="313" t="s">
        <v>2115</v>
      </c>
    </row>
    <row r="166" spans="1:3" hidden="1" x14ac:dyDescent="0.25">
      <c r="A166" s="312" t="s">
        <v>810</v>
      </c>
      <c r="B166" s="63">
        <v>689</v>
      </c>
      <c r="C166" s="313" t="s">
        <v>2115</v>
      </c>
    </row>
    <row r="167" spans="1:3" hidden="1" x14ac:dyDescent="0.25">
      <c r="A167" s="312" t="s">
        <v>812</v>
      </c>
      <c r="B167" s="63">
        <v>1209</v>
      </c>
      <c r="C167" s="313" t="s">
        <v>2115</v>
      </c>
    </row>
    <row r="168" spans="1:3" hidden="1" x14ac:dyDescent="0.25">
      <c r="A168" s="312" t="s">
        <v>814</v>
      </c>
      <c r="B168" s="63">
        <v>7254</v>
      </c>
      <c r="C168" s="313" t="s">
        <v>2115</v>
      </c>
    </row>
    <row r="169" spans="1:3" hidden="1" x14ac:dyDescent="0.25">
      <c r="A169" s="312" t="s">
        <v>816</v>
      </c>
      <c r="B169" s="63">
        <v>1400</v>
      </c>
      <c r="C169" s="313" t="s">
        <v>2115</v>
      </c>
    </row>
    <row r="170" spans="1:3" hidden="1" x14ac:dyDescent="0.25">
      <c r="A170" s="312" t="s">
        <v>817</v>
      </c>
      <c r="B170" s="63">
        <v>591</v>
      </c>
      <c r="C170" s="313" t="s">
        <v>2115</v>
      </c>
    </row>
    <row r="171" spans="1:3" hidden="1" x14ac:dyDescent="0.25">
      <c r="A171" s="312" t="s">
        <v>818</v>
      </c>
      <c r="B171" s="63">
        <v>1346</v>
      </c>
      <c r="C171" s="313" t="s">
        <v>2115</v>
      </c>
    </row>
    <row r="172" spans="1:3" hidden="1" x14ac:dyDescent="0.25">
      <c r="A172" s="312" t="s">
        <v>819</v>
      </c>
      <c r="B172" s="63">
        <v>521</v>
      </c>
      <c r="C172" s="313" t="s">
        <v>2115</v>
      </c>
    </row>
    <row r="173" spans="1:3" hidden="1" x14ac:dyDescent="0.25">
      <c r="A173" s="312" t="s">
        <v>820</v>
      </c>
      <c r="B173" s="63">
        <v>976</v>
      </c>
      <c r="C173" s="313" t="s">
        <v>2115</v>
      </c>
    </row>
    <row r="174" spans="1:3" hidden="1" x14ac:dyDescent="0.25">
      <c r="A174" s="312" t="s">
        <v>821</v>
      </c>
      <c r="B174" s="63">
        <v>307</v>
      </c>
      <c r="C174" s="313" t="s">
        <v>2115</v>
      </c>
    </row>
    <row r="175" spans="1:3" hidden="1" x14ac:dyDescent="0.25">
      <c r="A175" s="312" t="s">
        <v>822</v>
      </c>
      <c r="B175" s="63">
        <v>758</v>
      </c>
      <c r="C175" s="313" t="s">
        <v>2115</v>
      </c>
    </row>
    <row r="176" spans="1:3" x14ac:dyDescent="0.25">
      <c r="A176" s="312" t="s">
        <v>2120</v>
      </c>
      <c r="B176" s="63" t="s">
        <v>2113</v>
      </c>
      <c r="C176" s="314">
        <v>44286</v>
      </c>
    </row>
    <row r="177" spans="1:3" hidden="1" x14ac:dyDescent="0.25">
      <c r="A177" s="312" t="s">
        <v>824</v>
      </c>
      <c r="B177" s="63">
        <v>857</v>
      </c>
      <c r="C177" s="313" t="s">
        <v>2115</v>
      </c>
    </row>
    <row r="178" spans="1:3" hidden="1" x14ac:dyDescent="0.25">
      <c r="A178" s="312" t="s">
        <v>825</v>
      </c>
      <c r="B178" s="63">
        <v>1225</v>
      </c>
      <c r="C178" s="313" t="s">
        <v>2115</v>
      </c>
    </row>
    <row r="179" spans="1:3" hidden="1" x14ac:dyDescent="0.25">
      <c r="A179" s="312" t="s">
        <v>826</v>
      </c>
      <c r="B179" s="63">
        <v>1390</v>
      </c>
      <c r="C179" s="313" t="s">
        <v>2115</v>
      </c>
    </row>
    <row r="180" spans="1:3" hidden="1" x14ac:dyDescent="0.25">
      <c r="A180" s="312" t="s">
        <v>827</v>
      </c>
      <c r="B180" s="63">
        <v>564</v>
      </c>
      <c r="C180" s="313" t="s">
        <v>2115</v>
      </c>
    </row>
    <row r="181" spans="1:3" hidden="1" x14ac:dyDescent="0.25">
      <c r="A181" s="312" t="s">
        <v>828</v>
      </c>
      <c r="B181" s="63">
        <v>564</v>
      </c>
      <c r="C181" s="313" t="s">
        <v>2115</v>
      </c>
    </row>
    <row r="182" spans="1:3" hidden="1" x14ac:dyDescent="0.25">
      <c r="A182" s="312" t="s">
        <v>829</v>
      </c>
      <c r="B182" s="63">
        <v>498</v>
      </c>
      <c r="C182" s="313" t="s">
        <v>2115</v>
      </c>
    </row>
    <row r="183" spans="1:3" hidden="1" x14ac:dyDescent="0.25">
      <c r="A183" s="312" t="s">
        <v>830</v>
      </c>
      <c r="B183" s="63">
        <v>1200</v>
      </c>
      <c r="C183" s="313" t="s">
        <v>2115</v>
      </c>
    </row>
    <row r="184" spans="1:3" hidden="1" x14ac:dyDescent="0.25">
      <c r="A184" s="312" t="s">
        <v>831</v>
      </c>
      <c r="B184" s="63" t="s">
        <v>2113</v>
      </c>
      <c r="C184" s="313" t="s">
        <v>2114</v>
      </c>
    </row>
    <row r="185" spans="1:3" hidden="1" x14ac:dyDescent="0.25">
      <c r="A185" s="312" t="s">
        <v>833</v>
      </c>
      <c r="B185" s="63" t="s">
        <v>2113</v>
      </c>
      <c r="C185" s="313" t="s">
        <v>2114</v>
      </c>
    </row>
    <row r="186" spans="1:3" hidden="1" x14ac:dyDescent="0.25">
      <c r="A186" s="312" t="s">
        <v>835</v>
      </c>
      <c r="B186" s="63" t="s">
        <v>2113</v>
      </c>
      <c r="C186" s="313" t="s">
        <v>2114</v>
      </c>
    </row>
    <row r="187" spans="1:3" hidden="1" x14ac:dyDescent="0.25">
      <c r="A187" s="312" t="s">
        <v>837</v>
      </c>
      <c r="B187" s="63" t="s">
        <v>2113</v>
      </c>
      <c r="C187" s="313" t="s">
        <v>2114</v>
      </c>
    </row>
    <row r="188" spans="1:3" hidden="1" x14ac:dyDescent="0.25">
      <c r="A188" s="312" t="s">
        <v>839</v>
      </c>
      <c r="B188" s="63" t="s">
        <v>2113</v>
      </c>
      <c r="C188" s="313" t="s">
        <v>2114</v>
      </c>
    </row>
    <row r="189" spans="1:3" hidden="1" x14ac:dyDescent="0.25">
      <c r="A189" s="312" t="s">
        <v>840</v>
      </c>
      <c r="B189" s="63" t="s">
        <v>2113</v>
      </c>
      <c r="C189" s="313" t="s">
        <v>2114</v>
      </c>
    </row>
    <row r="190" spans="1:3" hidden="1" x14ac:dyDescent="0.25">
      <c r="A190" s="312" t="s">
        <v>841</v>
      </c>
      <c r="B190" s="63" t="s">
        <v>2113</v>
      </c>
      <c r="C190" s="313" t="s">
        <v>2114</v>
      </c>
    </row>
    <row r="191" spans="1:3" hidden="1" x14ac:dyDescent="0.25">
      <c r="A191" s="312" t="s">
        <v>842</v>
      </c>
      <c r="B191" s="63" t="s">
        <v>2113</v>
      </c>
      <c r="C191" s="313" t="s">
        <v>2114</v>
      </c>
    </row>
    <row r="192" spans="1:3" hidden="1" x14ac:dyDescent="0.25">
      <c r="A192" s="312" t="s">
        <v>843</v>
      </c>
      <c r="B192" s="63" t="s">
        <v>2113</v>
      </c>
      <c r="C192" s="313" t="s">
        <v>2114</v>
      </c>
    </row>
    <row r="193" spans="1:3" hidden="1" x14ac:dyDescent="0.25">
      <c r="A193" s="312" t="s">
        <v>844</v>
      </c>
      <c r="B193" s="63" t="s">
        <v>2113</v>
      </c>
      <c r="C193" s="313" t="s">
        <v>2114</v>
      </c>
    </row>
    <row r="194" spans="1:3" hidden="1" x14ac:dyDescent="0.25">
      <c r="A194" s="312" t="s">
        <v>845</v>
      </c>
      <c r="B194" s="63" t="s">
        <v>2113</v>
      </c>
      <c r="C194" s="313" t="s">
        <v>2114</v>
      </c>
    </row>
    <row r="195" spans="1:3" hidden="1" x14ac:dyDescent="0.25">
      <c r="A195" s="312" t="s">
        <v>846</v>
      </c>
      <c r="B195" s="63" t="s">
        <v>2113</v>
      </c>
      <c r="C195" s="313" t="s">
        <v>2114</v>
      </c>
    </row>
    <row r="196" spans="1:3" hidden="1" x14ac:dyDescent="0.25">
      <c r="A196" s="312" t="s">
        <v>848</v>
      </c>
      <c r="B196" s="63" t="s">
        <v>2113</v>
      </c>
      <c r="C196" s="313" t="s">
        <v>2114</v>
      </c>
    </row>
    <row r="197" spans="1:3" hidden="1" x14ac:dyDescent="0.25">
      <c r="A197" s="312" t="s">
        <v>849</v>
      </c>
      <c r="B197" s="63" t="s">
        <v>2113</v>
      </c>
      <c r="C197" s="313" t="s">
        <v>2114</v>
      </c>
    </row>
    <row r="198" spans="1:3" hidden="1" x14ac:dyDescent="0.25">
      <c r="A198" s="312" t="s">
        <v>2121</v>
      </c>
      <c r="B198" s="63" t="s">
        <v>2113</v>
      </c>
      <c r="C198" s="313" t="s">
        <v>2114</v>
      </c>
    </row>
    <row r="199" spans="1:3" hidden="1" x14ac:dyDescent="0.25">
      <c r="A199" s="312" t="s">
        <v>850</v>
      </c>
      <c r="B199" s="63" t="s">
        <v>2113</v>
      </c>
      <c r="C199" s="313" t="s">
        <v>2114</v>
      </c>
    </row>
    <row r="200" spans="1:3" hidden="1" x14ac:dyDescent="0.25">
      <c r="A200" s="312" t="s">
        <v>851</v>
      </c>
      <c r="B200" s="63" t="s">
        <v>2113</v>
      </c>
      <c r="C200" s="313" t="s">
        <v>2114</v>
      </c>
    </row>
    <row r="201" spans="1:3" hidden="1" x14ac:dyDescent="0.25">
      <c r="A201" s="312" t="s">
        <v>852</v>
      </c>
      <c r="B201" s="63" t="s">
        <v>2113</v>
      </c>
      <c r="C201" s="313" t="s">
        <v>2114</v>
      </c>
    </row>
    <row r="202" spans="1:3" hidden="1" x14ac:dyDescent="0.25">
      <c r="A202" s="312" t="s">
        <v>2122</v>
      </c>
      <c r="B202" s="63" t="s">
        <v>2113</v>
      </c>
      <c r="C202" s="313" t="s">
        <v>2114</v>
      </c>
    </row>
    <row r="203" spans="1:3" hidden="1" x14ac:dyDescent="0.25">
      <c r="A203" s="312" t="s">
        <v>853</v>
      </c>
      <c r="B203" s="63" t="s">
        <v>2113</v>
      </c>
      <c r="C203" s="313" t="s">
        <v>2114</v>
      </c>
    </row>
    <row r="204" spans="1:3" hidden="1" x14ac:dyDescent="0.25">
      <c r="A204" s="312" t="s">
        <v>854</v>
      </c>
      <c r="B204" s="63" t="s">
        <v>2113</v>
      </c>
      <c r="C204" s="313" t="s">
        <v>2114</v>
      </c>
    </row>
    <row r="205" spans="1:3" hidden="1" x14ac:dyDescent="0.25">
      <c r="A205" s="312" t="s">
        <v>855</v>
      </c>
      <c r="B205" s="63" t="s">
        <v>2113</v>
      </c>
      <c r="C205" s="313" t="s">
        <v>2114</v>
      </c>
    </row>
    <row r="206" spans="1:3" hidden="1" x14ac:dyDescent="0.25">
      <c r="A206" s="312" t="s">
        <v>856</v>
      </c>
      <c r="B206" s="63" t="s">
        <v>2113</v>
      </c>
      <c r="C206" s="313" t="s">
        <v>2114</v>
      </c>
    </row>
    <row r="207" spans="1:3" hidden="1" x14ac:dyDescent="0.25">
      <c r="A207" s="312" t="s">
        <v>858</v>
      </c>
      <c r="B207" s="63" t="s">
        <v>2113</v>
      </c>
      <c r="C207" s="313" t="s">
        <v>2114</v>
      </c>
    </row>
    <row r="208" spans="1:3" hidden="1" x14ac:dyDescent="0.25">
      <c r="A208" s="312" t="s">
        <v>859</v>
      </c>
      <c r="B208" s="63" t="s">
        <v>2113</v>
      </c>
      <c r="C208" s="313" t="s">
        <v>2114</v>
      </c>
    </row>
    <row r="209" spans="1:3" hidden="1" x14ac:dyDescent="0.25">
      <c r="A209" s="312" t="s">
        <v>860</v>
      </c>
      <c r="B209" s="63" t="s">
        <v>2113</v>
      </c>
      <c r="C209" s="313" t="s">
        <v>2114</v>
      </c>
    </row>
    <row r="210" spans="1:3" hidden="1" x14ac:dyDescent="0.25">
      <c r="A210" s="312" t="s">
        <v>861</v>
      </c>
      <c r="B210" s="63" t="s">
        <v>2113</v>
      </c>
      <c r="C210" s="313" t="s">
        <v>2114</v>
      </c>
    </row>
    <row r="211" spans="1:3" hidden="1" x14ac:dyDescent="0.25">
      <c r="A211" s="312" t="s">
        <v>862</v>
      </c>
      <c r="B211" s="63" t="s">
        <v>2113</v>
      </c>
      <c r="C211" s="313" t="s">
        <v>2114</v>
      </c>
    </row>
    <row r="212" spans="1:3" hidden="1" x14ac:dyDescent="0.25">
      <c r="A212" s="312" t="s">
        <v>863</v>
      </c>
      <c r="B212" s="63" t="s">
        <v>2113</v>
      </c>
      <c r="C212" s="313" t="s">
        <v>2114</v>
      </c>
    </row>
    <row r="213" spans="1:3" hidden="1" x14ac:dyDescent="0.25">
      <c r="A213" s="312" t="s">
        <v>864</v>
      </c>
      <c r="B213" s="63" t="s">
        <v>2113</v>
      </c>
      <c r="C213" s="313" t="s">
        <v>2114</v>
      </c>
    </row>
    <row r="214" spans="1:3" hidden="1" x14ac:dyDescent="0.25">
      <c r="A214" s="312" t="s">
        <v>865</v>
      </c>
      <c r="B214" s="63" t="s">
        <v>2113</v>
      </c>
      <c r="C214" s="313" t="s">
        <v>2114</v>
      </c>
    </row>
    <row r="215" spans="1:3" hidden="1" x14ac:dyDescent="0.25">
      <c r="A215" s="312" t="s">
        <v>866</v>
      </c>
      <c r="B215" s="63" t="s">
        <v>2113</v>
      </c>
      <c r="C215" s="313" t="s">
        <v>2114</v>
      </c>
    </row>
    <row r="216" spans="1:3" hidden="1" x14ac:dyDescent="0.25">
      <c r="A216" s="312" t="s">
        <v>527</v>
      </c>
      <c r="B216" s="63">
        <v>1000</v>
      </c>
      <c r="C216" s="313" t="s">
        <v>2115</v>
      </c>
    </row>
    <row r="217" spans="1:3" hidden="1" x14ac:dyDescent="0.25">
      <c r="A217" s="312" t="s">
        <v>532</v>
      </c>
      <c r="B217" s="63">
        <v>811</v>
      </c>
      <c r="C217" s="313" t="s">
        <v>2115</v>
      </c>
    </row>
    <row r="218" spans="1:3" hidden="1" x14ac:dyDescent="0.25">
      <c r="A218" s="312" t="s">
        <v>535</v>
      </c>
      <c r="B218" s="63">
        <v>961</v>
      </c>
      <c r="C218" s="313" t="s">
        <v>2115</v>
      </c>
    </row>
    <row r="219" spans="1:3" hidden="1" x14ac:dyDescent="0.25">
      <c r="A219" s="312" t="s">
        <v>536</v>
      </c>
      <c r="B219" s="63">
        <v>482</v>
      </c>
      <c r="C219" s="313" t="s">
        <v>2115</v>
      </c>
    </row>
    <row r="220" spans="1:3" hidden="1" x14ac:dyDescent="0.25">
      <c r="A220" s="312" t="s">
        <v>537</v>
      </c>
      <c r="B220" s="63">
        <v>204</v>
      </c>
      <c r="C220" s="313" t="s">
        <v>2115</v>
      </c>
    </row>
    <row r="221" spans="1:3" hidden="1" x14ac:dyDescent="0.25">
      <c r="A221" s="312" t="s">
        <v>538</v>
      </c>
      <c r="B221" s="63">
        <v>880</v>
      </c>
      <c r="C221" s="313" t="s">
        <v>2115</v>
      </c>
    </row>
    <row r="222" spans="1:3" x14ac:dyDescent="0.25">
      <c r="A222" s="312" t="s">
        <v>539</v>
      </c>
      <c r="B222" s="63" t="s">
        <v>2113</v>
      </c>
      <c r="C222" s="314">
        <v>44286</v>
      </c>
    </row>
    <row r="223" spans="1:3" hidden="1" x14ac:dyDescent="0.25">
      <c r="A223" s="312" t="s">
        <v>867</v>
      </c>
      <c r="B223" s="63">
        <v>9449</v>
      </c>
      <c r="C223" s="313" t="s">
        <v>2115</v>
      </c>
    </row>
    <row r="224" spans="1:3" hidden="1" x14ac:dyDescent="0.25">
      <c r="A224" s="312" t="s">
        <v>869</v>
      </c>
      <c r="B224" s="63">
        <v>9856</v>
      </c>
      <c r="C224" s="313" t="s">
        <v>2115</v>
      </c>
    </row>
    <row r="225" spans="1:3" hidden="1" x14ac:dyDescent="0.25">
      <c r="A225" s="312" t="s">
        <v>871</v>
      </c>
      <c r="B225" s="63">
        <v>9712</v>
      </c>
      <c r="C225" s="313" t="s">
        <v>2115</v>
      </c>
    </row>
    <row r="226" spans="1:3" hidden="1" x14ac:dyDescent="0.25">
      <c r="A226" s="312" t="s">
        <v>872</v>
      </c>
      <c r="B226" s="63">
        <v>9759</v>
      </c>
      <c r="C226" s="313" t="s">
        <v>2115</v>
      </c>
    </row>
    <row r="227" spans="1:3" hidden="1" x14ac:dyDescent="0.25">
      <c r="A227" s="312" t="s">
        <v>873</v>
      </c>
      <c r="B227" s="63">
        <v>9740</v>
      </c>
      <c r="C227" s="313" t="s">
        <v>2115</v>
      </c>
    </row>
    <row r="228" spans="1:3" hidden="1" x14ac:dyDescent="0.25">
      <c r="A228" s="312" t="s">
        <v>875</v>
      </c>
      <c r="B228" s="63">
        <v>8223</v>
      </c>
      <c r="C228" s="313" t="s">
        <v>2115</v>
      </c>
    </row>
    <row r="229" spans="1:3" hidden="1" x14ac:dyDescent="0.25">
      <c r="A229" s="312" t="s">
        <v>876</v>
      </c>
      <c r="B229" s="63">
        <v>7625</v>
      </c>
      <c r="C229" s="313" t="s">
        <v>2115</v>
      </c>
    </row>
    <row r="230" spans="1:3" x14ac:dyDescent="0.25">
      <c r="A230" s="312" t="s">
        <v>880</v>
      </c>
      <c r="B230" s="63" t="s">
        <v>2113</v>
      </c>
      <c r="C230" s="314">
        <v>44286</v>
      </c>
    </row>
    <row r="231" spans="1:3" x14ac:dyDescent="0.25">
      <c r="A231" s="312" t="s">
        <v>882</v>
      </c>
      <c r="B231" s="63" t="s">
        <v>2113</v>
      </c>
      <c r="C231" s="314">
        <v>44286</v>
      </c>
    </row>
    <row r="232" spans="1:3" hidden="1" x14ac:dyDescent="0.25">
      <c r="A232" s="312" t="s">
        <v>884</v>
      </c>
      <c r="B232" s="63">
        <v>9153</v>
      </c>
      <c r="C232" s="313" t="s">
        <v>2115</v>
      </c>
    </row>
    <row r="233" spans="1:3" hidden="1" x14ac:dyDescent="0.25">
      <c r="A233" s="312" t="s">
        <v>885</v>
      </c>
      <c r="B233" s="63">
        <v>9596</v>
      </c>
      <c r="C233" s="313" t="s">
        <v>2115</v>
      </c>
    </row>
    <row r="234" spans="1:3" hidden="1" x14ac:dyDescent="0.25">
      <c r="A234" s="312" t="s">
        <v>886</v>
      </c>
      <c r="B234" s="63">
        <v>9073</v>
      </c>
      <c r="C234" s="313" t="s">
        <v>2115</v>
      </c>
    </row>
    <row r="235" spans="1:3" hidden="1" x14ac:dyDescent="0.25">
      <c r="A235" s="312" t="s">
        <v>887</v>
      </c>
      <c r="B235" s="63">
        <v>9295</v>
      </c>
      <c r="C235" s="313" t="s">
        <v>2115</v>
      </c>
    </row>
    <row r="236" spans="1:3" hidden="1" x14ac:dyDescent="0.25">
      <c r="A236" s="312" t="s">
        <v>889</v>
      </c>
      <c r="B236" s="63">
        <v>0</v>
      </c>
      <c r="C236" s="313" t="s">
        <v>2115</v>
      </c>
    </row>
    <row r="237" spans="1:3" hidden="1" x14ac:dyDescent="0.25">
      <c r="A237" s="312" t="s">
        <v>891</v>
      </c>
      <c r="B237" s="63">
        <v>8857</v>
      </c>
      <c r="C237" s="313" t="s">
        <v>2115</v>
      </c>
    </row>
    <row r="238" spans="1:3" hidden="1" x14ac:dyDescent="0.25">
      <c r="A238" s="312" t="s">
        <v>893</v>
      </c>
      <c r="B238" s="63">
        <v>9685</v>
      </c>
      <c r="C238" s="313" t="s">
        <v>2115</v>
      </c>
    </row>
    <row r="239" spans="1:3" hidden="1" x14ac:dyDescent="0.25">
      <c r="A239" s="312" t="s">
        <v>894</v>
      </c>
      <c r="B239" s="63">
        <v>9733</v>
      </c>
      <c r="C239" s="313" t="s">
        <v>2115</v>
      </c>
    </row>
    <row r="240" spans="1:3" hidden="1" x14ac:dyDescent="0.25">
      <c r="A240" s="312" t="s">
        <v>895</v>
      </c>
      <c r="B240" s="63">
        <v>8286</v>
      </c>
      <c r="C240" s="313" t="s">
        <v>2115</v>
      </c>
    </row>
    <row r="241" spans="1:3" hidden="1" x14ac:dyDescent="0.25">
      <c r="A241" s="312" t="s">
        <v>896</v>
      </c>
      <c r="B241" s="63">
        <v>7554</v>
      </c>
      <c r="C241" s="313" t="s">
        <v>2115</v>
      </c>
    </row>
    <row r="242" spans="1:3" hidden="1" x14ac:dyDescent="0.25">
      <c r="A242" s="312" t="s">
        <v>898</v>
      </c>
      <c r="B242" s="63">
        <v>8707</v>
      </c>
      <c r="C242" s="313" t="s">
        <v>2115</v>
      </c>
    </row>
    <row r="243" spans="1:3" hidden="1" x14ac:dyDescent="0.25">
      <c r="A243" s="312" t="s">
        <v>899</v>
      </c>
      <c r="B243" s="63">
        <v>4685</v>
      </c>
      <c r="C243" s="313" t="s">
        <v>2115</v>
      </c>
    </row>
    <row r="244" spans="1:3" hidden="1" x14ac:dyDescent="0.25">
      <c r="A244" s="312" t="s">
        <v>901</v>
      </c>
      <c r="B244" s="63">
        <v>8865</v>
      </c>
      <c r="C244" s="313" t="s">
        <v>2115</v>
      </c>
    </row>
    <row r="245" spans="1:3" hidden="1" x14ac:dyDescent="0.25">
      <c r="A245" s="312" t="s">
        <v>902</v>
      </c>
      <c r="B245" s="63">
        <v>1277</v>
      </c>
      <c r="C245" s="313" t="s">
        <v>2115</v>
      </c>
    </row>
    <row r="246" spans="1:3" hidden="1" x14ac:dyDescent="0.25">
      <c r="A246" s="312" t="s">
        <v>904</v>
      </c>
      <c r="B246" s="63">
        <v>1162</v>
      </c>
      <c r="C246" s="313" t="s">
        <v>2115</v>
      </c>
    </row>
    <row r="247" spans="1:3" hidden="1" x14ac:dyDescent="0.25">
      <c r="A247" s="312" t="s">
        <v>906</v>
      </c>
      <c r="B247" s="63">
        <v>983</v>
      </c>
      <c r="C247" s="313" t="s">
        <v>2115</v>
      </c>
    </row>
    <row r="248" spans="1:3" hidden="1" x14ac:dyDescent="0.25">
      <c r="A248" s="312" t="s">
        <v>907</v>
      </c>
      <c r="B248" s="63">
        <v>1082</v>
      </c>
      <c r="C248" s="313" t="s">
        <v>2115</v>
      </c>
    </row>
    <row r="249" spans="1:3" hidden="1" x14ac:dyDescent="0.25">
      <c r="A249" s="312" t="s">
        <v>909</v>
      </c>
      <c r="B249" s="63">
        <v>4844</v>
      </c>
      <c r="C249" s="313" t="s">
        <v>2115</v>
      </c>
    </row>
    <row r="250" spans="1:3" hidden="1" x14ac:dyDescent="0.25">
      <c r="A250" s="312" t="s">
        <v>911</v>
      </c>
      <c r="B250" s="63">
        <v>2262</v>
      </c>
      <c r="C250" s="313" t="s">
        <v>2115</v>
      </c>
    </row>
    <row r="251" spans="1:3" hidden="1" x14ac:dyDescent="0.25">
      <c r="A251" s="312" t="s">
        <v>913</v>
      </c>
      <c r="B251" s="63">
        <v>7699</v>
      </c>
      <c r="C251" s="313" t="s">
        <v>2115</v>
      </c>
    </row>
    <row r="252" spans="1:3" hidden="1" x14ac:dyDescent="0.25">
      <c r="A252" s="312" t="s">
        <v>915</v>
      </c>
      <c r="B252" s="63">
        <v>1442</v>
      </c>
      <c r="C252" s="313" t="s">
        <v>2115</v>
      </c>
    </row>
    <row r="253" spans="1:3" hidden="1" x14ac:dyDescent="0.25">
      <c r="A253" s="312" t="s">
        <v>917</v>
      </c>
      <c r="B253" s="63">
        <v>2100</v>
      </c>
      <c r="C253" s="313" t="s">
        <v>2115</v>
      </c>
    </row>
    <row r="254" spans="1:3" hidden="1" x14ac:dyDescent="0.25">
      <c r="A254" s="312" t="s">
        <v>918</v>
      </c>
      <c r="B254" s="63">
        <v>1356</v>
      </c>
      <c r="C254" s="313" t="s">
        <v>2115</v>
      </c>
    </row>
    <row r="255" spans="1:3" hidden="1" x14ac:dyDescent="0.25">
      <c r="A255" s="312" t="s">
        <v>919</v>
      </c>
      <c r="B255" s="63">
        <v>1603</v>
      </c>
      <c r="C255" s="313" t="s">
        <v>2115</v>
      </c>
    </row>
    <row r="256" spans="1:3" hidden="1" x14ac:dyDescent="0.25">
      <c r="A256" s="315" t="s">
        <v>920</v>
      </c>
      <c r="B256" s="63" t="s">
        <v>2113</v>
      </c>
      <c r="C256" s="313" t="s">
        <v>2114</v>
      </c>
    </row>
    <row r="257" spans="1:3" hidden="1" x14ac:dyDescent="0.25">
      <c r="A257" s="312" t="s">
        <v>922</v>
      </c>
      <c r="B257" s="63" t="s">
        <v>2113</v>
      </c>
      <c r="C257" s="313" t="s">
        <v>2114</v>
      </c>
    </row>
    <row r="258" spans="1:3" hidden="1" x14ac:dyDescent="0.25">
      <c r="A258" s="312" t="s">
        <v>924</v>
      </c>
      <c r="B258" s="63" t="s">
        <v>2113</v>
      </c>
      <c r="C258" s="313" t="s">
        <v>2114</v>
      </c>
    </row>
    <row r="259" spans="1:3" hidden="1" x14ac:dyDescent="0.25">
      <c r="A259" s="312" t="s">
        <v>926</v>
      </c>
      <c r="B259" s="63" t="s">
        <v>2113</v>
      </c>
      <c r="C259" s="313" t="s">
        <v>2114</v>
      </c>
    </row>
    <row r="260" spans="1:3" hidden="1" x14ac:dyDescent="0.25">
      <c r="A260" s="312" t="s">
        <v>928</v>
      </c>
      <c r="B260" s="63" t="s">
        <v>2113</v>
      </c>
      <c r="C260" s="313" t="s">
        <v>2114</v>
      </c>
    </row>
    <row r="261" spans="1:3" hidden="1" x14ac:dyDescent="0.25">
      <c r="A261" s="312" t="s">
        <v>930</v>
      </c>
      <c r="B261" s="63" t="s">
        <v>2113</v>
      </c>
      <c r="C261" s="313" t="s">
        <v>2114</v>
      </c>
    </row>
    <row r="262" spans="1:3" hidden="1" x14ac:dyDescent="0.25">
      <c r="A262" s="312" t="s">
        <v>932</v>
      </c>
      <c r="B262" s="63" t="s">
        <v>2113</v>
      </c>
      <c r="C262" s="313" t="s">
        <v>2114</v>
      </c>
    </row>
    <row r="263" spans="1:3" hidden="1" x14ac:dyDescent="0.25">
      <c r="A263" s="315" t="s">
        <v>934</v>
      </c>
      <c r="B263" s="63" t="s">
        <v>2113</v>
      </c>
      <c r="C263" s="313" t="s">
        <v>2114</v>
      </c>
    </row>
    <row r="264" spans="1:3" hidden="1" x14ac:dyDescent="0.25">
      <c r="A264" s="312" t="s">
        <v>936</v>
      </c>
      <c r="B264" s="63">
        <v>7282</v>
      </c>
      <c r="C264" s="313" t="s">
        <v>2115</v>
      </c>
    </row>
    <row r="265" spans="1:3" hidden="1" x14ac:dyDescent="0.25">
      <c r="A265" s="312" t="s">
        <v>937</v>
      </c>
      <c r="B265" s="63">
        <v>6451</v>
      </c>
      <c r="C265" s="313" t="e">
        <f>#REF!</f>
        <v>#REF!</v>
      </c>
    </row>
    <row r="266" spans="1:3" hidden="1" x14ac:dyDescent="0.25">
      <c r="A266" s="312" t="s">
        <v>939</v>
      </c>
      <c r="B266" s="63">
        <v>0</v>
      </c>
      <c r="C266" s="313" t="s">
        <v>2115</v>
      </c>
    </row>
    <row r="267" spans="1:3" hidden="1" x14ac:dyDescent="0.25">
      <c r="A267" s="312" t="s">
        <v>941</v>
      </c>
      <c r="B267" s="63">
        <v>5378</v>
      </c>
      <c r="C267" s="313" t="e">
        <f>#REF!</f>
        <v>#REF!</v>
      </c>
    </row>
    <row r="268" spans="1:3" hidden="1" x14ac:dyDescent="0.25">
      <c r="A268" s="312" t="s">
        <v>943</v>
      </c>
      <c r="B268" s="63">
        <v>34</v>
      </c>
      <c r="C268" s="313" t="s">
        <v>2115</v>
      </c>
    </row>
    <row r="269" spans="1:3" hidden="1" x14ac:dyDescent="0.25">
      <c r="A269" s="312" t="s">
        <v>945</v>
      </c>
      <c r="B269" s="63">
        <v>41</v>
      </c>
      <c r="C269" s="313" t="s">
        <v>2115</v>
      </c>
    </row>
    <row r="270" spans="1:3" hidden="1" x14ac:dyDescent="0.25">
      <c r="A270" s="312" t="s">
        <v>946</v>
      </c>
      <c r="B270" s="63">
        <v>0</v>
      </c>
      <c r="C270" s="313" t="s">
        <v>2115</v>
      </c>
    </row>
    <row r="271" spans="1:3" hidden="1" x14ac:dyDescent="0.25">
      <c r="A271" s="312" t="s">
        <v>947</v>
      </c>
      <c r="B271" s="63">
        <v>88</v>
      </c>
      <c r="C271" s="313" t="s">
        <v>2115</v>
      </c>
    </row>
    <row r="272" spans="1:3" hidden="1" x14ac:dyDescent="0.25">
      <c r="A272" s="312" t="s">
        <v>949</v>
      </c>
      <c r="B272" s="63">
        <v>801</v>
      </c>
      <c r="C272" s="313" t="s">
        <v>2115</v>
      </c>
    </row>
    <row r="273" spans="1:3" hidden="1" x14ac:dyDescent="0.25">
      <c r="A273" s="312" t="s">
        <v>950</v>
      </c>
      <c r="B273" s="63">
        <v>937</v>
      </c>
      <c r="C273" s="313" t="s">
        <v>2115</v>
      </c>
    </row>
    <row r="274" spans="1:3" hidden="1" x14ac:dyDescent="0.25">
      <c r="A274" s="312" t="s">
        <v>951</v>
      </c>
      <c r="B274" s="63">
        <v>0</v>
      </c>
      <c r="C274" s="313" t="s">
        <v>2115</v>
      </c>
    </row>
    <row r="275" spans="1:3" hidden="1" x14ac:dyDescent="0.25">
      <c r="A275" s="312" t="s">
        <v>952</v>
      </c>
      <c r="B275" s="63">
        <v>9612</v>
      </c>
      <c r="C275" s="313" t="s">
        <v>2115</v>
      </c>
    </row>
    <row r="276" spans="1:3" hidden="1" x14ac:dyDescent="0.25">
      <c r="A276" s="312" t="s">
        <v>953</v>
      </c>
      <c r="B276" s="63">
        <v>9156</v>
      </c>
      <c r="C276" s="313" t="s">
        <v>2115</v>
      </c>
    </row>
    <row r="277" spans="1:3" hidden="1" x14ac:dyDescent="0.25">
      <c r="A277" s="312" t="s">
        <v>954</v>
      </c>
      <c r="B277" s="63">
        <v>1183</v>
      </c>
      <c r="C277" s="313" t="s">
        <v>2115</v>
      </c>
    </row>
    <row r="278" spans="1:3" hidden="1" x14ac:dyDescent="0.25">
      <c r="A278" s="312" t="s">
        <v>956</v>
      </c>
      <c r="B278" s="63">
        <v>735</v>
      </c>
      <c r="C278" s="313" t="s">
        <v>2115</v>
      </c>
    </row>
    <row r="279" spans="1:3" hidden="1" x14ac:dyDescent="0.25">
      <c r="A279" s="312" t="s">
        <v>957</v>
      </c>
      <c r="B279" s="63">
        <v>207</v>
      </c>
      <c r="C279" s="313" t="s">
        <v>2115</v>
      </c>
    </row>
    <row r="280" spans="1:3" hidden="1" x14ac:dyDescent="0.25">
      <c r="A280" s="312" t="s">
        <v>959</v>
      </c>
      <c r="B280" s="63">
        <v>0</v>
      </c>
      <c r="C280" s="313" t="s">
        <v>2115</v>
      </c>
    </row>
    <row r="281" spans="1:3" hidden="1" x14ac:dyDescent="0.25">
      <c r="A281" s="312" t="s">
        <v>960</v>
      </c>
      <c r="B281" s="63">
        <v>1308</v>
      </c>
      <c r="C281" s="313" t="s">
        <v>2115</v>
      </c>
    </row>
    <row r="282" spans="1:3" hidden="1" x14ac:dyDescent="0.25">
      <c r="A282" s="312" t="s">
        <v>962</v>
      </c>
      <c r="B282" s="63">
        <v>342</v>
      </c>
      <c r="C282" s="313" t="s">
        <v>2115</v>
      </c>
    </row>
    <row r="283" spans="1:3" hidden="1" x14ac:dyDescent="0.25">
      <c r="A283" s="312" t="s">
        <v>964</v>
      </c>
      <c r="B283" s="63">
        <v>1966</v>
      </c>
      <c r="C283" s="313" t="s">
        <v>2115</v>
      </c>
    </row>
    <row r="284" spans="1:3" hidden="1" x14ac:dyDescent="0.25">
      <c r="A284" s="312" t="s">
        <v>965</v>
      </c>
      <c r="B284" s="63">
        <v>0</v>
      </c>
      <c r="C284" s="313" t="s">
        <v>2115</v>
      </c>
    </row>
    <row r="285" spans="1:3" hidden="1" x14ac:dyDescent="0.25">
      <c r="A285" s="312" t="s">
        <v>967</v>
      </c>
      <c r="B285" s="63">
        <v>2695</v>
      </c>
      <c r="C285" s="313" t="s">
        <v>2115</v>
      </c>
    </row>
    <row r="286" spans="1:3" x14ac:dyDescent="0.25">
      <c r="A286" s="312" t="s">
        <v>2123</v>
      </c>
      <c r="B286" s="63" t="s">
        <v>2113</v>
      </c>
      <c r="C286" s="314">
        <v>44286</v>
      </c>
    </row>
    <row r="287" spans="1:3" hidden="1" x14ac:dyDescent="0.25">
      <c r="A287" s="312" t="s">
        <v>968</v>
      </c>
      <c r="B287" s="63">
        <v>1688</v>
      </c>
      <c r="C287" s="313" t="s">
        <v>2115</v>
      </c>
    </row>
    <row r="288" spans="1:3" hidden="1" x14ac:dyDescent="0.25">
      <c r="A288" s="312" t="s">
        <v>970</v>
      </c>
      <c r="B288" s="63">
        <v>1428</v>
      </c>
      <c r="C288" s="313" t="s">
        <v>2115</v>
      </c>
    </row>
    <row r="289" spans="1:3" hidden="1" x14ac:dyDescent="0.25">
      <c r="A289" s="312" t="s">
        <v>972</v>
      </c>
      <c r="B289" s="63">
        <v>1552</v>
      </c>
      <c r="C289" s="313" t="s">
        <v>2115</v>
      </c>
    </row>
    <row r="290" spans="1:3" hidden="1" x14ac:dyDescent="0.25">
      <c r="A290" s="312" t="s">
        <v>973</v>
      </c>
      <c r="B290" s="63">
        <v>1420</v>
      </c>
      <c r="C290" s="313" t="s">
        <v>2115</v>
      </c>
    </row>
    <row r="291" spans="1:3" hidden="1" x14ac:dyDescent="0.25">
      <c r="A291" s="312" t="s">
        <v>975</v>
      </c>
      <c r="B291" s="63">
        <v>2306</v>
      </c>
      <c r="C291" s="313" t="s">
        <v>2115</v>
      </c>
    </row>
    <row r="292" spans="1:3" hidden="1" x14ac:dyDescent="0.25">
      <c r="A292" s="312" t="s">
        <v>976</v>
      </c>
      <c r="B292" s="63">
        <v>874</v>
      </c>
      <c r="C292" s="313" t="s">
        <v>2115</v>
      </c>
    </row>
    <row r="293" spans="1:3" hidden="1" x14ac:dyDescent="0.25">
      <c r="A293" s="312" t="s">
        <v>978</v>
      </c>
      <c r="B293" s="63">
        <v>2154</v>
      </c>
      <c r="C293" s="313" t="s">
        <v>2115</v>
      </c>
    </row>
    <row r="294" spans="1:3" hidden="1" x14ac:dyDescent="0.25">
      <c r="A294" s="312" t="s">
        <v>979</v>
      </c>
      <c r="B294" s="63">
        <v>848</v>
      </c>
      <c r="C294" s="313" t="s">
        <v>2115</v>
      </c>
    </row>
    <row r="295" spans="1:3" hidden="1" x14ac:dyDescent="0.25">
      <c r="A295" s="312" t="s">
        <v>980</v>
      </c>
      <c r="B295" s="63">
        <v>2289</v>
      </c>
      <c r="C295" s="313" t="s">
        <v>2115</v>
      </c>
    </row>
    <row r="296" spans="1:3" hidden="1" x14ac:dyDescent="0.25">
      <c r="A296" s="312" t="s">
        <v>981</v>
      </c>
      <c r="B296" s="63">
        <v>68</v>
      </c>
      <c r="C296" s="313" t="s">
        <v>2115</v>
      </c>
    </row>
    <row r="297" spans="1:3" hidden="1" x14ac:dyDescent="0.25">
      <c r="A297" s="312" t="s">
        <v>983</v>
      </c>
      <c r="B297" s="63">
        <v>1394</v>
      </c>
      <c r="C297" s="313" t="s">
        <v>2115</v>
      </c>
    </row>
    <row r="298" spans="1:3" hidden="1" x14ac:dyDescent="0.25">
      <c r="A298" s="312" t="s">
        <v>986</v>
      </c>
      <c r="B298" s="63">
        <v>1652</v>
      </c>
      <c r="C298" s="313" t="s">
        <v>2115</v>
      </c>
    </row>
    <row r="299" spans="1:3" hidden="1" x14ac:dyDescent="0.25">
      <c r="A299" s="312" t="s">
        <v>987</v>
      </c>
      <c r="B299" s="63">
        <v>1380</v>
      </c>
      <c r="C299" s="313" t="s">
        <v>2115</v>
      </c>
    </row>
    <row r="300" spans="1:3" hidden="1" x14ac:dyDescent="0.25">
      <c r="A300" s="312" t="s">
        <v>988</v>
      </c>
      <c r="B300" s="63">
        <v>9953</v>
      </c>
      <c r="C300" s="313" t="s">
        <v>2115</v>
      </c>
    </row>
    <row r="301" spans="1:3" hidden="1" x14ac:dyDescent="0.25">
      <c r="A301" s="312" t="s">
        <v>990</v>
      </c>
      <c r="B301" s="63">
        <v>3787</v>
      </c>
      <c r="C301" s="313" t="s">
        <v>2115</v>
      </c>
    </row>
    <row r="302" spans="1:3" hidden="1" x14ac:dyDescent="0.25">
      <c r="A302" s="312" t="s">
        <v>992</v>
      </c>
      <c r="B302" s="63">
        <v>1783</v>
      </c>
      <c r="C302" s="313" t="s">
        <v>2115</v>
      </c>
    </row>
    <row r="303" spans="1:3" hidden="1" x14ac:dyDescent="0.25">
      <c r="A303" s="312" t="s">
        <v>993</v>
      </c>
      <c r="B303" s="63">
        <v>3218</v>
      </c>
      <c r="C303" s="313" t="s">
        <v>2115</v>
      </c>
    </row>
    <row r="304" spans="1:3" hidden="1" x14ac:dyDescent="0.25">
      <c r="A304" s="312" t="s">
        <v>994</v>
      </c>
      <c r="B304" s="63">
        <v>2463</v>
      </c>
      <c r="C304" s="313" t="s">
        <v>2115</v>
      </c>
    </row>
    <row r="305" spans="1:3" hidden="1" x14ac:dyDescent="0.25">
      <c r="A305" s="312" t="s">
        <v>995</v>
      </c>
      <c r="B305" s="63">
        <v>0</v>
      </c>
      <c r="C305" s="313" t="s">
        <v>2115</v>
      </c>
    </row>
    <row r="306" spans="1:3" hidden="1" x14ac:dyDescent="0.25">
      <c r="A306" s="312" t="s">
        <v>997</v>
      </c>
      <c r="B306" s="63">
        <v>2629</v>
      </c>
      <c r="C306" s="313" t="s">
        <v>2115</v>
      </c>
    </row>
    <row r="307" spans="1:3" hidden="1" x14ac:dyDescent="0.25">
      <c r="A307" s="312" t="s">
        <v>998</v>
      </c>
      <c r="B307" s="63">
        <v>6816</v>
      </c>
      <c r="C307" s="313" t="s">
        <v>2115</v>
      </c>
    </row>
    <row r="308" spans="1:3" hidden="1" x14ac:dyDescent="0.25">
      <c r="A308" s="312" t="s">
        <v>1000</v>
      </c>
      <c r="B308" s="63">
        <v>6750</v>
      </c>
      <c r="C308" s="313" t="s">
        <v>2115</v>
      </c>
    </row>
    <row r="309" spans="1:3" hidden="1" x14ac:dyDescent="0.25">
      <c r="A309" s="312" t="s">
        <v>1002</v>
      </c>
      <c r="B309" s="63">
        <v>6194</v>
      </c>
      <c r="C309" s="313" t="s">
        <v>2115</v>
      </c>
    </row>
    <row r="310" spans="1:3" hidden="1" x14ac:dyDescent="0.25">
      <c r="A310" s="312" t="s">
        <v>1005</v>
      </c>
      <c r="B310" s="63">
        <v>4428</v>
      </c>
      <c r="C310" s="313" t="s">
        <v>2115</v>
      </c>
    </row>
    <row r="311" spans="1:3" hidden="1" x14ac:dyDescent="0.25">
      <c r="A311" s="312" t="s">
        <v>1006</v>
      </c>
      <c r="B311" s="63">
        <v>0</v>
      </c>
      <c r="C311" s="313" t="s">
        <v>2115</v>
      </c>
    </row>
    <row r="312" spans="1:3" hidden="1" x14ac:dyDescent="0.25">
      <c r="A312" s="312" t="s">
        <v>1008</v>
      </c>
      <c r="B312" s="63">
        <v>6600</v>
      </c>
      <c r="C312" s="313" t="s">
        <v>2115</v>
      </c>
    </row>
    <row r="313" spans="1:3" hidden="1" x14ac:dyDescent="0.25">
      <c r="A313" s="312" t="s">
        <v>1011</v>
      </c>
      <c r="B313" s="63">
        <v>0</v>
      </c>
      <c r="C313" s="313" t="s">
        <v>2115</v>
      </c>
    </row>
    <row r="314" spans="1:3" hidden="1" x14ac:dyDescent="0.25">
      <c r="A314" s="312" t="s">
        <v>1013</v>
      </c>
      <c r="B314" s="63">
        <v>9807</v>
      </c>
      <c r="C314" s="313" t="s">
        <v>2115</v>
      </c>
    </row>
    <row r="315" spans="1:3" hidden="1" x14ac:dyDescent="0.25">
      <c r="A315" s="312" t="s">
        <v>1016</v>
      </c>
      <c r="B315" s="63">
        <v>9520</v>
      </c>
      <c r="C315" s="313" t="s">
        <v>2115</v>
      </c>
    </row>
    <row r="316" spans="1:3" hidden="1" x14ac:dyDescent="0.25">
      <c r="A316" s="312" t="s">
        <v>1018</v>
      </c>
      <c r="B316" s="63">
        <v>5307</v>
      </c>
      <c r="C316" s="313" t="s">
        <v>2115</v>
      </c>
    </row>
    <row r="317" spans="1:3" hidden="1" x14ac:dyDescent="0.25">
      <c r="A317" s="312" t="s">
        <v>1020</v>
      </c>
      <c r="B317" s="63">
        <v>6214</v>
      </c>
      <c r="C317" s="313" t="s">
        <v>2115</v>
      </c>
    </row>
    <row r="318" spans="1:3" hidden="1" x14ac:dyDescent="0.25">
      <c r="A318" s="312" t="s">
        <v>1022</v>
      </c>
      <c r="B318" s="63">
        <v>0</v>
      </c>
      <c r="C318" s="313" t="s">
        <v>2115</v>
      </c>
    </row>
    <row r="319" spans="1:3" hidden="1" x14ac:dyDescent="0.25">
      <c r="A319" s="312" t="s">
        <v>1024</v>
      </c>
      <c r="B319" s="63">
        <v>1360</v>
      </c>
      <c r="C319" s="313" t="s">
        <v>2115</v>
      </c>
    </row>
    <row r="320" spans="1:3" hidden="1" x14ac:dyDescent="0.25">
      <c r="A320" s="312" t="s">
        <v>1027</v>
      </c>
      <c r="B320" s="63">
        <v>4470</v>
      </c>
      <c r="C320" s="313" t="s">
        <v>2115</v>
      </c>
    </row>
    <row r="321" spans="1:3" hidden="1" x14ac:dyDescent="0.25">
      <c r="A321" s="312" t="s">
        <v>1029</v>
      </c>
      <c r="B321" s="63">
        <v>6673</v>
      </c>
      <c r="C321" s="313" t="s">
        <v>2115</v>
      </c>
    </row>
    <row r="322" spans="1:3" hidden="1" x14ac:dyDescent="0.25">
      <c r="A322" s="312" t="s">
        <v>1030</v>
      </c>
      <c r="B322" s="63">
        <v>2709</v>
      </c>
      <c r="C322" s="313" t="s">
        <v>2115</v>
      </c>
    </row>
    <row r="323" spans="1:3" hidden="1" x14ac:dyDescent="0.25">
      <c r="A323" s="312" t="s">
        <v>1032</v>
      </c>
      <c r="B323" s="63">
        <v>4074</v>
      </c>
      <c r="C323" s="313" t="s">
        <v>2115</v>
      </c>
    </row>
    <row r="324" spans="1:3" hidden="1" x14ac:dyDescent="0.25">
      <c r="A324" s="312" t="s">
        <v>1034</v>
      </c>
      <c r="B324" s="63">
        <v>3495</v>
      </c>
      <c r="C324" s="313" t="s">
        <v>2115</v>
      </c>
    </row>
    <row r="325" spans="1:3" hidden="1" x14ac:dyDescent="0.25">
      <c r="A325" s="312" t="s">
        <v>1035</v>
      </c>
      <c r="B325" s="63">
        <v>9115</v>
      </c>
      <c r="C325" s="313" t="s">
        <v>2115</v>
      </c>
    </row>
    <row r="326" spans="1:3" hidden="1" x14ac:dyDescent="0.25">
      <c r="A326" s="312" t="s">
        <v>1036</v>
      </c>
      <c r="B326" s="63">
        <v>6532</v>
      </c>
      <c r="C326" s="313" t="s">
        <v>2115</v>
      </c>
    </row>
    <row r="327" spans="1:3" hidden="1" x14ac:dyDescent="0.25">
      <c r="A327" s="312" t="s">
        <v>1037</v>
      </c>
      <c r="B327" s="63">
        <v>7272</v>
      </c>
      <c r="C327" s="313" t="s">
        <v>2115</v>
      </c>
    </row>
    <row r="328" spans="1:3" hidden="1" x14ac:dyDescent="0.25">
      <c r="A328" s="312" t="s">
        <v>1038</v>
      </c>
      <c r="B328" s="63">
        <v>6563</v>
      </c>
      <c r="C328" s="313" t="s">
        <v>2115</v>
      </c>
    </row>
    <row r="329" spans="1:3" hidden="1" x14ac:dyDescent="0.25">
      <c r="A329" s="312" t="s">
        <v>1040</v>
      </c>
      <c r="B329" s="63">
        <v>7464</v>
      </c>
      <c r="C329" s="313" t="s">
        <v>2115</v>
      </c>
    </row>
    <row r="330" spans="1:3" hidden="1" x14ac:dyDescent="0.25">
      <c r="A330" s="312" t="s">
        <v>1041</v>
      </c>
      <c r="B330" s="63">
        <v>8418</v>
      </c>
      <c r="C330" s="313" t="s">
        <v>2115</v>
      </c>
    </row>
    <row r="331" spans="1:3" hidden="1" x14ac:dyDescent="0.25">
      <c r="A331" s="312" t="s">
        <v>1042</v>
      </c>
      <c r="B331" s="63">
        <v>5865</v>
      </c>
      <c r="C331" s="313" t="s">
        <v>2115</v>
      </c>
    </row>
    <row r="332" spans="1:3" hidden="1" x14ac:dyDescent="0.25">
      <c r="A332" s="312" t="s">
        <v>1044</v>
      </c>
      <c r="B332" s="63">
        <v>7251</v>
      </c>
      <c r="C332" s="313" t="s">
        <v>2115</v>
      </c>
    </row>
    <row r="333" spans="1:3" hidden="1" x14ac:dyDescent="0.25">
      <c r="A333" s="312" t="s">
        <v>1045</v>
      </c>
      <c r="B333" s="63">
        <v>9685</v>
      </c>
      <c r="C333" s="313" t="s">
        <v>2115</v>
      </c>
    </row>
    <row r="334" spans="1:3" hidden="1" x14ac:dyDescent="0.25">
      <c r="A334" s="312" t="s">
        <v>1046</v>
      </c>
      <c r="B334" s="63">
        <v>9081</v>
      </c>
      <c r="C334" s="313" t="s">
        <v>2115</v>
      </c>
    </row>
    <row r="335" spans="1:3" hidden="1" x14ac:dyDescent="0.25">
      <c r="A335" s="312" t="s">
        <v>1048</v>
      </c>
      <c r="B335" s="63">
        <v>8301</v>
      </c>
      <c r="C335" s="313" t="s">
        <v>2115</v>
      </c>
    </row>
    <row r="336" spans="1:3" hidden="1" x14ac:dyDescent="0.25">
      <c r="A336" s="312" t="s">
        <v>1050</v>
      </c>
      <c r="B336" s="63">
        <v>8780</v>
      </c>
      <c r="C336" s="313" t="s">
        <v>2115</v>
      </c>
    </row>
    <row r="337" spans="1:3" hidden="1" x14ac:dyDescent="0.25">
      <c r="A337" s="312" t="s">
        <v>1051</v>
      </c>
      <c r="B337" s="63">
        <v>9418</v>
      </c>
      <c r="C337" s="313" t="s">
        <v>2115</v>
      </c>
    </row>
    <row r="338" spans="1:3" hidden="1" x14ac:dyDescent="0.25">
      <c r="A338" s="312" t="s">
        <v>1053</v>
      </c>
      <c r="B338" s="63">
        <v>9723</v>
      </c>
      <c r="C338" s="313" t="s">
        <v>2115</v>
      </c>
    </row>
    <row r="339" spans="1:3" hidden="1" x14ac:dyDescent="0.25">
      <c r="A339" s="312" t="s">
        <v>1054</v>
      </c>
      <c r="B339" s="63">
        <v>7297</v>
      </c>
      <c r="C339" s="313" t="s">
        <v>2115</v>
      </c>
    </row>
    <row r="340" spans="1:3" hidden="1" x14ac:dyDescent="0.25">
      <c r="A340" s="312" t="s">
        <v>1055</v>
      </c>
      <c r="B340" s="63">
        <v>6625</v>
      </c>
      <c r="C340" s="313" t="s">
        <v>2115</v>
      </c>
    </row>
    <row r="341" spans="1:3" hidden="1" x14ac:dyDescent="0.25">
      <c r="A341" s="312" t="s">
        <v>1056</v>
      </c>
      <c r="B341" s="63">
        <v>6698</v>
      </c>
      <c r="C341" s="313" t="s">
        <v>2115</v>
      </c>
    </row>
    <row r="342" spans="1:3" hidden="1" x14ac:dyDescent="0.25">
      <c r="A342" s="312" t="s">
        <v>1058</v>
      </c>
      <c r="B342" s="63">
        <v>3658</v>
      </c>
      <c r="C342" s="313" t="s">
        <v>2115</v>
      </c>
    </row>
    <row r="343" spans="1:3" hidden="1" x14ac:dyDescent="0.25">
      <c r="A343" s="312" t="s">
        <v>1059</v>
      </c>
      <c r="B343" s="63">
        <v>9619</v>
      </c>
      <c r="C343" s="313" t="s">
        <v>2115</v>
      </c>
    </row>
    <row r="344" spans="1:3" hidden="1" x14ac:dyDescent="0.25">
      <c r="A344" s="312" t="s">
        <v>1061</v>
      </c>
      <c r="B344" s="63">
        <v>7760</v>
      </c>
      <c r="C344" s="313" t="s">
        <v>2115</v>
      </c>
    </row>
    <row r="345" spans="1:3" hidden="1" x14ac:dyDescent="0.25">
      <c r="A345" s="312" t="s">
        <v>1062</v>
      </c>
      <c r="B345" s="63">
        <v>7073</v>
      </c>
      <c r="C345" s="313" t="s">
        <v>2115</v>
      </c>
    </row>
    <row r="346" spans="1:3" hidden="1" x14ac:dyDescent="0.25">
      <c r="A346" s="312" t="s">
        <v>1063</v>
      </c>
      <c r="B346" s="63">
        <v>0</v>
      </c>
      <c r="C346" s="313" t="s">
        <v>2115</v>
      </c>
    </row>
    <row r="347" spans="1:3" hidden="1" x14ac:dyDescent="0.25">
      <c r="A347" s="312" t="s">
        <v>1065</v>
      </c>
      <c r="B347" s="63">
        <v>8921</v>
      </c>
      <c r="C347" s="313" t="s">
        <v>2115</v>
      </c>
    </row>
    <row r="348" spans="1:3" hidden="1" x14ac:dyDescent="0.25">
      <c r="A348" s="312" t="s">
        <v>1067</v>
      </c>
      <c r="B348" s="63">
        <v>1116</v>
      </c>
      <c r="C348" s="313" t="s">
        <v>2115</v>
      </c>
    </row>
    <row r="349" spans="1:3" hidden="1" x14ac:dyDescent="0.25">
      <c r="A349" s="312" t="s">
        <v>1068</v>
      </c>
      <c r="B349" s="63">
        <v>9185</v>
      </c>
      <c r="C349" s="313" t="s">
        <v>2115</v>
      </c>
    </row>
    <row r="350" spans="1:3" hidden="1" x14ac:dyDescent="0.25">
      <c r="A350" s="312" t="s">
        <v>1069</v>
      </c>
      <c r="B350" s="63">
        <v>1846</v>
      </c>
      <c r="C350" s="313" t="s">
        <v>2115</v>
      </c>
    </row>
    <row r="351" spans="1:3" hidden="1" x14ac:dyDescent="0.25">
      <c r="A351" s="312" t="s">
        <v>1071</v>
      </c>
      <c r="B351" s="63">
        <v>0</v>
      </c>
      <c r="C351" s="313" t="s">
        <v>2115</v>
      </c>
    </row>
    <row r="352" spans="1:3" hidden="1" x14ac:dyDescent="0.25">
      <c r="A352" s="312" t="s">
        <v>2124</v>
      </c>
      <c r="B352" s="63">
        <v>0</v>
      </c>
      <c r="C352" s="313" t="s">
        <v>2115</v>
      </c>
    </row>
    <row r="353" spans="1:3" hidden="1" x14ac:dyDescent="0.25">
      <c r="A353" s="312" t="s">
        <v>2125</v>
      </c>
      <c r="B353" s="63">
        <v>0</v>
      </c>
      <c r="C353" s="313" t="s">
        <v>2115</v>
      </c>
    </row>
    <row r="354" spans="1:3" hidden="1" x14ac:dyDescent="0.25">
      <c r="A354" s="312" t="s">
        <v>2126</v>
      </c>
      <c r="B354" s="63">
        <v>0</v>
      </c>
      <c r="C354" s="313" t="s">
        <v>2115</v>
      </c>
    </row>
    <row r="355" spans="1:3" hidden="1" x14ac:dyDescent="0.25">
      <c r="A355" s="312" t="s">
        <v>1072</v>
      </c>
      <c r="B355" s="63">
        <v>8723</v>
      </c>
      <c r="C355" s="313" t="s">
        <v>2115</v>
      </c>
    </row>
    <row r="356" spans="1:3" hidden="1" x14ac:dyDescent="0.25">
      <c r="A356" s="312" t="s">
        <v>1073</v>
      </c>
      <c r="B356" s="63">
        <v>5668</v>
      </c>
      <c r="C356" s="313" t="s">
        <v>2115</v>
      </c>
    </row>
    <row r="357" spans="1:3" hidden="1" x14ac:dyDescent="0.25">
      <c r="A357" s="312" t="s">
        <v>1074</v>
      </c>
      <c r="B357" s="63">
        <v>8375</v>
      </c>
      <c r="C357" s="313" t="s">
        <v>2115</v>
      </c>
    </row>
    <row r="358" spans="1:3" hidden="1" x14ac:dyDescent="0.25">
      <c r="A358" s="312" t="s">
        <v>1076</v>
      </c>
      <c r="B358" s="63">
        <v>10000</v>
      </c>
      <c r="C358" s="313" t="s">
        <v>2115</v>
      </c>
    </row>
    <row r="359" spans="1:3" hidden="1" x14ac:dyDescent="0.25">
      <c r="A359" s="312" t="s">
        <v>1077</v>
      </c>
      <c r="B359" s="63">
        <v>19468</v>
      </c>
      <c r="C359" s="313" t="s">
        <v>2115</v>
      </c>
    </row>
    <row r="360" spans="1:3" hidden="1" x14ac:dyDescent="0.25">
      <c r="A360" s="312" t="s">
        <v>1079</v>
      </c>
      <c r="B360" s="63">
        <v>750</v>
      </c>
      <c r="C360" s="313" t="s">
        <v>2115</v>
      </c>
    </row>
    <row r="361" spans="1:3" hidden="1" x14ac:dyDescent="0.25">
      <c r="A361" s="312" t="s">
        <v>1080</v>
      </c>
      <c r="B361" s="63">
        <v>802</v>
      </c>
      <c r="C361" s="313" t="s">
        <v>2115</v>
      </c>
    </row>
    <row r="362" spans="1:3" hidden="1" x14ac:dyDescent="0.25">
      <c r="A362" s="312" t="s">
        <v>1082</v>
      </c>
      <c r="B362" s="63">
        <v>0</v>
      </c>
      <c r="C362" s="313" t="s">
        <v>2115</v>
      </c>
    </row>
    <row r="363" spans="1:3" hidden="1" x14ac:dyDescent="0.25">
      <c r="A363" s="312" t="s">
        <v>1084</v>
      </c>
      <c r="B363" s="63">
        <v>1092</v>
      </c>
      <c r="C363" s="313" t="s">
        <v>2115</v>
      </c>
    </row>
    <row r="364" spans="1:3" hidden="1" x14ac:dyDescent="0.25">
      <c r="A364" s="312" t="s">
        <v>1085</v>
      </c>
      <c r="B364" s="63">
        <v>796</v>
      </c>
      <c r="C364" s="313" t="s">
        <v>2115</v>
      </c>
    </row>
    <row r="365" spans="1:3" hidden="1" x14ac:dyDescent="0.25">
      <c r="A365" s="312" t="s">
        <v>1086</v>
      </c>
      <c r="B365" s="63">
        <v>0</v>
      </c>
      <c r="C365" s="313" t="s">
        <v>2115</v>
      </c>
    </row>
    <row r="366" spans="1:3" hidden="1" x14ac:dyDescent="0.25">
      <c r="A366" s="312" t="s">
        <v>1088</v>
      </c>
      <c r="B366" s="63">
        <v>0</v>
      </c>
      <c r="C366" s="313" t="s">
        <v>2115</v>
      </c>
    </row>
    <row r="367" spans="1:3" hidden="1" x14ac:dyDescent="0.25">
      <c r="A367" s="312" t="s">
        <v>1089</v>
      </c>
      <c r="B367" s="63">
        <v>2788</v>
      </c>
      <c r="C367" s="313" t="s">
        <v>2115</v>
      </c>
    </row>
    <row r="368" spans="1:3" hidden="1" x14ac:dyDescent="0.25">
      <c r="A368" s="312" t="s">
        <v>1090</v>
      </c>
      <c r="B368" s="63">
        <v>3473</v>
      </c>
      <c r="C368" s="313" t="s">
        <v>2115</v>
      </c>
    </row>
    <row r="369" spans="1:3" hidden="1" x14ac:dyDescent="0.25">
      <c r="A369" s="312" t="s">
        <v>1091</v>
      </c>
      <c r="B369" s="63">
        <v>3256</v>
      </c>
      <c r="C369" s="313" t="s">
        <v>2115</v>
      </c>
    </row>
    <row r="370" spans="1:3" hidden="1" x14ac:dyDescent="0.25">
      <c r="A370" s="312" t="s">
        <v>1092</v>
      </c>
      <c r="B370" s="63">
        <v>3237</v>
      </c>
      <c r="C370" s="313" t="s">
        <v>2115</v>
      </c>
    </row>
    <row r="371" spans="1:3" x14ac:dyDescent="0.25">
      <c r="A371" s="312" t="s">
        <v>1093</v>
      </c>
      <c r="B371" s="63" t="s">
        <v>2113</v>
      </c>
      <c r="C371" s="314">
        <v>44286</v>
      </c>
    </row>
    <row r="372" spans="1:3" hidden="1" x14ac:dyDescent="0.25">
      <c r="A372" s="312" t="s">
        <v>1094</v>
      </c>
      <c r="B372" s="63">
        <v>5712.94</v>
      </c>
      <c r="C372" s="313" t="e">
        <f>#REF!</f>
        <v>#REF!</v>
      </c>
    </row>
    <row r="373" spans="1:3" hidden="1" x14ac:dyDescent="0.25">
      <c r="A373" s="312" t="s">
        <v>1095</v>
      </c>
      <c r="B373" s="63">
        <v>5774</v>
      </c>
      <c r="C373" s="313" t="s">
        <v>2115</v>
      </c>
    </row>
    <row r="374" spans="1:3" hidden="1" x14ac:dyDescent="0.25">
      <c r="A374" s="312" t="s">
        <v>1096</v>
      </c>
      <c r="B374" s="63">
        <v>5436</v>
      </c>
      <c r="C374" s="313" t="s">
        <v>2115</v>
      </c>
    </row>
    <row r="375" spans="1:3" hidden="1" x14ac:dyDescent="0.25">
      <c r="A375" s="312" t="s">
        <v>1097</v>
      </c>
      <c r="B375" s="63">
        <v>860</v>
      </c>
      <c r="C375" s="313" t="s">
        <v>2115</v>
      </c>
    </row>
    <row r="376" spans="1:3" hidden="1" x14ac:dyDescent="0.25">
      <c r="A376" s="312" t="s">
        <v>1099</v>
      </c>
      <c r="B376" s="63">
        <v>2432</v>
      </c>
      <c r="C376" s="313" t="s">
        <v>2115</v>
      </c>
    </row>
    <row r="377" spans="1:3" hidden="1" x14ac:dyDescent="0.25">
      <c r="A377" s="312" t="s">
        <v>1101</v>
      </c>
      <c r="B377" s="63">
        <v>6655</v>
      </c>
      <c r="C377" s="313" t="s">
        <v>2115</v>
      </c>
    </row>
    <row r="378" spans="1:3" hidden="1" x14ac:dyDescent="0.25">
      <c r="A378" s="312" t="s">
        <v>1102</v>
      </c>
      <c r="B378" s="63">
        <v>5411</v>
      </c>
      <c r="C378" s="313" t="s">
        <v>2115</v>
      </c>
    </row>
    <row r="379" spans="1:3" hidden="1" x14ac:dyDescent="0.25">
      <c r="A379" s="312" t="s">
        <v>1104</v>
      </c>
      <c r="B379" s="63">
        <v>6725</v>
      </c>
      <c r="C379" s="313" t="s">
        <v>2115</v>
      </c>
    </row>
    <row r="380" spans="1:3" hidden="1" x14ac:dyDescent="0.25">
      <c r="A380" s="312" t="s">
        <v>1105</v>
      </c>
      <c r="B380" s="63">
        <v>4617</v>
      </c>
      <c r="C380" s="313" t="s">
        <v>2115</v>
      </c>
    </row>
    <row r="381" spans="1:3" hidden="1" x14ac:dyDescent="0.25">
      <c r="A381" s="312" t="s">
        <v>1107</v>
      </c>
      <c r="B381" s="63" t="s">
        <v>2113</v>
      </c>
      <c r="C381" s="313" t="s">
        <v>2114</v>
      </c>
    </row>
    <row r="382" spans="1:3" hidden="1" x14ac:dyDescent="0.25">
      <c r="A382" s="312" t="s">
        <v>1108</v>
      </c>
      <c r="B382" s="63">
        <v>1369</v>
      </c>
      <c r="C382" s="313" t="s">
        <v>2115</v>
      </c>
    </row>
    <row r="383" spans="1:3" hidden="1" x14ac:dyDescent="0.25">
      <c r="A383" s="312" t="s">
        <v>1110</v>
      </c>
      <c r="B383" s="63">
        <v>1037</v>
      </c>
      <c r="C383" s="313" t="s">
        <v>2115</v>
      </c>
    </row>
    <row r="384" spans="1:3" hidden="1" x14ac:dyDescent="0.25">
      <c r="A384" s="312" t="s">
        <v>1111</v>
      </c>
      <c r="B384" s="63">
        <v>1297</v>
      </c>
      <c r="C384" s="313" t="s">
        <v>2115</v>
      </c>
    </row>
    <row r="385" spans="1:3" hidden="1" x14ac:dyDescent="0.25">
      <c r="A385" s="312" t="s">
        <v>1112</v>
      </c>
      <c r="B385" s="63">
        <v>5445</v>
      </c>
      <c r="C385" s="313" t="s">
        <v>2115</v>
      </c>
    </row>
    <row r="386" spans="1:3" hidden="1" x14ac:dyDescent="0.25">
      <c r="A386" s="312" t="s">
        <v>1113</v>
      </c>
      <c r="B386" s="63">
        <v>3643</v>
      </c>
      <c r="C386" s="313" t="s">
        <v>2115</v>
      </c>
    </row>
    <row r="387" spans="1:3" hidden="1" x14ac:dyDescent="0.25">
      <c r="A387" s="312" t="s">
        <v>1114</v>
      </c>
      <c r="B387" s="63">
        <v>3479</v>
      </c>
      <c r="C387" s="313" t="s">
        <v>2115</v>
      </c>
    </row>
    <row r="388" spans="1:3" hidden="1" x14ac:dyDescent="0.25">
      <c r="A388" s="312" t="s">
        <v>1115</v>
      </c>
      <c r="B388" s="63">
        <v>1618</v>
      </c>
      <c r="C388" s="313" t="s">
        <v>2115</v>
      </c>
    </row>
    <row r="389" spans="1:3" hidden="1" x14ac:dyDescent="0.25">
      <c r="A389" s="312" t="s">
        <v>1117</v>
      </c>
      <c r="B389" s="63">
        <v>0</v>
      </c>
      <c r="C389" s="313" t="s">
        <v>2115</v>
      </c>
    </row>
    <row r="390" spans="1:3" hidden="1" x14ac:dyDescent="0.25">
      <c r="A390" s="312" t="s">
        <v>1118</v>
      </c>
      <c r="B390" s="63">
        <v>0</v>
      </c>
      <c r="C390" s="313" t="s">
        <v>2115</v>
      </c>
    </row>
    <row r="391" spans="1:3" hidden="1" x14ac:dyDescent="0.25">
      <c r="A391" s="312" t="s">
        <v>1119</v>
      </c>
      <c r="B391" s="63">
        <v>0</v>
      </c>
      <c r="C391" s="313" t="s">
        <v>2115</v>
      </c>
    </row>
    <row r="392" spans="1:3" hidden="1" x14ac:dyDescent="0.25">
      <c r="A392" s="312" t="s">
        <v>1120</v>
      </c>
      <c r="B392" s="63">
        <v>0</v>
      </c>
      <c r="C392" s="313" t="s">
        <v>2115</v>
      </c>
    </row>
    <row r="393" spans="1:3" hidden="1" x14ac:dyDescent="0.25">
      <c r="A393" s="312" t="s">
        <v>1121</v>
      </c>
      <c r="B393" s="63">
        <v>9642</v>
      </c>
      <c r="C393" s="313" t="s">
        <v>2115</v>
      </c>
    </row>
    <row r="394" spans="1:3" hidden="1" x14ac:dyDescent="0.25">
      <c r="A394" s="312" t="s">
        <v>1122</v>
      </c>
      <c r="B394" s="63">
        <v>6883</v>
      </c>
      <c r="C394" s="313" t="s">
        <v>2115</v>
      </c>
    </row>
    <row r="395" spans="1:3" hidden="1" x14ac:dyDescent="0.25">
      <c r="A395" s="312" t="s">
        <v>1123</v>
      </c>
      <c r="B395" s="63">
        <v>8700</v>
      </c>
      <c r="C395" s="313" t="s">
        <v>2115</v>
      </c>
    </row>
    <row r="396" spans="1:3" hidden="1" x14ac:dyDescent="0.25">
      <c r="A396" s="312" t="s">
        <v>1124</v>
      </c>
      <c r="B396" s="63">
        <v>9354</v>
      </c>
      <c r="C396" s="313" t="s">
        <v>2115</v>
      </c>
    </row>
    <row r="397" spans="1:3" hidden="1" x14ac:dyDescent="0.25">
      <c r="A397" s="312" t="s">
        <v>1125</v>
      </c>
      <c r="B397" s="63" t="s">
        <v>2113</v>
      </c>
      <c r="C397" s="313" t="s">
        <v>2114</v>
      </c>
    </row>
    <row r="398" spans="1:3" hidden="1" x14ac:dyDescent="0.25">
      <c r="A398" s="312" t="s">
        <v>1126</v>
      </c>
      <c r="B398" s="63" t="s">
        <v>2113</v>
      </c>
      <c r="C398" s="313" t="s">
        <v>2114</v>
      </c>
    </row>
    <row r="399" spans="1:3" hidden="1" x14ac:dyDescent="0.25">
      <c r="A399" s="312" t="s">
        <v>1127</v>
      </c>
      <c r="B399" s="63">
        <v>1381</v>
      </c>
      <c r="C399" s="313" t="s">
        <v>2115</v>
      </c>
    </row>
    <row r="400" spans="1:3" hidden="1" x14ac:dyDescent="0.25">
      <c r="A400" s="312" t="s">
        <v>1128</v>
      </c>
      <c r="B400" s="63">
        <v>1088</v>
      </c>
      <c r="C400" s="313" t="s">
        <v>2115</v>
      </c>
    </row>
    <row r="401" spans="1:3" hidden="1" x14ac:dyDescent="0.25">
      <c r="A401" s="312" t="s">
        <v>1130</v>
      </c>
      <c r="B401" s="63">
        <v>1044</v>
      </c>
      <c r="C401" s="313" t="s">
        <v>2115</v>
      </c>
    </row>
    <row r="402" spans="1:3" hidden="1" x14ac:dyDescent="0.25">
      <c r="A402" s="312" t="s">
        <v>1131</v>
      </c>
      <c r="B402" s="63">
        <v>1860</v>
      </c>
      <c r="C402" s="313" t="s">
        <v>2115</v>
      </c>
    </row>
    <row r="403" spans="1:3" hidden="1" x14ac:dyDescent="0.25">
      <c r="A403" s="312" t="s">
        <v>1132</v>
      </c>
      <c r="B403" s="63">
        <v>3800</v>
      </c>
      <c r="C403" s="313" t="s">
        <v>2115</v>
      </c>
    </row>
    <row r="404" spans="1:3" hidden="1" x14ac:dyDescent="0.25">
      <c r="A404" s="312" t="s">
        <v>1133</v>
      </c>
      <c r="B404" s="63">
        <v>3100</v>
      </c>
      <c r="C404" s="313" t="s">
        <v>2115</v>
      </c>
    </row>
    <row r="405" spans="1:3" hidden="1" x14ac:dyDescent="0.25">
      <c r="A405" s="312" t="s">
        <v>1134</v>
      </c>
      <c r="B405" s="63">
        <v>790</v>
      </c>
      <c r="C405" s="313" t="s">
        <v>2115</v>
      </c>
    </row>
    <row r="406" spans="1:3" x14ac:dyDescent="0.25">
      <c r="A406" s="312" t="s">
        <v>1135</v>
      </c>
      <c r="B406" s="63" t="s">
        <v>2113</v>
      </c>
      <c r="C406" s="314">
        <v>44286</v>
      </c>
    </row>
    <row r="407" spans="1:3" hidden="1" x14ac:dyDescent="0.25">
      <c r="A407" s="312" t="s">
        <v>1136</v>
      </c>
      <c r="B407" s="63">
        <v>1072</v>
      </c>
      <c r="C407" s="313" t="s">
        <v>2115</v>
      </c>
    </row>
    <row r="408" spans="1:3" hidden="1" x14ac:dyDescent="0.25">
      <c r="A408" s="312" t="s">
        <v>1138</v>
      </c>
      <c r="B408" s="63">
        <v>1000</v>
      </c>
      <c r="C408" s="313" t="s">
        <v>2115</v>
      </c>
    </row>
    <row r="409" spans="1:3" hidden="1" x14ac:dyDescent="0.25">
      <c r="A409" s="312" t="s">
        <v>1140</v>
      </c>
      <c r="B409" s="63">
        <v>100</v>
      </c>
      <c r="C409" s="313" t="s">
        <v>2115</v>
      </c>
    </row>
    <row r="410" spans="1:3" hidden="1" x14ac:dyDescent="0.25">
      <c r="A410" s="312" t="s">
        <v>1141</v>
      </c>
      <c r="B410" s="63">
        <v>100</v>
      </c>
      <c r="C410" s="313" t="s">
        <v>2115</v>
      </c>
    </row>
    <row r="411" spans="1:3" hidden="1" x14ac:dyDescent="0.25">
      <c r="A411" s="312" t="s">
        <v>1142</v>
      </c>
      <c r="B411" s="63">
        <v>100</v>
      </c>
      <c r="C411" s="313" t="s">
        <v>2115</v>
      </c>
    </row>
    <row r="412" spans="1:3" x14ac:dyDescent="0.25">
      <c r="A412" s="312" t="s">
        <v>2127</v>
      </c>
      <c r="B412" s="63" t="s">
        <v>2113</v>
      </c>
      <c r="C412" s="314">
        <v>44286</v>
      </c>
    </row>
    <row r="413" spans="1:3" hidden="1" x14ac:dyDescent="0.25">
      <c r="A413" s="312" t="s">
        <v>1143</v>
      </c>
      <c r="B413" s="63">
        <v>3029</v>
      </c>
      <c r="C413" s="313" t="s">
        <v>2115</v>
      </c>
    </row>
    <row r="414" spans="1:3" hidden="1" x14ac:dyDescent="0.25">
      <c r="A414" s="312" t="s">
        <v>1144</v>
      </c>
      <c r="B414" s="63">
        <v>6970</v>
      </c>
      <c r="C414" s="313" t="s">
        <v>2115</v>
      </c>
    </row>
    <row r="415" spans="1:3" hidden="1" x14ac:dyDescent="0.25">
      <c r="A415" s="312" t="s">
        <v>1145</v>
      </c>
      <c r="B415" s="63">
        <v>8628</v>
      </c>
      <c r="C415" s="313" t="s">
        <v>2115</v>
      </c>
    </row>
    <row r="416" spans="1:3" hidden="1" x14ac:dyDescent="0.25">
      <c r="A416" s="312" t="s">
        <v>1146</v>
      </c>
      <c r="B416" s="63">
        <v>9797</v>
      </c>
      <c r="C416" s="313" t="s">
        <v>2115</v>
      </c>
    </row>
    <row r="417" spans="1:3" hidden="1" x14ac:dyDescent="0.25">
      <c r="A417" s="312" t="s">
        <v>1147</v>
      </c>
      <c r="B417" s="63">
        <v>9425</v>
      </c>
      <c r="C417" s="313" t="s">
        <v>2115</v>
      </c>
    </row>
    <row r="418" spans="1:3" hidden="1" x14ac:dyDescent="0.25">
      <c r="A418" s="312" t="s">
        <v>1148</v>
      </c>
      <c r="B418" s="63">
        <v>9560</v>
      </c>
      <c r="C418" s="313" t="s">
        <v>2115</v>
      </c>
    </row>
    <row r="419" spans="1:3" hidden="1" x14ac:dyDescent="0.25">
      <c r="A419" s="312" t="s">
        <v>1149</v>
      </c>
      <c r="B419" s="63">
        <v>9167</v>
      </c>
      <c r="C419" s="313" t="s">
        <v>2115</v>
      </c>
    </row>
    <row r="420" spans="1:3" hidden="1" x14ac:dyDescent="0.25">
      <c r="A420" s="312" t="s">
        <v>1150</v>
      </c>
      <c r="B420" s="63">
        <v>9521</v>
      </c>
      <c r="C420" s="313" t="s">
        <v>2115</v>
      </c>
    </row>
    <row r="421" spans="1:3" hidden="1" x14ac:dyDescent="0.25">
      <c r="A421" s="312" t="s">
        <v>1151</v>
      </c>
      <c r="B421" s="63">
        <v>9942</v>
      </c>
      <c r="C421" s="313" t="s">
        <v>2115</v>
      </c>
    </row>
    <row r="422" spans="1:3" hidden="1" x14ac:dyDescent="0.25">
      <c r="A422" s="312" t="s">
        <v>1152</v>
      </c>
      <c r="B422" s="63" t="s">
        <v>2113</v>
      </c>
      <c r="C422" s="313" t="s">
        <v>2128</v>
      </c>
    </row>
    <row r="423" spans="1:3" hidden="1" x14ac:dyDescent="0.25">
      <c r="A423" s="312" t="s">
        <v>1154</v>
      </c>
      <c r="B423" s="63" t="s">
        <v>2113</v>
      </c>
      <c r="C423" s="313" t="s">
        <v>2128</v>
      </c>
    </row>
    <row r="424" spans="1:3" hidden="1" x14ac:dyDescent="0.25">
      <c r="A424" s="312" t="s">
        <v>1155</v>
      </c>
      <c r="B424" s="63">
        <v>1474</v>
      </c>
      <c r="C424" s="313" t="s">
        <v>2115</v>
      </c>
    </row>
    <row r="425" spans="1:3" hidden="1" x14ac:dyDescent="0.25">
      <c r="A425" s="312" t="s">
        <v>1157</v>
      </c>
      <c r="B425" s="63">
        <v>1370</v>
      </c>
      <c r="C425" s="313" t="s">
        <v>2115</v>
      </c>
    </row>
    <row r="426" spans="1:3" hidden="1" x14ac:dyDescent="0.25">
      <c r="A426" s="312" t="s">
        <v>1159</v>
      </c>
      <c r="B426" s="63" t="s">
        <v>2113</v>
      </c>
      <c r="C426" s="313" t="s">
        <v>2114</v>
      </c>
    </row>
    <row r="427" spans="1:3" hidden="1" x14ac:dyDescent="0.25">
      <c r="A427" s="312" t="s">
        <v>1161</v>
      </c>
      <c r="B427" s="63" t="s">
        <v>2113</v>
      </c>
      <c r="C427" s="313" t="s">
        <v>2114</v>
      </c>
    </row>
    <row r="428" spans="1:3" x14ac:dyDescent="0.25">
      <c r="A428" s="312" t="s">
        <v>2129</v>
      </c>
      <c r="B428" s="63" t="s">
        <v>2113</v>
      </c>
      <c r="C428" s="314">
        <v>44286</v>
      </c>
    </row>
    <row r="429" spans="1:3" hidden="1" x14ac:dyDescent="0.25">
      <c r="A429" s="312" t="s">
        <v>1162</v>
      </c>
      <c r="B429" s="63">
        <v>257</v>
      </c>
      <c r="C429" s="313" t="s">
        <v>2115</v>
      </c>
    </row>
    <row r="430" spans="1:3" hidden="1" x14ac:dyDescent="0.25">
      <c r="A430" s="312" t="s">
        <v>1163</v>
      </c>
      <c r="B430" s="63">
        <v>2774.51</v>
      </c>
      <c r="C430" s="313" t="e">
        <f>#REF!</f>
        <v>#REF!</v>
      </c>
    </row>
    <row r="431" spans="1:3" hidden="1" x14ac:dyDescent="0.25">
      <c r="A431" s="312" t="s">
        <v>1164</v>
      </c>
      <c r="B431" s="63">
        <v>2723.12</v>
      </c>
      <c r="C431" s="313" t="e">
        <f>#REF!</f>
        <v>#REF!</v>
      </c>
    </row>
    <row r="432" spans="1:3" hidden="1" x14ac:dyDescent="0.25">
      <c r="A432" s="312" t="s">
        <v>1165</v>
      </c>
      <c r="B432" s="63">
        <v>2887.36</v>
      </c>
      <c r="C432" s="313" t="e">
        <f>#REF!</f>
        <v>#REF!</v>
      </c>
    </row>
    <row r="433" spans="1:3" hidden="1" x14ac:dyDescent="0.25">
      <c r="A433" s="312" t="s">
        <v>1166</v>
      </c>
      <c r="B433" s="63">
        <v>3275</v>
      </c>
      <c r="C433" s="313" t="e">
        <f>#REF!</f>
        <v>#REF!</v>
      </c>
    </row>
    <row r="434" spans="1:3" hidden="1" x14ac:dyDescent="0.25">
      <c r="A434" s="312" t="s">
        <v>1167</v>
      </c>
      <c r="B434" s="63">
        <v>915</v>
      </c>
      <c r="C434" s="313" t="s">
        <v>2115</v>
      </c>
    </row>
    <row r="435" spans="1:3" hidden="1" x14ac:dyDescent="0.25">
      <c r="A435" s="312" t="s">
        <v>1169</v>
      </c>
      <c r="B435" s="63">
        <v>905</v>
      </c>
      <c r="C435" s="313" t="s">
        <v>2115</v>
      </c>
    </row>
    <row r="436" spans="1:3" hidden="1" x14ac:dyDescent="0.25">
      <c r="A436" s="312" t="s">
        <v>1170</v>
      </c>
      <c r="B436" s="63">
        <v>494</v>
      </c>
      <c r="C436" s="313" t="s">
        <v>2115</v>
      </c>
    </row>
    <row r="437" spans="1:3" hidden="1" x14ac:dyDescent="0.25">
      <c r="A437" s="312" t="s">
        <v>1172</v>
      </c>
      <c r="B437" s="63">
        <v>972</v>
      </c>
      <c r="C437" s="313" t="s">
        <v>2115</v>
      </c>
    </row>
    <row r="438" spans="1:3" hidden="1" x14ac:dyDescent="0.25">
      <c r="A438" s="312" t="s">
        <v>1173</v>
      </c>
      <c r="B438" s="63">
        <v>9790</v>
      </c>
      <c r="C438" s="313" t="s">
        <v>2115</v>
      </c>
    </row>
    <row r="439" spans="1:3" hidden="1" x14ac:dyDescent="0.25">
      <c r="A439" s="312" t="s">
        <v>1174</v>
      </c>
      <c r="B439" s="63">
        <v>7350</v>
      </c>
      <c r="C439" s="313" t="s">
        <v>2115</v>
      </c>
    </row>
    <row r="440" spans="1:3" hidden="1" x14ac:dyDescent="0.25">
      <c r="A440" s="312" t="s">
        <v>1175</v>
      </c>
      <c r="B440" s="63">
        <v>8961</v>
      </c>
      <c r="C440" s="313" t="s">
        <v>2115</v>
      </c>
    </row>
    <row r="441" spans="1:3" hidden="1" x14ac:dyDescent="0.25">
      <c r="A441" s="312" t="s">
        <v>1176</v>
      </c>
      <c r="B441" s="63">
        <v>9613</v>
      </c>
      <c r="C441" s="313" t="s">
        <v>2115</v>
      </c>
    </row>
    <row r="442" spans="1:3" hidden="1" x14ac:dyDescent="0.25">
      <c r="A442" s="312" t="s">
        <v>1177</v>
      </c>
      <c r="B442" s="63">
        <v>1954</v>
      </c>
      <c r="C442" s="313" t="s">
        <v>2115</v>
      </c>
    </row>
    <row r="443" spans="1:3" hidden="1" x14ac:dyDescent="0.25">
      <c r="A443" s="312" t="s">
        <v>1178</v>
      </c>
      <c r="B443" s="63">
        <v>1821</v>
      </c>
      <c r="C443" s="313" t="s">
        <v>2115</v>
      </c>
    </row>
    <row r="444" spans="1:3" hidden="1" x14ac:dyDescent="0.25">
      <c r="A444" s="312" t="s">
        <v>1181</v>
      </c>
      <c r="B444" s="63">
        <v>1809</v>
      </c>
      <c r="C444" s="313" t="s">
        <v>2115</v>
      </c>
    </row>
    <row r="445" spans="1:3" hidden="1" x14ac:dyDescent="0.25">
      <c r="A445" s="312" t="s">
        <v>1182</v>
      </c>
      <c r="B445" s="63">
        <v>2265</v>
      </c>
      <c r="C445" s="313" t="s">
        <v>2115</v>
      </c>
    </row>
    <row r="446" spans="1:3" hidden="1" x14ac:dyDescent="0.25">
      <c r="A446" s="312" t="s">
        <v>1184</v>
      </c>
      <c r="B446" s="63">
        <v>0</v>
      </c>
      <c r="C446" s="313" t="s">
        <v>2115</v>
      </c>
    </row>
    <row r="447" spans="1:3" hidden="1" x14ac:dyDescent="0.25">
      <c r="A447" s="312" t="s">
        <v>1185</v>
      </c>
      <c r="B447" s="63">
        <v>1252</v>
      </c>
      <c r="C447" s="313" t="s">
        <v>2115</v>
      </c>
    </row>
    <row r="448" spans="1:3" hidden="1" x14ac:dyDescent="0.25">
      <c r="A448" s="312" t="s">
        <v>1186</v>
      </c>
      <c r="B448" s="63">
        <v>2748</v>
      </c>
      <c r="C448" s="313" t="s">
        <v>2115</v>
      </c>
    </row>
    <row r="449" spans="1:3" hidden="1" x14ac:dyDescent="0.25">
      <c r="A449" s="312" t="s">
        <v>1187</v>
      </c>
      <c r="B449" s="63">
        <v>565</v>
      </c>
      <c r="C449" s="313" t="s">
        <v>2115</v>
      </c>
    </row>
    <row r="450" spans="1:3" hidden="1" x14ac:dyDescent="0.25">
      <c r="A450" s="312" t="s">
        <v>1189</v>
      </c>
      <c r="B450" s="63">
        <v>0</v>
      </c>
      <c r="C450" s="313" t="s">
        <v>2115</v>
      </c>
    </row>
    <row r="451" spans="1:3" hidden="1" x14ac:dyDescent="0.25">
      <c r="A451" s="312" t="s">
        <v>1191</v>
      </c>
      <c r="B451" s="63">
        <v>8842</v>
      </c>
      <c r="C451" s="313" t="s">
        <v>2115</v>
      </c>
    </row>
    <row r="452" spans="1:3" hidden="1" x14ac:dyDescent="0.25">
      <c r="A452" s="312" t="s">
        <v>1193</v>
      </c>
      <c r="B452" s="63">
        <v>9852</v>
      </c>
      <c r="C452" s="313" t="s">
        <v>2115</v>
      </c>
    </row>
    <row r="453" spans="1:3" hidden="1" x14ac:dyDescent="0.25">
      <c r="A453" s="312" t="s">
        <v>1195</v>
      </c>
      <c r="B453" s="63">
        <v>4668</v>
      </c>
      <c r="C453" s="313" t="s">
        <v>2115</v>
      </c>
    </row>
    <row r="454" spans="1:3" hidden="1" x14ac:dyDescent="0.25">
      <c r="A454" s="312" t="s">
        <v>1196</v>
      </c>
      <c r="B454" s="63">
        <v>2437</v>
      </c>
      <c r="C454" s="313" t="s">
        <v>2115</v>
      </c>
    </row>
    <row r="455" spans="1:3" hidden="1" x14ac:dyDescent="0.25">
      <c r="A455" s="312" t="s">
        <v>1198</v>
      </c>
      <c r="B455" s="63">
        <v>2805</v>
      </c>
      <c r="C455" s="313" t="s">
        <v>2115</v>
      </c>
    </row>
    <row r="456" spans="1:3" hidden="1" x14ac:dyDescent="0.25">
      <c r="A456" s="312" t="s">
        <v>1200</v>
      </c>
      <c r="B456" s="63">
        <v>7846</v>
      </c>
      <c r="C456" s="313" t="s">
        <v>2115</v>
      </c>
    </row>
    <row r="457" spans="1:3" hidden="1" x14ac:dyDescent="0.25">
      <c r="A457" s="312" t="s">
        <v>1202</v>
      </c>
      <c r="B457" s="63">
        <v>9597</v>
      </c>
      <c r="C457" s="313" t="s">
        <v>2115</v>
      </c>
    </row>
    <row r="458" spans="1:3" hidden="1" x14ac:dyDescent="0.25">
      <c r="A458" s="312" t="s">
        <v>1204</v>
      </c>
      <c r="B458" s="63">
        <v>8631</v>
      </c>
      <c r="C458" s="313" t="s">
        <v>2115</v>
      </c>
    </row>
    <row r="459" spans="1:3" hidden="1" x14ac:dyDescent="0.25">
      <c r="A459" s="312" t="s">
        <v>1206</v>
      </c>
      <c r="B459" s="63">
        <v>2937</v>
      </c>
      <c r="C459" s="313" t="s">
        <v>2115</v>
      </c>
    </row>
    <row r="460" spans="1:3" hidden="1" x14ac:dyDescent="0.25">
      <c r="A460" s="312" t="s">
        <v>1208</v>
      </c>
      <c r="B460" s="63">
        <v>9119</v>
      </c>
      <c r="C460" s="313" t="s">
        <v>2115</v>
      </c>
    </row>
    <row r="461" spans="1:3" hidden="1" x14ac:dyDescent="0.25">
      <c r="A461" s="312" t="s">
        <v>1210</v>
      </c>
      <c r="B461" s="63">
        <v>6284</v>
      </c>
      <c r="C461" s="313" t="s">
        <v>2115</v>
      </c>
    </row>
    <row r="462" spans="1:3" hidden="1" x14ac:dyDescent="0.25">
      <c r="A462" s="312" t="s">
        <v>1211</v>
      </c>
      <c r="B462" s="63">
        <v>1798</v>
      </c>
      <c r="C462" s="313" t="s">
        <v>2115</v>
      </c>
    </row>
    <row r="463" spans="1:3" hidden="1" x14ac:dyDescent="0.25">
      <c r="A463" s="312" t="s">
        <v>1212</v>
      </c>
      <c r="B463" s="63">
        <v>1536</v>
      </c>
      <c r="C463" s="313" t="s">
        <v>2115</v>
      </c>
    </row>
    <row r="464" spans="1:3" hidden="1" x14ac:dyDescent="0.25">
      <c r="A464" s="312" t="s">
        <v>1214</v>
      </c>
      <c r="B464" s="63">
        <v>6695</v>
      </c>
      <c r="C464" s="313" t="s">
        <v>2115</v>
      </c>
    </row>
    <row r="465" spans="1:3" hidden="1" x14ac:dyDescent="0.25">
      <c r="A465" s="312" t="s">
        <v>2130</v>
      </c>
      <c r="B465" s="63">
        <v>0</v>
      </c>
      <c r="C465" s="313" t="s">
        <v>2115</v>
      </c>
    </row>
    <row r="466" spans="1:3" hidden="1" x14ac:dyDescent="0.25">
      <c r="A466" s="312" t="s">
        <v>1216</v>
      </c>
      <c r="B466" s="63">
        <v>5251</v>
      </c>
      <c r="C466" s="313" t="s">
        <v>2115</v>
      </c>
    </row>
    <row r="467" spans="1:3" hidden="1" x14ac:dyDescent="0.25">
      <c r="A467" s="312" t="s">
        <v>1218</v>
      </c>
      <c r="B467" s="63">
        <v>9070</v>
      </c>
      <c r="C467" s="313" t="s">
        <v>2115</v>
      </c>
    </row>
    <row r="468" spans="1:3" hidden="1" x14ac:dyDescent="0.25">
      <c r="A468" s="312" t="s">
        <v>1220</v>
      </c>
      <c r="B468" s="63">
        <v>9023</v>
      </c>
      <c r="C468" s="313" t="s">
        <v>2115</v>
      </c>
    </row>
    <row r="469" spans="1:3" hidden="1" x14ac:dyDescent="0.25">
      <c r="A469" s="312" t="s">
        <v>1221</v>
      </c>
      <c r="B469" s="63">
        <v>9108</v>
      </c>
      <c r="C469" s="313" t="s">
        <v>2115</v>
      </c>
    </row>
    <row r="470" spans="1:3" hidden="1" x14ac:dyDescent="0.25">
      <c r="A470" s="312" t="s">
        <v>1222</v>
      </c>
      <c r="B470" s="63">
        <v>8184</v>
      </c>
      <c r="C470" s="313" t="s">
        <v>2115</v>
      </c>
    </row>
    <row r="471" spans="1:3" hidden="1" x14ac:dyDescent="0.25">
      <c r="A471" s="312" t="s">
        <v>1223</v>
      </c>
      <c r="B471" s="63">
        <v>9871</v>
      </c>
      <c r="C471" s="313" t="s">
        <v>2115</v>
      </c>
    </row>
    <row r="472" spans="1:3" hidden="1" x14ac:dyDescent="0.25">
      <c r="A472" s="312" t="s">
        <v>1224</v>
      </c>
      <c r="B472" s="63">
        <v>9890</v>
      </c>
      <c r="C472" s="313" t="s">
        <v>2115</v>
      </c>
    </row>
    <row r="473" spans="1:3" hidden="1" x14ac:dyDescent="0.25">
      <c r="A473" s="312" t="s">
        <v>1225</v>
      </c>
      <c r="B473" s="63">
        <v>3474</v>
      </c>
      <c r="C473" s="313" t="s">
        <v>2115</v>
      </c>
    </row>
    <row r="474" spans="1:3" hidden="1" x14ac:dyDescent="0.25">
      <c r="A474" s="312" t="s">
        <v>1226</v>
      </c>
      <c r="B474" s="63">
        <v>8656</v>
      </c>
      <c r="C474" s="313" t="s">
        <v>2115</v>
      </c>
    </row>
    <row r="475" spans="1:3" hidden="1" x14ac:dyDescent="0.25">
      <c r="A475" s="312" t="s">
        <v>1228</v>
      </c>
      <c r="B475" s="63">
        <v>3616</v>
      </c>
      <c r="C475" s="313" t="s">
        <v>2115</v>
      </c>
    </row>
    <row r="476" spans="1:3" hidden="1" x14ac:dyDescent="0.25">
      <c r="A476" s="312" t="s">
        <v>1230</v>
      </c>
      <c r="B476" s="63">
        <v>1</v>
      </c>
      <c r="C476" s="313" t="s">
        <v>2115</v>
      </c>
    </row>
    <row r="477" spans="1:3" hidden="1" x14ac:dyDescent="0.25">
      <c r="A477" s="312" t="s">
        <v>1232</v>
      </c>
      <c r="B477" s="63">
        <v>4244</v>
      </c>
      <c r="C477" s="313" t="s">
        <v>2115</v>
      </c>
    </row>
    <row r="478" spans="1:3" hidden="1" x14ac:dyDescent="0.25">
      <c r="A478" s="312" t="s">
        <v>1233</v>
      </c>
      <c r="B478" s="63">
        <v>9335</v>
      </c>
      <c r="C478" s="313" t="s">
        <v>2115</v>
      </c>
    </row>
    <row r="479" spans="1:3" hidden="1" x14ac:dyDescent="0.25">
      <c r="A479" s="312" t="s">
        <v>1234</v>
      </c>
      <c r="B479" s="63">
        <v>10000</v>
      </c>
      <c r="C479" s="313" t="s">
        <v>2115</v>
      </c>
    </row>
    <row r="480" spans="1:3" hidden="1" x14ac:dyDescent="0.25">
      <c r="A480" s="312" t="s">
        <v>1236</v>
      </c>
      <c r="B480" s="63">
        <v>0</v>
      </c>
      <c r="C480" s="313" t="s">
        <v>2115</v>
      </c>
    </row>
    <row r="481" spans="1:3" hidden="1" x14ac:dyDescent="0.25">
      <c r="A481" s="312" t="s">
        <v>1238</v>
      </c>
      <c r="B481" s="63">
        <v>8586</v>
      </c>
      <c r="C481" s="313" t="s">
        <v>2115</v>
      </c>
    </row>
    <row r="482" spans="1:3" hidden="1" x14ac:dyDescent="0.25">
      <c r="A482" s="312" t="s">
        <v>1239</v>
      </c>
      <c r="B482" s="63">
        <v>9642</v>
      </c>
      <c r="C482" s="313" t="s">
        <v>2115</v>
      </c>
    </row>
    <row r="483" spans="1:3" hidden="1" x14ac:dyDescent="0.25">
      <c r="A483" s="312" t="s">
        <v>1240</v>
      </c>
      <c r="B483" s="63">
        <v>9070</v>
      </c>
      <c r="C483" s="313" t="s">
        <v>2115</v>
      </c>
    </row>
    <row r="484" spans="1:3" hidden="1" x14ac:dyDescent="0.25">
      <c r="A484" s="312" t="s">
        <v>1242</v>
      </c>
      <c r="B484" s="63">
        <v>9589</v>
      </c>
      <c r="C484" s="313" t="s">
        <v>2115</v>
      </c>
    </row>
    <row r="485" spans="1:3" hidden="1" x14ac:dyDescent="0.25">
      <c r="A485" s="312" t="s">
        <v>1243</v>
      </c>
      <c r="B485" s="63">
        <v>9460</v>
      </c>
      <c r="C485" s="313" t="s">
        <v>2115</v>
      </c>
    </row>
    <row r="486" spans="1:3" hidden="1" x14ac:dyDescent="0.25">
      <c r="A486" s="312" t="s">
        <v>1245</v>
      </c>
      <c r="B486" s="63">
        <v>8819</v>
      </c>
      <c r="C486" s="313" t="s">
        <v>2115</v>
      </c>
    </row>
    <row r="487" spans="1:3" hidden="1" x14ac:dyDescent="0.25">
      <c r="A487" s="312" t="s">
        <v>1247</v>
      </c>
      <c r="B487" s="63">
        <v>9843</v>
      </c>
      <c r="C487" s="313" t="s">
        <v>2115</v>
      </c>
    </row>
    <row r="488" spans="1:3" hidden="1" x14ac:dyDescent="0.25">
      <c r="A488" s="312" t="s">
        <v>1249</v>
      </c>
      <c r="B488" s="63">
        <v>5041</v>
      </c>
      <c r="C488" s="313" t="s">
        <v>2115</v>
      </c>
    </row>
    <row r="489" spans="1:3" hidden="1" x14ac:dyDescent="0.25">
      <c r="A489" s="312" t="s">
        <v>1250</v>
      </c>
      <c r="B489" s="63">
        <v>9595</v>
      </c>
      <c r="C489" s="313" t="s">
        <v>2115</v>
      </c>
    </row>
    <row r="490" spans="1:3" hidden="1" x14ac:dyDescent="0.25">
      <c r="A490" s="312" t="s">
        <v>1251</v>
      </c>
      <c r="B490" s="63">
        <v>9602</v>
      </c>
      <c r="C490" s="313" t="s">
        <v>2115</v>
      </c>
    </row>
    <row r="491" spans="1:3" hidden="1" x14ac:dyDescent="0.25">
      <c r="A491" s="312" t="s">
        <v>1252</v>
      </c>
      <c r="B491" s="63">
        <v>4151</v>
      </c>
      <c r="C491" s="313" t="s">
        <v>2115</v>
      </c>
    </row>
    <row r="492" spans="1:3" hidden="1" x14ac:dyDescent="0.25">
      <c r="A492" s="312" t="s">
        <v>1253</v>
      </c>
      <c r="B492" s="63">
        <v>0</v>
      </c>
      <c r="C492" s="313" t="s">
        <v>2115</v>
      </c>
    </row>
    <row r="493" spans="1:3" hidden="1" x14ac:dyDescent="0.25">
      <c r="A493" s="312" t="s">
        <v>1255</v>
      </c>
      <c r="B493" s="63">
        <v>4991</v>
      </c>
      <c r="C493" s="313" t="s">
        <v>2115</v>
      </c>
    </row>
    <row r="494" spans="1:3" hidden="1" x14ac:dyDescent="0.25">
      <c r="A494" s="312" t="s">
        <v>1256</v>
      </c>
      <c r="B494" s="63">
        <v>4189</v>
      </c>
      <c r="C494" s="313" t="s">
        <v>2115</v>
      </c>
    </row>
    <row r="495" spans="1:3" hidden="1" x14ac:dyDescent="0.25">
      <c r="A495" s="312" t="s">
        <v>2131</v>
      </c>
      <c r="B495" s="63">
        <v>0</v>
      </c>
      <c r="C495" s="313" t="s">
        <v>2115</v>
      </c>
    </row>
    <row r="496" spans="1:3" hidden="1" x14ac:dyDescent="0.25">
      <c r="A496" s="312" t="s">
        <v>2132</v>
      </c>
      <c r="B496" s="63">
        <v>0</v>
      </c>
      <c r="C496" s="313" t="s">
        <v>2115</v>
      </c>
    </row>
    <row r="497" spans="1:3" hidden="1" x14ac:dyDescent="0.25">
      <c r="A497" s="312" t="s">
        <v>1257</v>
      </c>
      <c r="B497" s="63">
        <v>4392</v>
      </c>
      <c r="C497" s="313" t="s">
        <v>2115</v>
      </c>
    </row>
    <row r="498" spans="1:3" hidden="1" x14ac:dyDescent="0.25">
      <c r="A498" s="312" t="s">
        <v>1259</v>
      </c>
      <c r="B498" s="63">
        <v>4680</v>
      </c>
      <c r="C498" s="313" t="s">
        <v>2115</v>
      </c>
    </row>
    <row r="499" spans="1:3" hidden="1" x14ac:dyDescent="0.25">
      <c r="A499" s="312" t="s">
        <v>1261</v>
      </c>
      <c r="B499" s="63">
        <v>4356</v>
      </c>
      <c r="C499" s="313" t="s">
        <v>2115</v>
      </c>
    </row>
    <row r="500" spans="1:3" hidden="1" x14ac:dyDescent="0.25">
      <c r="A500" s="312" t="s">
        <v>1262</v>
      </c>
      <c r="B500" s="63">
        <v>3720</v>
      </c>
      <c r="C500" s="313" t="s">
        <v>2115</v>
      </c>
    </row>
    <row r="501" spans="1:3" hidden="1" x14ac:dyDescent="0.25">
      <c r="A501" s="312" t="s">
        <v>1264</v>
      </c>
      <c r="B501" s="63">
        <v>9070</v>
      </c>
      <c r="C501" s="313" t="s">
        <v>2115</v>
      </c>
    </row>
    <row r="502" spans="1:3" hidden="1" x14ac:dyDescent="0.25">
      <c r="A502" s="312" t="s">
        <v>1266</v>
      </c>
      <c r="B502" s="63">
        <v>8937</v>
      </c>
      <c r="C502" s="313" t="s">
        <v>2115</v>
      </c>
    </row>
    <row r="503" spans="1:3" hidden="1" x14ac:dyDescent="0.25">
      <c r="A503" s="312" t="s">
        <v>1268</v>
      </c>
      <c r="B503" s="63">
        <v>4457</v>
      </c>
      <c r="C503" s="313" t="s">
        <v>2115</v>
      </c>
    </row>
    <row r="504" spans="1:3" hidden="1" x14ac:dyDescent="0.25">
      <c r="A504" s="312" t="s">
        <v>1270</v>
      </c>
      <c r="B504" s="63">
        <v>9284</v>
      </c>
      <c r="C504" s="313" t="s">
        <v>2115</v>
      </c>
    </row>
    <row r="505" spans="1:3" hidden="1" x14ac:dyDescent="0.25">
      <c r="A505" s="312" t="s">
        <v>1272</v>
      </c>
      <c r="B505" s="63">
        <v>6303</v>
      </c>
      <c r="C505" s="313" t="s">
        <v>2115</v>
      </c>
    </row>
    <row r="506" spans="1:3" hidden="1" x14ac:dyDescent="0.25">
      <c r="A506" s="312" t="s">
        <v>1273</v>
      </c>
      <c r="B506" s="63">
        <v>4858</v>
      </c>
      <c r="C506" s="313" t="s">
        <v>2115</v>
      </c>
    </row>
    <row r="507" spans="1:3" hidden="1" x14ac:dyDescent="0.25">
      <c r="A507" s="312" t="s">
        <v>1275</v>
      </c>
      <c r="B507" s="63">
        <v>9377</v>
      </c>
      <c r="C507" s="313" t="s">
        <v>2115</v>
      </c>
    </row>
    <row r="508" spans="1:3" hidden="1" x14ac:dyDescent="0.25">
      <c r="A508" s="312" t="s">
        <v>1276</v>
      </c>
      <c r="B508" s="63">
        <v>7839</v>
      </c>
      <c r="C508" s="313" t="s">
        <v>2115</v>
      </c>
    </row>
    <row r="509" spans="1:3" hidden="1" x14ac:dyDescent="0.25">
      <c r="A509" s="312" t="s">
        <v>1278</v>
      </c>
      <c r="B509" s="63">
        <v>9122</v>
      </c>
      <c r="C509" s="313" t="s">
        <v>2115</v>
      </c>
    </row>
    <row r="510" spans="1:3" hidden="1" x14ac:dyDescent="0.25">
      <c r="A510" s="312" t="s">
        <v>1280</v>
      </c>
      <c r="B510" s="63">
        <v>9600</v>
      </c>
      <c r="C510" s="313" t="s">
        <v>2115</v>
      </c>
    </row>
    <row r="511" spans="1:3" hidden="1" x14ac:dyDescent="0.25">
      <c r="A511" s="312" t="s">
        <v>1282</v>
      </c>
      <c r="B511" s="63">
        <v>8706</v>
      </c>
      <c r="C511" s="313" t="s">
        <v>2115</v>
      </c>
    </row>
    <row r="512" spans="1:3" hidden="1" x14ac:dyDescent="0.25">
      <c r="A512" s="312" t="s">
        <v>1284</v>
      </c>
      <c r="B512" s="63">
        <v>7943</v>
      </c>
      <c r="C512" s="313" t="s">
        <v>2115</v>
      </c>
    </row>
    <row r="513" spans="1:3" hidden="1" x14ac:dyDescent="0.25">
      <c r="A513" s="312" t="s">
        <v>1285</v>
      </c>
      <c r="B513" s="63">
        <v>9569</v>
      </c>
      <c r="C513" s="313" t="s">
        <v>2115</v>
      </c>
    </row>
    <row r="514" spans="1:3" hidden="1" x14ac:dyDescent="0.25">
      <c r="A514" s="312" t="s">
        <v>1287</v>
      </c>
      <c r="B514" s="63">
        <v>9392</v>
      </c>
      <c r="C514" s="313" t="s">
        <v>2115</v>
      </c>
    </row>
    <row r="515" spans="1:3" hidden="1" x14ac:dyDescent="0.25">
      <c r="A515" s="312" t="s">
        <v>1288</v>
      </c>
      <c r="B515" s="63">
        <v>9092</v>
      </c>
      <c r="C515" s="313" t="s">
        <v>2115</v>
      </c>
    </row>
    <row r="516" spans="1:3" hidden="1" x14ac:dyDescent="0.25">
      <c r="A516" s="312" t="s">
        <v>1290</v>
      </c>
      <c r="B516" s="63">
        <v>9329</v>
      </c>
      <c r="C516" s="313" t="s">
        <v>2115</v>
      </c>
    </row>
    <row r="517" spans="1:3" hidden="1" x14ac:dyDescent="0.25">
      <c r="A517" s="312" t="s">
        <v>1292</v>
      </c>
      <c r="B517" s="63">
        <v>9477</v>
      </c>
      <c r="C517" s="313" t="s">
        <v>2115</v>
      </c>
    </row>
    <row r="518" spans="1:3" hidden="1" x14ac:dyDescent="0.25">
      <c r="A518" s="312" t="s">
        <v>1293</v>
      </c>
      <c r="B518" s="63">
        <v>9378</v>
      </c>
      <c r="C518" s="313" t="s">
        <v>2115</v>
      </c>
    </row>
    <row r="519" spans="1:3" hidden="1" x14ac:dyDescent="0.25">
      <c r="A519" s="312" t="s">
        <v>1295</v>
      </c>
      <c r="B519" s="63">
        <v>9318</v>
      </c>
      <c r="C519" s="313" t="s">
        <v>2115</v>
      </c>
    </row>
    <row r="520" spans="1:3" hidden="1" x14ac:dyDescent="0.25">
      <c r="A520" s="312" t="s">
        <v>1296</v>
      </c>
      <c r="B520" s="63">
        <v>8933</v>
      </c>
      <c r="C520" s="313" t="s">
        <v>2115</v>
      </c>
    </row>
    <row r="521" spans="1:3" hidden="1" x14ac:dyDescent="0.25">
      <c r="A521" s="312" t="s">
        <v>1298</v>
      </c>
      <c r="B521" s="63">
        <v>9338</v>
      </c>
      <c r="C521" s="313" t="s">
        <v>2115</v>
      </c>
    </row>
    <row r="522" spans="1:3" hidden="1" x14ac:dyDescent="0.25">
      <c r="A522" s="312" t="s">
        <v>1300</v>
      </c>
      <c r="B522" s="63">
        <v>0</v>
      </c>
      <c r="C522" s="313" t="s">
        <v>2115</v>
      </c>
    </row>
    <row r="523" spans="1:3" hidden="1" x14ac:dyDescent="0.25">
      <c r="A523" s="312" t="s">
        <v>1302</v>
      </c>
      <c r="B523" s="63">
        <v>9550</v>
      </c>
      <c r="C523" s="313" t="s">
        <v>2115</v>
      </c>
    </row>
    <row r="524" spans="1:3" hidden="1" x14ac:dyDescent="0.25">
      <c r="A524" s="312" t="s">
        <v>1303</v>
      </c>
      <c r="B524" s="63">
        <v>9795</v>
      </c>
      <c r="C524" s="313" t="s">
        <v>2115</v>
      </c>
    </row>
    <row r="525" spans="1:3" hidden="1" x14ac:dyDescent="0.25">
      <c r="A525" s="312" t="s">
        <v>1304</v>
      </c>
      <c r="B525" s="63">
        <v>8935</v>
      </c>
      <c r="C525" s="313" t="s">
        <v>2115</v>
      </c>
    </row>
    <row r="526" spans="1:3" hidden="1" x14ac:dyDescent="0.25">
      <c r="A526" s="312" t="s">
        <v>1305</v>
      </c>
      <c r="B526" s="63">
        <v>4850</v>
      </c>
      <c r="C526" s="313" t="s">
        <v>2115</v>
      </c>
    </row>
    <row r="527" spans="1:3" hidden="1" x14ac:dyDescent="0.25">
      <c r="A527" s="312" t="s">
        <v>1307</v>
      </c>
      <c r="B527" s="63">
        <v>9142</v>
      </c>
      <c r="C527" s="313" t="s">
        <v>2115</v>
      </c>
    </row>
    <row r="528" spans="1:3" hidden="1" x14ac:dyDescent="0.25">
      <c r="A528" s="312" t="s">
        <v>1309</v>
      </c>
      <c r="B528" s="63">
        <v>9663</v>
      </c>
      <c r="C528" s="313" t="s">
        <v>2115</v>
      </c>
    </row>
    <row r="529" spans="1:3" hidden="1" x14ac:dyDescent="0.25">
      <c r="A529" s="312" t="s">
        <v>1310</v>
      </c>
      <c r="B529" s="63">
        <v>9618</v>
      </c>
      <c r="C529" s="313" t="s">
        <v>2115</v>
      </c>
    </row>
    <row r="530" spans="1:3" hidden="1" x14ac:dyDescent="0.25">
      <c r="A530" s="312" t="s">
        <v>1312</v>
      </c>
      <c r="B530" s="63">
        <v>5596</v>
      </c>
      <c r="C530" s="313" t="s">
        <v>2115</v>
      </c>
    </row>
    <row r="531" spans="1:3" hidden="1" x14ac:dyDescent="0.25">
      <c r="A531" s="312" t="s">
        <v>1313</v>
      </c>
      <c r="B531" s="63">
        <v>9348</v>
      </c>
      <c r="C531" s="313" t="s">
        <v>2115</v>
      </c>
    </row>
    <row r="532" spans="1:3" hidden="1" x14ac:dyDescent="0.25">
      <c r="A532" s="312" t="s">
        <v>1315</v>
      </c>
      <c r="B532" s="63">
        <v>5553</v>
      </c>
      <c r="C532" s="313" t="s">
        <v>2115</v>
      </c>
    </row>
    <row r="533" spans="1:3" hidden="1" x14ac:dyDescent="0.25">
      <c r="A533" s="312" t="s">
        <v>1316</v>
      </c>
      <c r="B533" s="63">
        <v>1185</v>
      </c>
      <c r="C533" s="313" t="s">
        <v>2115</v>
      </c>
    </row>
    <row r="534" spans="1:3" hidden="1" x14ac:dyDescent="0.25">
      <c r="A534" s="312" t="s">
        <v>1317</v>
      </c>
      <c r="B534" s="63">
        <v>9648</v>
      </c>
      <c r="C534" s="313" t="s">
        <v>2115</v>
      </c>
    </row>
    <row r="535" spans="1:3" hidden="1" x14ac:dyDescent="0.25">
      <c r="A535" s="312" t="s">
        <v>1320</v>
      </c>
      <c r="B535" s="63">
        <v>9865</v>
      </c>
      <c r="C535" s="313" t="s">
        <v>2115</v>
      </c>
    </row>
    <row r="536" spans="1:3" hidden="1" x14ac:dyDescent="0.25">
      <c r="A536" s="312" t="s">
        <v>1321</v>
      </c>
      <c r="B536" s="63">
        <v>9441</v>
      </c>
      <c r="C536" s="313" t="s">
        <v>2115</v>
      </c>
    </row>
    <row r="537" spans="1:3" hidden="1" x14ac:dyDescent="0.25">
      <c r="A537" s="312" t="s">
        <v>1323</v>
      </c>
      <c r="B537" s="63">
        <v>9529</v>
      </c>
      <c r="C537" s="313" t="s">
        <v>2115</v>
      </c>
    </row>
    <row r="538" spans="1:3" hidden="1" x14ac:dyDescent="0.25">
      <c r="A538" s="312" t="s">
        <v>1325</v>
      </c>
      <c r="B538" s="63">
        <v>9278</v>
      </c>
      <c r="C538" s="313" t="s">
        <v>2115</v>
      </c>
    </row>
    <row r="539" spans="1:3" hidden="1" x14ac:dyDescent="0.25">
      <c r="A539" s="312" t="s">
        <v>1326</v>
      </c>
      <c r="B539" s="63">
        <v>9656</v>
      </c>
      <c r="C539" s="313" t="s">
        <v>2115</v>
      </c>
    </row>
    <row r="540" spans="1:3" hidden="1" x14ac:dyDescent="0.25">
      <c r="A540" s="312" t="s">
        <v>1328</v>
      </c>
      <c r="B540" s="63">
        <v>1330</v>
      </c>
      <c r="C540" s="313" t="s">
        <v>2115</v>
      </c>
    </row>
    <row r="541" spans="1:3" hidden="1" x14ac:dyDescent="0.25">
      <c r="A541" s="312" t="s">
        <v>1329</v>
      </c>
      <c r="B541" s="63">
        <v>1228</v>
      </c>
      <c r="C541" s="313" t="s">
        <v>2115</v>
      </c>
    </row>
    <row r="542" spans="1:3" hidden="1" x14ac:dyDescent="0.25">
      <c r="A542" s="312" t="s">
        <v>1330</v>
      </c>
      <c r="B542" s="63" t="s">
        <v>2113</v>
      </c>
      <c r="C542" s="313" t="s">
        <v>2114</v>
      </c>
    </row>
    <row r="543" spans="1:3" hidden="1" x14ac:dyDescent="0.25">
      <c r="A543" s="312" t="s">
        <v>2133</v>
      </c>
      <c r="B543" s="63" t="s">
        <v>2113</v>
      </c>
      <c r="C543" s="313" t="s">
        <v>2114</v>
      </c>
    </row>
    <row r="544" spans="1:3" hidden="1" x14ac:dyDescent="0.25">
      <c r="A544" s="312" t="s">
        <v>1332</v>
      </c>
      <c r="B544" s="63">
        <v>1670</v>
      </c>
      <c r="C544" s="313" t="s">
        <v>2115</v>
      </c>
    </row>
    <row r="545" spans="1:3" hidden="1" x14ac:dyDescent="0.25">
      <c r="A545" s="312" t="s">
        <v>1334</v>
      </c>
      <c r="B545" s="63" t="s">
        <v>2113</v>
      </c>
      <c r="C545" s="313" t="s">
        <v>2114</v>
      </c>
    </row>
    <row r="546" spans="1:3" hidden="1" x14ac:dyDescent="0.25">
      <c r="A546" s="312" t="s">
        <v>1335</v>
      </c>
      <c r="B546" s="63">
        <v>0</v>
      </c>
      <c r="C546" s="313" t="s">
        <v>2115</v>
      </c>
    </row>
    <row r="547" spans="1:3" hidden="1" x14ac:dyDescent="0.25">
      <c r="A547" s="312" t="s">
        <v>1336</v>
      </c>
      <c r="B547" s="63">
        <v>1753</v>
      </c>
      <c r="C547" s="313" t="s">
        <v>2115</v>
      </c>
    </row>
    <row r="548" spans="1:3" hidden="1" x14ac:dyDescent="0.25">
      <c r="A548" s="312" t="s">
        <v>1338</v>
      </c>
      <c r="B548" s="63" t="s">
        <v>2113</v>
      </c>
      <c r="C548" s="313" t="s">
        <v>2114</v>
      </c>
    </row>
    <row r="549" spans="1:3" hidden="1" x14ac:dyDescent="0.25">
      <c r="A549" s="312" t="s">
        <v>1340</v>
      </c>
      <c r="B549" s="63">
        <v>342</v>
      </c>
      <c r="C549" s="313" t="s">
        <v>2115</v>
      </c>
    </row>
    <row r="550" spans="1:3" hidden="1" x14ac:dyDescent="0.25">
      <c r="A550" s="312" t="s">
        <v>1344</v>
      </c>
      <c r="B550" s="63">
        <v>206</v>
      </c>
      <c r="C550" s="313" t="s">
        <v>2115</v>
      </c>
    </row>
    <row r="551" spans="1:3" hidden="1" x14ac:dyDescent="0.25">
      <c r="A551" s="312" t="s">
        <v>1346</v>
      </c>
      <c r="B551" s="63">
        <v>0</v>
      </c>
      <c r="C551" s="313" t="s">
        <v>2115</v>
      </c>
    </row>
    <row r="552" spans="1:3" hidden="1" x14ac:dyDescent="0.25">
      <c r="A552" s="312" t="s">
        <v>2134</v>
      </c>
      <c r="B552" s="63" t="s">
        <v>2113</v>
      </c>
      <c r="C552" s="313" t="s">
        <v>2114</v>
      </c>
    </row>
    <row r="553" spans="1:3" hidden="1" x14ac:dyDescent="0.25">
      <c r="A553" s="312" t="s">
        <v>1348</v>
      </c>
      <c r="B553" s="63">
        <v>0</v>
      </c>
      <c r="C553" s="313" t="s">
        <v>2115</v>
      </c>
    </row>
    <row r="554" spans="1:3" hidden="1" x14ac:dyDescent="0.25">
      <c r="A554" s="312" t="s">
        <v>1350</v>
      </c>
      <c r="B554" s="63">
        <v>0</v>
      </c>
      <c r="C554" s="313" t="s">
        <v>2115</v>
      </c>
    </row>
    <row r="555" spans="1:3" hidden="1" x14ac:dyDescent="0.25">
      <c r="A555" s="312" t="s">
        <v>1352</v>
      </c>
      <c r="B555" s="63">
        <v>0</v>
      </c>
      <c r="C555" s="313" t="s">
        <v>2115</v>
      </c>
    </row>
    <row r="556" spans="1:3" hidden="1" x14ac:dyDescent="0.25">
      <c r="A556" s="312" t="s">
        <v>1354</v>
      </c>
      <c r="B556" s="63" t="s">
        <v>2113</v>
      </c>
      <c r="C556" s="313" t="s">
        <v>2114</v>
      </c>
    </row>
    <row r="557" spans="1:3" hidden="1" x14ac:dyDescent="0.25">
      <c r="A557" s="312" t="s">
        <v>1356</v>
      </c>
      <c r="B557" s="63">
        <v>724</v>
      </c>
      <c r="C557" s="313" t="s">
        <v>2115</v>
      </c>
    </row>
    <row r="558" spans="1:3" hidden="1" x14ac:dyDescent="0.25">
      <c r="A558" s="312" t="s">
        <v>1358</v>
      </c>
      <c r="B558" s="63">
        <v>1941</v>
      </c>
      <c r="C558" s="313" t="s">
        <v>2115</v>
      </c>
    </row>
    <row r="559" spans="1:3" hidden="1" x14ac:dyDescent="0.25">
      <c r="A559" s="312" t="s">
        <v>1360</v>
      </c>
      <c r="B559" s="63">
        <v>681</v>
      </c>
      <c r="C559" s="313" t="s">
        <v>2115</v>
      </c>
    </row>
    <row r="560" spans="1:3" hidden="1" x14ac:dyDescent="0.25">
      <c r="A560" s="312" t="s">
        <v>1361</v>
      </c>
      <c r="B560" s="63">
        <v>189</v>
      </c>
      <c r="C560" s="313" t="s">
        <v>2115</v>
      </c>
    </row>
    <row r="561" spans="1:3" hidden="1" x14ac:dyDescent="0.25">
      <c r="A561" s="312" t="s">
        <v>1363</v>
      </c>
      <c r="B561" s="63">
        <v>269</v>
      </c>
      <c r="C561" s="313" t="s">
        <v>2115</v>
      </c>
    </row>
    <row r="562" spans="1:3" hidden="1" x14ac:dyDescent="0.25">
      <c r="A562" s="312" t="s">
        <v>1365</v>
      </c>
      <c r="B562" s="63">
        <v>1552</v>
      </c>
      <c r="C562" s="313" t="s">
        <v>2115</v>
      </c>
    </row>
    <row r="563" spans="1:3" hidden="1" x14ac:dyDescent="0.25">
      <c r="A563" s="312" t="s">
        <v>1367</v>
      </c>
      <c r="B563" s="63">
        <v>3155</v>
      </c>
      <c r="C563" s="313" t="s">
        <v>2115</v>
      </c>
    </row>
    <row r="564" spans="1:3" hidden="1" x14ac:dyDescent="0.25">
      <c r="A564" s="312" t="s">
        <v>1369</v>
      </c>
      <c r="B564" s="63">
        <v>0</v>
      </c>
      <c r="C564" s="313" t="s">
        <v>2115</v>
      </c>
    </row>
    <row r="565" spans="1:3" hidden="1" x14ac:dyDescent="0.25">
      <c r="A565" s="312" t="s">
        <v>1371</v>
      </c>
      <c r="B565" s="63">
        <v>1834</v>
      </c>
      <c r="C565" s="313" t="s">
        <v>2115</v>
      </c>
    </row>
    <row r="566" spans="1:3" hidden="1" x14ac:dyDescent="0.25">
      <c r="A566" s="312" t="s">
        <v>1373</v>
      </c>
      <c r="B566" s="63">
        <v>5469</v>
      </c>
      <c r="C566" s="313" t="s">
        <v>2115</v>
      </c>
    </row>
    <row r="567" spans="1:3" hidden="1" x14ac:dyDescent="0.25">
      <c r="A567" s="312" t="s">
        <v>1375</v>
      </c>
      <c r="B567" s="63">
        <v>8720</v>
      </c>
      <c r="C567" s="313" t="s">
        <v>2115</v>
      </c>
    </row>
    <row r="568" spans="1:3" hidden="1" x14ac:dyDescent="0.25">
      <c r="A568" s="312" t="s">
        <v>1377</v>
      </c>
      <c r="B568" s="63">
        <v>9436</v>
      </c>
      <c r="C568" s="313" t="s">
        <v>2115</v>
      </c>
    </row>
    <row r="569" spans="1:3" hidden="1" x14ac:dyDescent="0.25">
      <c r="A569" s="312" t="s">
        <v>1379</v>
      </c>
      <c r="B569" s="63">
        <v>2432</v>
      </c>
      <c r="C569" s="313" t="s">
        <v>2115</v>
      </c>
    </row>
    <row r="570" spans="1:3" hidden="1" x14ac:dyDescent="0.25">
      <c r="A570" s="312" t="s">
        <v>1381</v>
      </c>
      <c r="B570" s="63">
        <v>3048</v>
      </c>
      <c r="C570" s="313" t="s">
        <v>2115</v>
      </c>
    </row>
    <row r="571" spans="1:3" hidden="1" x14ac:dyDescent="0.25">
      <c r="A571" s="312" t="s">
        <v>1382</v>
      </c>
      <c r="B571" s="63">
        <v>4782</v>
      </c>
      <c r="C571" s="313" t="s">
        <v>2115</v>
      </c>
    </row>
    <row r="572" spans="1:3" hidden="1" x14ac:dyDescent="0.25">
      <c r="A572" s="312" t="s">
        <v>1383</v>
      </c>
      <c r="B572" s="63">
        <v>346</v>
      </c>
      <c r="C572" s="313" t="s">
        <v>2115</v>
      </c>
    </row>
    <row r="573" spans="1:3" hidden="1" x14ac:dyDescent="0.25">
      <c r="A573" s="312" t="s">
        <v>1385</v>
      </c>
      <c r="B573" s="63">
        <v>2638</v>
      </c>
      <c r="C573" s="313" t="s">
        <v>2115</v>
      </c>
    </row>
    <row r="574" spans="1:3" hidden="1" x14ac:dyDescent="0.25">
      <c r="A574" s="312" t="s">
        <v>1387</v>
      </c>
      <c r="B574" s="63">
        <v>9235</v>
      </c>
      <c r="C574" s="313" t="s">
        <v>2115</v>
      </c>
    </row>
    <row r="575" spans="1:3" hidden="1" x14ac:dyDescent="0.25">
      <c r="A575" s="312" t="s">
        <v>1389</v>
      </c>
      <c r="B575" s="63">
        <v>4881</v>
      </c>
      <c r="C575" s="313" t="s">
        <v>2115</v>
      </c>
    </row>
    <row r="576" spans="1:3" hidden="1" x14ac:dyDescent="0.25">
      <c r="A576" s="312" t="s">
        <v>1390</v>
      </c>
      <c r="B576" s="63">
        <v>8911</v>
      </c>
      <c r="C576" s="313" t="s">
        <v>2115</v>
      </c>
    </row>
    <row r="577" spans="1:3" hidden="1" x14ac:dyDescent="0.25">
      <c r="A577" s="312" t="s">
        <v>1391</v>
      </c>
      <c r="B577" s="63">
        <v>7685</v>
      </c>
      <c r="C577" s="313" t="s">
        <v>2115</v>
      </c>
    </row>
    <row r="578" spans="1:3" hidden="1" x14ac:dyDescent="0.25">
      <c r="A578" s="312" t="s">
        <v>1393</v>
      </c>
      <c r="B578" s="63">
        <v>2343</v>
      </c>
      <c r="C578" s="313" t="s">
        <v>2115</v>
      </c>
    </row>
    <row r="579" spans="1:3" hidden="1" x14ac:dyDescent="0.25">
      <c r="A579" s="312" t="s">
        <v>1394</v>
      </c>
      <c r="B579" s="63">
        <v>3810</v>
      </c>
      <c r="C579" s="313" t="s">
        <v>2115</v>
      </c>
    </row>
    <row r="580" spans="1:3" hidden="1" x14ac:dyDescent="0.25">
      <c r="A580" s="312" t="s">
        <v>1395</v>
      </c>
      <c r="B580" s="63">
        <v>6773</v>
      </c>
      <c r="C580" s="313" t="s">
        <v>2115</v>
      </c>
    </row>
    <row r="581" spans="1:3" hidden="1" x14ac:dyDescent="0.25">
      <c r="A581" s="312" t="s">
        <v>1396</v>
      </c>
      <c r="B581" s="63">
        <v>2811</v>
      </c>
      <c r="C581" s="313" t="s">
        <v>2115</v>
      </c>
    </row>
    <row r="582" spans="1:3" hidden="1" x14ac:dyDescent="0.25">
      <c r="A582" s="312" t="s">
        <v>1398</v>
      </c>
      <c r="B582" s="63">
        <v>1482</v>
      </c>
      <c r="C582" s="313" t="s">
        <v>2115</v>
      </c>
    </row>
    <row r="583" spans="1:3" hidden="1" x14ac:dyDescent="0.25">
      <c r="A583" s="312" t="s">
        <v>1400</v>
      </c>
      <c r="B583" s="63">
        <v>3720</v>
      </c>
      <c r="C583" s="313" t="s">
        <v>2115</v>
      </c>
    </row>
    <row r="584" spans="1:3" hidden="1" x14ac:dyDescent="0.25">
      <c r="A584" s="312" t="s">
        <v>1401</v>
      </c>
      <c r="B584" s="63">
        <v>3837</v>
      </c>
      <c r="C584" s="313" t="s">
        <v>2115</v>
      </c>
    </row>
    <row r="585" spans="1:3" hidden="1" x14ac:dyDescent="0.25">
      <c r="A585" s="312" t="s">
        <v>1403</v>
      </c>
      <c r="B585" s="63">
        <v>8781</v>
      </c>
      <c r="C585" s="313" t="s">
        <v>2115</v>
      </c>
    </row>
    <row r="586" spans="1:3" hidden="1" x14ac:dyDescent="0.25">
      <c r="A586" s="312" t="s">
        <v>1404</v>
      </c>
      <c r="B586" s="63">
        <v>3415</v>
      </c>
      <c r="C586" s="313" t="s">
        <v>2115</v>
      </c>
    </row>
    <row r="587" spans="1:3" hidden="1" x14ac:dyDescent="0.25">
      <c r="A587" s="312" t="s">
        <v>2135</v>
      </c>
      <c r="B587" s="63">
        <v>0</v>
      </c>
      <c r="C587" s="313" t="s">
        <v>2115</v>
      </c>
    </row>
    <row r="588" spans="1:3" hidden="1" x14ac:dyDescent="0.25">
      <c r="A588" s="312" t="s">
        <v>1406</v>
      </c>
      <c r="B588" s="63">
        <v>6932</v>
      </c>
      <c r="C588" s="313" t="s">
        <v>2115</v>
      </c>
    </row>
    <row r="589" spans="1:3" hidden="1" x14ac:dyDescent="0.25">
      <c r="A589" s="312" t="s">
        <v>1407</v>
      </c>
      <c r="B589" s="63">
        <v>6495</v>
      </c>
      <c r="C589" s="313" t="s">
        <v>2115</v>
      </c>
    </row>
    <row r="590" spans="1:3" hidden="1" x14ac:dyDescent="0.25">
      <c r="A590" s="312" t="s">
        <v>1408</v>
      </c>
      <c r="B590" s="63">
        <v>2981</v>
      </c>
      <c r="C590" s="313" t="s">
        <v>2115</v>
      </c>
    </row>
    <row r="591" spans="1:3" hidden="1" x14ac:dyDescent="0.25">
      <c r="A591" s="312" t="s">
        <v>1410</v>
      </c>
      <c r="B591" s="63">
        <v>1398</v>
      </c>
      <c r="C591" s="313" t="s">
        <v>2115</v>
      </c>
    </row>
    <row r="592" spans="1:3" hidden="1" x14ac:dyDescent="0.25">
      <c r="A592" s="312" t="s">
        <v>1412</v>
      </c>
      <c r="B592" s="63">
        <v>0</v>
      </c>
      <c r="C592" s="313" t="s">
        <v>2115</v>
      </c>
    </row>
    <row r="593" spans="1:3" hidden="1" x14ac:dyDescent="0.25">
      <c r="A593" s="312" t="s">
        <v>1414</v>
      </c>
      <c r="B593" s="63">
        <v>5145</v>
      </c>
      <c r="C593" s="313" t="s">
        <v>2115</v>
      </c>
    </row>
    <row r="594" spans="1:3" hidden="1" x14ac:dyDescent="0.25">
      <c r="A594" s="312" t="s">
        <v>1416</v>
      </c>
      <c r="B594" s="63">
        <v>9115</v>
      </c>
      <c r="C594" s="313" t="s">
        <v>2115</v>
      </c>
    </row>
    <row r="595" spans="1:3" hidden="1" x14ac:dyDescent="0.25">
      <c r="A595" s="312" t="s">
        <v>1417</v>
      </c>
      <c r="B595" s="63">
        <v>433</v>
      </c>
      <c r="C595" s="313" t="s">
        <v>2115</v>
      </c>
    </row>
    <row r="596" spans="1:3" hidden="1" x14ac:dyDescent="0.25">
      <c r="A596" s="312" t="s">
        <v>1419</v>
      </c>
      <c r="B596" s="63">
        <v>3972</v>
      </c>
      <c r="C596" s="313" t="s">
        <v>2115</v>
      </c>
    </row>
    <row r="597" spans="1:3" hidden="1" x14ac:dyDescent="0.25">
      <c r="A597" s="312" t="s">
        <v>1420</v>
      </c>
      <c r="B597" s="63">
        <v>1234</v>
      </c>
      <c r="C597" s="313" t="s">
        <v>2115</v>
      </c>
    </row>
    <row r="598" spans="1:3" x14ac:dyDescent="0.25">
      <c r="A598" s="312" t="s">
        <v>1421</v>
      </c>
      <c r="B598" s="63" t="s">
        <v>2113</v>
      </c>
      <c r="C598" s="314">
        <v>44286</v>
      </c>
    </row>
    <row r="599" spans="1:3" hidden="1" x14ac:dyDescent="0.25">
      <c r="A599" s="312" t="s">
        <v>1423</v>
      </c>
      <c r="B599" s="63">
        <v>695</v>
      </c>
      <c r="C599" s="313" t="s">
        <v>2115</v>
      </c>
    </row>
    <row r="600" spans="1:3" hidden="1" x14ac:dyDescent="0.25">
      <c r="A600" s="312" t="s">
        <v>1425</v>
      </c>
      <c r="B600" s="63">
        <v>0</v>
      </c>
      <c r="C600" s="313" t="s">
        <v>2115</v>
      </c>
    </row>
    <row r="601" spans="1:3" hidden="1" x14ac:dyDescent="0.25">
      <c r="A601" s="312" t="s">
        <v>1427</v>
      </c>
      <c r="B601" s="63">
        <v>2512</v>
      </c>
      <c r="C601" s="313" t="s">
        <v>2115</v>
      </c>
    </row>
    <row r="602" spans="1:3" hidden="1" x14ac:dyDescent="0.25">
      <c r="A602" s="312" t="s">
        <v>1429</v>
      </c>
      <c r="B602" s="63">
        <v>0</v>
      </c>
      <c r="C602" s="313" t="s">
        <v>2115</v>
      </c>
    </row>
    <row r="603" spans="1:3" hidden="1" x14ac:dyDescent="0.25">
      <c r="A603" s="312" t="s">
        <v>1431</v>
      </c>
      <c r="B603" s="63">
        <v>602</v>
      </c>
      <c r="C603" s="313" t="s">
        <v>2115</v>
      </c>
    </row>
    <row r="604" spans="1:3" hidden="1" x14ac:dyDescent="0.25">
      <c r="A604" s="312" t="s">
        <v>1433</v>
      </c>
      <c r="B604" s="63">
        <v>0</v>
      </c>
      <c r="C604" s="313" t="s">
        <v>2115</v>
      </c>
    </row>
    <row r="605" spans="1:3" hidden="1" x14ac:dyDescent="0.25">
      <c r="A605" s="312" t="s">
        <v>1435</v>
      </c>
      <c r="B605" s="63">
        <v>3657</v>
      </c>
      <c r="C605" s="313" t="s">
        <v>2115</v>
      </c>
    </row>
    <row r="606" spans="1:3" hidden="1" x14ac:dyDescent="0.25">
      <c r="A606" s="312" t="s">
        <v>1437</v>
      </c>
      <c r="B606" s="63">
        <v>5224</v>
      </c>
      <c r="C606" s="313" t="s">
        <v>2115</v>
      </c>
    </row>
    <row r="607" spans="1:3" hidden="1" x14ac:dyDescent="0.25">
      <c r="A607" s="312" t="s">
        <v>1439</v>
      </c>
      <c r="B607" s="63">
        <v>906</v>
      </c>
      <c r="C607" s="313" t="s">
        <v>2115</v>
      </c>
    </row>
    <row r="608" spans="1:3" hidden="1" x14ac:dyDescent="0.25">
      <c r="A608" s="312" t="s">
        <v>1440</v>
      </c>
      <c r="B608" s="63">
        <v>2159</v>
      </c>
      <c r="C608" s="313" t="s">
        <v>2115</v>
      </c>
    </row>
    <row r="609" spans="1:3" hidden="1" x14ac:dyDescent="0.25">
      <c r="A609" s="312" t="s">
        <v>1441</v>
      </c>
      <c r="B609" s="63">
        <v>1312</v>
      </c>
      <c r="C609" s="313" t="s">
        <v>2115</v>
      </c>
    </row>
    <row r="610" spans="1:3" hidden="1" x14ac:dyDescent="0.25">
      <c r="A610" s="312" t="s">
        <v>1443</v>
      </c>
      <c r="B610" s="63">
        <v>7</v>
      </c>
      <c r="C610" s="313" t="s">
        <v>2115</v>
      </c>
    </row>
    <row r="611" spans="1:3" hidden="1" x14ac:dyDescent="0.25">
      <c r="A611" s="312" t="s">
        <v>1444</v>
      </c>
      <c r="B611" s="63">
        <v>4158</v>
      </c>
      <c r="C611" s="313" t="s">
        <v>2115</v>
      </c>
    </row>
    <row r="612" spans="1:3" hidden="1" x14ac:dyDescent="0.25">
      <c r="A612" s="312" t="s">
        <v>1445</v>
      </c>
      <c r="B612" s="63">
        <v>9192</v>
      </c>
      <c r="C612" s="313" t="s">
        <v>2115</v>
      </c>
    </row>
    <row r="613" spans="1:3" hidden="1" x14ac:dyDescent="0.25">
      <c r="A613" s="312" t="s">
        <v>1446</v>
      </c>
      <c r="B613" s="63">
        <v>0</v>
      </c>
      <c r="C613" s="313" t="s">
        <v>2115</v>
      </c>
    </row>
    <row r="614" spans="1:3" hidden="1" x14ac:dyDescent="0.25">
      <c r="A614" s="312" t="s">
        <v>1448</v>
      </c>
      <c r="B614" s="63">
        <v>5543</v>
      </c>
      <c r="C614" s="313" t="s">
        <v>2115</v>
      </c>
    </row>
    <row r="615" spans="1:3" hidden="1" x14ac:dyDescent="0.25">
      <c r="A615" s="312" t="s">
        <v>1450</v>
      </c>
      <c r="B615" s="63" t="s">
        <v>2113</v>
      </c>
      <c r="C615" s="313" t="s">
        <v>2114</v>
      </c>
    </row>
    <row r="616" spans="1:3" hidden="1" x14ac:dyDescent="0.25">
      <c r="A616" s="312" t="s">
        <v>1451</v>
      </c>
      <c r="B616" s="63">
        <v>1600</v>
      </c>
      <c r="C616" s="313" t="s">
        <v>2115</v>
      </c>
    </row>
    <row r="617" spans="1:3" hidden="1" x14ac:dyDescent="0.25">
      <c r="A617" s="312" t="s">
        <v>1453</v>
      </c>
      <c r="B617" s="63">
        <v>1800</v>
      </c>
      <c r="C617" s="313" t="s">
        <v>2115</v>
      </c>
    </row>
    <row r="618" spans="1:3" x14ac:dyDescent="0.25">
      <c r="A618" s="312" t="s">
        <v>2136</v>
      </c>
      <c r="B618" s="63" t="s">
        <v>2113</v>
      </c>
      <c r="C618" s="314">
        <v>44286</v>
      </c>
    </row>
    <row r="619" spans="1:3" hidden="1" x14ac:dyDescent="0.25">
      <c r="A619" s="312" t="s">
        <v>1455</v>
      </c>
      <c r="B619" s="63">
        <v>2400</v>
      </c>
      <c r="C619" s="313" t="s">
        <v>2115</v>
      </c>
    </row>
    <row r="620" spans="1:3" hidden="1" x14ac:dyDescent="0.25">
      <c r="A620" s="312" t="s">
        <v>1456</v>
      </c>
      <c r="B620" s="63">
        <v>1592</v>
      </c>
      <c r="C620" s="313" t="s">
        <v>2115</v>
      </c>
    </row>
    <row r="621" spans="1:3" hidden="1" x14ac:dyDescent="0.25">
      <c r="A621" s="312" t="s">
        <v>1458</v>
      </c>
      <c r="B621" s="63">
        <v>1990</v>
      </c>
      <c r="C621" s="313" t="s">
        <v>2115</v>
      </c>
    </row>
    <row r="622" spans="1:3" hidden="1" x14ac:dyDescent="0.25">
      <c r="A622" s="312" t="s">
        <v>1460</v>
      </c>
      <c r="B622" s="63">
        <v>1770</v>
      </c>
      <c r="C622" s="313" t="s">
        <v>2115</v>
      </c>
    </row>
    <row r="623" spans="1:3" hidden="1" x14ac:dyDescent="0.25">
      <c r="A623" s="312" t="s">
        <v>1462</v>
      </c>
      <c r="B623" s="63">
        <v>1785</v>
      </c>
      <c r="C623" s="313" t="s">
        <v>2115</v>
      </c>
    </row>
    <row r="624" spans="1:3" hidden="1" x14ac:dyDescent="0.25">
      <c r="A624" s="312" t="s">
        <v>1464</v>
      </c>
      <c r="B624" s="63">
        <v>1958</v>
      </c>
      <c r="C624" s="313" t="s">
        <v>2115</v>
      </c>
    </row>
    <row r="625" spans="1:3" hidden="1" x14ac:dyDescent="0.25">
      <c r="A625" s="312" t="s">
        <v>1467</v>
      </c>
      <c r="B625" s="63">
        <v>1340</v>
      </c>
      <c r="C625" s="313" t="s">
        <v>2115</v>
      </c>
    </row>
    <row r="626" spans="1:3" hidden="1" x14ac:dyDescent="0.25">
      <c r="A626" s="312" t="s">
        <v>1468</v>
      </c>
      <c r="B626" s="63">
        <v>1987</v>
      </c>
      <c r="C626" s="313" t="s">
        <v>2115</v>
      </c>
    </row>
    <row r="627" spans="1:3" hidden="1" x14ac:dyDescent="0.25">
      <c r="A627" s="312" t="s">
        <v>1469</v>
      </c>
      <c r="B627" s="63">
        <v>61</v>
      </c>
      <c r="C627" s="313" t="s">
        <v>2115</v>
      </c>
    </row>
    <row r="628" spans="1:3" hidden="1" x14ac:dyDescent="0.25">
      <c r="A628" s="312" t="s">
        <v>1471</v>
      </c>
      <c r="B628" s="63">
        <v>0</v>
      </c>
      <c r="C628" s="313" t="s">
        <v>2115</v>
      </c>
    </row>
    <row r="629" spans="1:3" hidden="1" x14ac:dyDescent="0.25">
      <c r="A629" s="312" t="s">
        <v>1472</v>
      </c>
      <c r="B629" s="63">
        <v>0</v>
      </c>
      <c r="C629" s="313" t="s">
        <v>2115</v>
      </c>
    </row>
    <row r="630" spans="1:3" hidden="1" x14ac:dyDescent="0.25">
      <c r="A630" s="312" t="s">
        <v>1474</v>
      </c>
      <c r="B630" s="63">
        <v>17</v>
      </c>
      <c r="C630" s="313" t="s">
        <v>2115</v>
      </c>
    </row>
    <row r="631" spans="1:3" hidden="1" x14ac:dyDescent="0.25">
      <c r="A631" s="312" t="s">
        <v>1475</v>
      </c>
      <c r="B631" s="63">
        <v>90</v>
      </c>
      <c r="C631" s="313" t="s">
        <v>2115</v>
      </c>
    </row>
    <row r="632" spans="1:3" hidden="1" x14ac:dyDescent="0.25">
      <c r="A632" s="312" t="s">
        <v>1476</v>
      </c>
      <c r="B632" s="63">
        <v>39</v>
      </c>
      <c r="C632" s="313" t="s">
        <v>2115</v>
      </c>
    </row>
    <row r="633" spans="1:3" hidden="1" x14ac:dyDescent="0.25">
      <c r="A633" s="312" t="s">
        <v>1477</v>
      </c>
      <c r="B633" s="63">
        <v>77</v>
      </c>
      <c r="C633" s="313" t="s">
        <v>2115</v>
      </c>
    </row>
    <row r="634" spans="1:3" hidden="1" x14ac:dyDescent="0.25">
      <c r="A634" s="312" t="s">
        <v>1478</v>
      </c>
      <c r="B634" s="63">
        <v>0</v>
      </c>
      <c r="C634" s="313" t="s">
        <v>2115</v>
      </c>
    </row>
    <row r="635" spans="1:3" hidden="1" x14ac:dyDescent="0.25">
      <c r="A635" s="312" t="s">
        <v>1479</v>
      </c>
      <c r="B635" s="63">
        <v>3</v>
      </c>
      <c r="C635" s="313" t="s">
        <v>2115</v>
      </c>
    </row>
    <row r="636" spans="1:3" hidden="1" x14ac:dyDescent="0.25">
      <c r="A636" s="312" t="s">
        <v>1480</v>
      </c>
      <c r="B636" s="63">
        <v>5859</v>
      </c>
      <c r="C636" s="313" t="s">
        <v>2115</v>
      </c>
    </row>
    <row r="637" spans="1:3" hidden="1" x14ac:dyDescent="0.25">
      <c r="A637" s="312" t="s">
        <v>1481</v>
      </c>
      <c r="B637" s="63">
        <v>5961</v>
      </c>
      <c r="C637" s="313" t="s">
        <v>2115</v>
      </c>
    </row>
    <row r="638" spans="1:3" hidden="1" x14ac:dyDescent="0.25">
      <c r="A638" s="312" t="s">
        <v>1482</v>
      </c>
      <c r="B638" s="63">
        <v>5456</v>
      </c>
      <c r="C638" s="313" t="s">
        <v>2115</v>
      </c>
    </row>
    <row r="639" spans="1:3" hidden="1" x14ac:dyDescent="0.25">
      <c r="A639" s="312" t="s">
        <v>1484</v>
      </c>
      <c r="B639" s="63" t="s">
        <v>2113</v>
      </c>
      <c r="C639" s="313" t="s">
        <v>2114</v>
      </c>
    </row>
    <row r="640" spans="1:3" hidden="1" x14ac:dyDescent="0.25">
      <c r="A640" s="312" t="s">
        <v>1486</v>
      </c>
      <c r="B640" s="63" t="s">
        <v>2113</v>
      </c>
      <c r="C640" s="313" t="s">
        <v>2114</v>
      </c>
    </row>
    <row r="641" spans="1:3" hidden="1" x14ac:dyDescent="0.25">
      <c r="A641" s="312" t="s">
        <v>1487</v>
      </c>
      <c r="B641" s="63" t="s">
        <v>2113</v>
      </c>
      <c r="C641" s="313" t="s">
        <v>2114</v>
      </c>
    </row>
    <row r="642" spans="1:3" hidden="1" x14ac:dyDescent="0.25">
      <c r="A642" s="312" t="s">
        <v>1489</v>
      </c>
      <c r="B642" s="63" t="s">
        <v>2113</v>
      </c>
      <c r="C642" s="313" t="s">
        <v>2114</v>
      </c>
    </row>
    <row r="643" spans="1:3" hidden="1" x14ac:dyDescent="0.25">
      <c r="A643" s="312" t="s">
        <v>1490</v>
      </c>
      <c r="B643" s="63" t="s">
        <v>2113</v>
      </c>
      <c r="C643" s="313" t="s">
        <v>2114</v>
      </c>
    </row>
    <row r="644" spans="1:3" hidden="1" x14ac:dyDescent="0.25">
      <c r="A644" s="312" t="s">
        <v>1492</v>
      </c>
      <c r="B644" s="63" t="s">
        <v>2113</v>
      </c>
      <c r="C644" s="313" t="s">
        <v>2114</v>
      </c>
    </row>
    <row r="645" spans="1:3" hidden="1" x14ac:dyDescent="0.25">
      <c r="A645" s="312" t="s">
        <v>1493</v>
      </c>
      <c r="B645" s="63" t="s">
        <v>2113</v>
      </c>
      <c r="C645" s="313" t="s">
        <v>2114</v>
      </c>
    </row>
    <row r="646" spans="1:3" hidden="1" x14ac:dyDescent="0.25">
      <c r="A646" s="312" t="s">
        <v>1494</v>
      </c>
      <c r="B646" s="63">
        <v>83</v>
      </c>
      <c r="C646" s="313" t="s">
        <v>2115</v>
      </c>
    </row>
    <row r="647" spans="1:3" hidden="1" x14ac:dyDescent="0.25">
      <c r="A647" s="312" t="s">
        <v>1495</v>
      </c>
      <c r="B647" s="63">
        <v>56</v>
      </c>
      <c r="C647" s="313" t="s">
        <v>2115</v>
      </c>
    </row>
    <row r="648" spans="1:3" hidden="1" x14ac:dyDescent="0.25">
      <c r="A648" s="312" t="s">
        <v>1496</v>
      </c>
      <c r="B648" s="63">
        <v>0</v>
      </c>
      <c r="C648" s="313" t="s">
        <v>2115</v>
      </c>
    </row>
    <row r="649" spans="1:3" hidden="1" x14ac:dyDescent="0.25">
      <c r="A649" s="312" t="s">
        <v>1497</v>
      </c>
      <c r="B649" s="63">
        <v>2032</v>
      </c>
      <c r="C649" s="313" t="s">
        <v>2115</v>
      </c>
    </row>
    <row r="650" spans="1:3" hidden="1" x14ac:dyDescent="0.25">
      <c r="A650" s="312" t="s">
        <v>1498</v>
      </c>
      <c r="B650" s="63">
        <v>1551</v>
      </c>
      <c r="C650" s="313" t="s">
        <v>2115</v>
      </c>
    </row>
    <row r="651" spans="1:3" hidden="1" x14ac:dyDescent="0.25">
      <c r="A651" s="312" t="s">
        <v>1499</v>
      </c>
      <c r="B651" s="63">
        <v>1663</v>
      </c>
      <c r="C651" s="313" t="s">
        <v>2115</v>
      </c>
    </row>
    <row r="652" spans="1:3" hidden="1" x14ac:dyDescent="0.25">
      <c r="A652" s="312" t="s">
        <v>1500</v>
      </c>
      <c r="B652" s="63">
        <v>2003</v>
      </c>
      <c r="C652" s="313" t="s">
        <v>2115</v>
      </c>
    </row>
    <row r="653" spans="1:3" hidden="1" x14ac:dyDescent="0.25">
      <c r="A653" s="312" t="s">
        <v>1501</v>
      </c>
      <c r="B653" s="63">
        <v>2085</v>
      </c>
      <c r="C653" s="313" t="s">
        <v>2115</v>
      </c>
    </row>
    <row r="654" spans="1:3" hidden="1" x14ac:dyDescent="0.25">
      <c r="A654" s="312" t="s">
        <v>1503</v>
      </c>
      <c r="B654" s="63">
        <v>9198</v>
      </c>
      <c r="C654" s="313" t="s">
        <v>2115</v>
      </c>
    </row>
    <row r="655" spans="1:3" hidden="1" x14ac:dyDescent="0.25">
      <c r="A655" s="312" t="s">
        <v>1505</v>
      </c>
      <c r="B655" s="63">
        <v>9201</v>
      </c>
      <c r="C655" s="313" t="s">
        <v>2115</v>
      </c>
    </row>
    <row r="656" spans="1:3" hidden="1" x14ac:dyDescent="0.25">
      <c r="A656" s="312" t="s">
        <v>1507</v>
      </c>
      <c r="B656" s="63">
        <v>9498</v>
      </c>
      <c r="C656" s="313" t="s">
        <v>2115</v>
      </c>
    </row>
    <row r="657" spans="1:3" hidden="1" x14ac:dyDescent="0.25">
      <c r="A657" s="312" t="s">
        <v>1509</v>
      </c>
      <c r="B657" s="63">
        <v>9255</v>
      </c>
      <c r="C657" s="313" t="s">
        <v>2115</v>
      </c>
    </row>
    <row r="658" spans="1:3" hidden="1" x14ac:dyDescent="0.25">
      <c r="A658" s="312" t="s">
        <v>1512</v>
      </c>
      <c r="B658" s="63">
        <v>8675</v>
      </c>
      <c r="C658" s="313" t="s">
        <v>2115</v>
      </c>
    </row>
    <row r="659" spans="1:3" hidden="1" x14ac:dyDescent="0.25">
      <c r="A659" s="312" t="s">
        <v>1513</v>
      </c>
      <c r="B659" s="63">
        <v>8819</v>
      </c>
      <c r="C659" s="313" t="s">
        <v>2115</v>
      </c>
    </row>
    <row r="660" spans="1:3" hidden="1" x14ac:dyDescent="0.25">
      <c r="A660" s="312" t="s">
        <v>1515</v>
      </c>
      <c r="B660" s="63">
        <v>9917</v>
      </c>
      <c r="C660" s="313" t="s">
        <v>2115</v>
      </c>
    </row>
    <row r="661" spans="1:3" hidden="1" x14ac:dyDescent="0.25">
      <c r="A661" s="312" t="s">
        <v>1518</v>
      </c>
      <c r="B661" s="63">
        <v>8361</v>
      </c>
      <c r="C661" s="313" t="s">
        <v>2115</v>
      </c>
    </row>
    <row r="662" spans="1:3" hidden="1" x14ac:dyDescent="0.25">
      <c r="A662" s="312" t="s">
        <v>1519</v>
      </c>
      <c r="B662" s="63">
        <v>1932</v>
      </c>
      <c r="C662" s="313" t="s">
        <v>2115</v>
      </c>
    </row>
    <row r="663" spans="1:3" hidden="1" x14ac:dyDescent="0.25">
      <c r="A663" s="312" t="s">
        <v>1520</v>
      </c>
      <c r="B663" s="63">
        <v>1954</v>
      </c>
      <c r="C663" s="313" t="s">
        <v>2115</v>
      </c>
    </row>
    <row r="664" spans="1:3" hidden="1" x14ac:dyDescent="0.25">
      <c r="A664" s="312" t="s">
        <v>1521</v>
      </c>
      <c r="B664" s="63">
        <v>1854</v>
      </c>
      <c r="C664" s="313" t="s">
        <v>2115</v>
      </c>
    </row>
    <row r="665" spans="1:3" hidden="1" x14ac:dyDescent="0.25">
      <c r="A665" s="312" t="s">
        <v>1522</v>
      </c>
      <c r="B665" s="63">
        <v>2003</v>
      </c>
      <c r="C665" s="313" t="s">
        <v>2115</v>
      </c>
    </row>
    <row r="666" spans="1:3" hidden="1" x14ac:dyDescent="0.25">
      <c r="A666" s="312" t="s">
        <v>1524</v>
      </c>
      <c r="B666" s="63">
        <v>1976</v>
      </c>
      <c r="C666" s="313" t="s">
        <v>2115</v>
      </c>
    </row>
    <row r="667" spans="1:3" hidden="1" x14ac:dyDescent="0.25">
      <c r="A667" s="312" t="s">
        <v>1526</v>
      </c>
      <c r="B667" s="63">
        <v>1958</v>
      </c>
      <c r="C667" s="313" t="s">
        <v>2115</v>
      </c>
    </row>
    <row r="668" spans="1:3" hidden="1" x14ac:dyDescent="0.25">
      <c r="A668" s="312" t="s">
        <v>1528</v>
      </c>
      <c r="B668" s="63">
        <v>777</v>
      </c>
      <c r="C668" s="313" t="s">
        <v>2115</v>
      </c>
    </row>
    <row r="669" spans="1:3" hidden="1" x14ac:dyDescent="0.25">
      <c r="A669" s="312" t="s">
        <v>1529</v>
      </c>
      <c r="B669" s="63">
        <v>668</v>
      </c>
      <c r="C669" s="313" t="s">
        <v>2115</v>
      </c>
    </row>
    <row r="670" spans="1:3" hidden="1" x14ac:dyDescent="0.25">
      <c r="A670" s="312" t="s">
        <v>1530</v>
      </c>
      <c r="B670" s="63">
        <v>1480</v>
      </c>
      <c r="C670" s="313" t="s">
        <v>2115</v>
      </c>
    </row>
    <row r="671" spans="1:3" hidden="1" x14ac:dyDescent="0.25">
      <c r="A671" s="312" t="s">
        <v>1531</v>
      </c>
      <c r="B671" s="63">
        <v>7576</v>
      </c>
      <c r="C671" s="313" t="s">
        <v>2115</v>
      </c>
    </row>
    <row r="672" spans="1:3" hidden="1" x14ac:dyDescent="0.25">
      <c r="A672" s="312" t="s">
        <v>1533</v>
      </c>
      <c r="B672" s="63">
        <v>4636</v>
      </c>
      <c r="C672" s="313" t="s">
        <v>2115</v>
      </c>
    </row>
    <row r="673" spans="1:3" hidden="1" x14ac:dyDescent="0.25">
      <c r="A673" s="312" t="s">
        <v>1535</v>
      </c>
      <c r="B673" s="63">
        <v>2047</v>
      </c>
      <c r="C673" s="313" t="s">
        <v>2115</v>
      </c>
    </row>
    <row r="674" spans="1:3" hidden="1" x14ac:dyDescent="0.25">
      <c r="A674" s="312" t="s">
        <v>1537</v>
      </c>
      <c r="B674" s="63">
        <v>2412</v>
      </c>
      <c r="C674" s="313" t="s">
        <v>2115</v>
      </c>
    </row>
    <row r="675" spans="1:3" hidden="1" x14ac:dyDescent="0.25">
      <c r="A675" s="312" t="s">
        <v>1539</v>
      </c>
      <c r="B675" s="63">
        <v>100</v>
      </c>
      <c r="C675" s="313" t="s">
        <v>2115</v>
      </c>
    </row>
    <row r="676" spans="1:3" hidden="1" x14ac:dyDescent="0.25">
      <c r="A676" s="312" t="s">
        <v>1540</v>
      </c>
      <c r="B676" s="63">
        <v>100</v>
      </c>
      <c r="C676" s="313" t="s">
        <v>2115</v>
      </c>
    </row>
    <row r="677" spans="1:3" hidden="1" x14ac:dyDescent="0.25">
      <c r="A677" s="312" t="s">
        <v>1541</v>
      </c>
      <c r="B677" s="63">
        <v>45</v>
      </c>
      <c r="C677" s="313" t="s">
        <v>2115</v>
      </c>
    </row>
    <row r="678" spans="1:3" hidden="1" x14ac:dyDescent="0.25">
      <c r="A678" s="312" t="s">
        <v>1542</v>
      </c>
      <c r="B678" s="63">
        <v>100</v>
      </c>
      <c r="C678" s="313" t="s">
        <v>2115</v>
      </c>
    </row>
    <row r="679" spans="1:3" hidden="1" x14ac:dyDescent="0.25">
      <c r="A679" s="312" t="s">
        <v>1543</v>
      </c>
      <c r="B679" s="63">
        <v>97</v>
      </c>
      <c r="C679" s="313" t="s">
        <v>2115</v>
      </c>
    </row>
    <row r="680" spans="1:3" hidden="1" x14ac:dyDescent="0.25">
      <c r="A680" s="312" t="s">
        <v>1544</v>
      </c>
      <c r="B680" s="63">
        <v>100</v>
      </c>
      <c r="C680" s="313" t="s">
        <v>2115</v>
      </c>
    </row>
    <row r="681" spans="1:3" hidden="1" x14ac:dyDescent="0.25">
      <c r="A681" s="312" t="s">
        <v>1545</v>
      </c>
      <c r="B681" s="63">
        <v>83</v>
      </c>
      <c r="C681" s="313" t="s">
        <v>2115</v>
      </c>
    </row>
    <row r="682" spans="1:3" hidden="1" x14ac:dyDescent="0.25">
      <c r="A682" s="312" t="s">
        <v>1546</v>
      </c>
      <c r="B682" s="63">
        <v>950</v>
      </c>
      <c r="C682" s="313" t="s">
        <v>2115</v>
      </c>
    </row>
    <row r="683" spans="1:3" hidden="1" x14ac:dyDescent="0.25">
      <c r="A683" s="312" t="s">
        <v>1547</v>
      </c>
      <c r="B683" s="63">
        <v>100</v>
      </c>
      <c r="C683" s="313" t="s">
        <v>2115</v>
      </c>
    </row>
    <row r="684" spans="1:3" hidden="1" x14ac:dyDescent="0.25">
      <c r="A684" s="312" t="s">
        <v>1548</v>
      </c>
      <c r="B684" s="63">
        <v>79</v>
      </c>
      <c r="C684" s="313" t="s">
        <v>2115</v>
      </c>
    </row>
    <row r="685" spans="1:3" hidden="1" x14ac:dyDescent="0.25">
      <c r="A685" s="312" t="s">
        <v>1551</v>
      </c>
      <c r="B685" s="63">
        <v>23</v>
      </c>
      <c r="C685" s="313" t="s">
        <v>2115</v>
      </c>
    </row>
    <row r="686" spans="1:3" hidden="1" x14ac:dyDescent="0.25">
      <c r="A686" s="312" t="s">
        <v>1552</v>
      </c>
      <c r="B686" s="63">
        <v>46</v>
      </c>
      <c r="C686" s="313" t="s">
        <v>2115</v>
      </c>
    </row>
    <row r="687" spans="1:3" hidden="1" x14ac:dyDescent="0.25">
      <c r="A687" s="312" t="s">
        <v>1553</v>
      </c>
      <c r="B687" s="63">
        <v>95</v>
      </c>
      <c r="C687" s="313" t="s">
        <v>2115</v>
      </c>
    </row>
    <row r="688" spans="1:3" hidden="1" x14ac:dyDescent="0.25">
      <c r="A688" s="312" t="s">
        <v>1554</v>
      </c>
      <c r="B688" s="63">
        <v>29</v>
      </c>
      <c r="C688" s="313" t="s">
        <v>2115</v>
      </c>
    </row>
    <row r="689" spans="1:3" hidden="1" x14ac:dyDescent="0.25">
      <c r="A689" s="312" t="s">
        <v>1556</v>
      </c>
      <c r="B689" s="63">
        <v>2561</v>
      </c>
      <c r="C689" s="313" t="s">
        <v>2115</v>
      </c>
    </row>
    <row r="690" spans="1:3" hidden="1" x14ac:dyDescent="0.25">
      <c r="A690" s="312" t="s">
        <v>1557</v>
      </c>
      <c r="B690" s="63">
        <v>1750</v>
      </c>
      <c r="C690" s="313" t="s">
        <v>2115</v>
      </c>
    </row>
    <row r="691" spans="1:3" hidden="1" x14ac:dyDescent="0.25">
      <c r="A691" s="312" t="s">
        <v>1558</v>
      </c>
      <c r="B691" s="63">
        <v>2066</v>
      </c>
      <c r="C691" s="313" t="s">
        <v>2115</v>
      </c>
    </row>
    <row r="692" spans="1:3" hidden="1" x14ac:dyDescent="0.25">
      <c r="A692" s="312" t="s">
        <v>1559</v>
      </c>
      <c r="B692" s="63">
        <v>1600</v>
      </c>
      <c r="C692" s="313" t="s">
        <v>2115</v>
      </c>
    </row>
    <row r="693" spans="1:3" hidden="1" x14ac:dyDescent="0.25">
      <c r="A693" s="312" t="s">
        <v>1560</v>
      </c>
      <c r="B693" s="63">
        <v>2280</v>
      </c>
      <c r="C693" s="313" t="s">
        <v>2115</v>
      </c>
    </row>
    <row r="694" spans="1:3" hidden="1" x14ac:dyDescent="0.25">
      <c r="A694" s="312" t="s">
        <v>1561</v>
      </c>
      <c r="B694" s="63">
        <v>1180</v>
      </c>
      <c r="C694" s="313" t="s">
        <v>2115</v>
      </c>
    </row>
    <row r="695" spans="1:3" hidden="1" x14ac:dyDescent="0.25">
      <c r="A695" s="312" t="s">
        <v>1562</v>
      </c>
      <c r="B695" s="63">
        <v>1424</v>
      </c>
      <c r="C695" s="313" t="s">
        <v>2115</v>
      </c>
    </row>
    <row r="696" spans="1:3" hidden="1" x14ac:dyDescent="0.25">
      <c r="A696" s="312" t="s">
        <v>1563</v>
      </c>
      <c r="B696" s="63">
        <v>1368</v>
      </c>
      <c r="C696" s="313" t="s">
        <v>2115</v>
      </c>
    </row>
    <row r="697" spans="1:3" hidden="1" x14ac:dyDescent="0.25">
      <c r="A697" s="312" t="s">
        <v>1564</v>
      </c>
      <c r="B697" s="63">
        <v>822</v>
      </c>
      <c r="C697" s="313" t="s">
        <v>2115</v>
      </c>
    </row>
    <row r="698" spans="1:3" hidden="1" x14ac:dyDescent="0.25">
      <c r="A698" s="312" t="s">
        <v>1565</v>
      </c>
      <c r="B698" s="63">
        <v>1880</v>
      </c>
      <c r="C698" s="313" t="s">
        <v>2115</v>
      </c>
    </row>
    <row r="699" spans="1:3" hidden="1" x14ac:dyDescent="0.25">
      <c r="A699" s="312" t="s">
        <v>1566</v>
      </c>
      <c r="B699" s="63">
        <v>2091</v>
      </c>
      <c r="C699" s="313" t="s">
        <v>2115</v>
      </c>
    </row>
    <row r="700" spans="1:3" hidden="1" x14ac:dyDescent="0.25">
      <c r="A700" s="312" t="s">
        <v>1567</v>
      </c>
      <c r="B700" s="63">
        <v>1874</v>
      </c>
      <c r="C700" s="313" t="s">
        <v>2115</v>
      </c>
    </row>
    <row r="701" spans="1:3" hidden="1" x14ac:dyDescent="0.25">
      <c r="A701" s="312" t="s">
        <v>1568</v>
      </c>
      <c r="B701" s="63">
        <v>1680</v>
      </c>
      <c r="C701" s="313" t="s">
        <v>2115</v>
      </c>
    </row>
    <row r="702" spans="1:3" hidden="1" x14ac:dyDescent="0.25">
      <c r="A702" s="312" t="s">
        <v>1569</v>
      </c>
      <c r="B702" s="63">
        <v>1973</v>
      </c>
      <c r="C702" s="313" t="s">
        <v>2115</v>
      </c>
    </row>
    <row r="703" spans="1:3" hidden="1" x14ac:dyDescent="0.25">
      <c r="A703" s="312" t="s">
        <v>1570</v>
      </c>
      <c r="B703" s="63">
        <v>1600</v>
      </c>
      <c r="C703" s="313" t="s">
        <v>2115</v>
      </c>
    </row>
    <row r="704" spans="1:3" hidden="1" x14ac:dyDescent="0.25">
      <c r="A704" s="312" t="s">
        <v>1571</v>
      </c>
      <c r="B704" s="63">
        <v>68</v>
      </c>
      <c r="C704" s="313" t="s">
        <v>2115</v>
      </c>
    </row>
    <row r="705" spans="1:3" hidden="1" x14ac:dyDescent="0.25">
      <c r="A705" s="312" t="s">
        <v>1572</v>
      </c>
      <c r="B705" s="63">
        <v>26</v>
      </c>
      <c r="C705" s="313" t="s">
        <v>2115</v>
      </c>
    </row>
    <row r="706" spans="1:3" hidden="1" x14ac:dyDescent="0.25">
      <c r="A706" s="312" t="s">
        <v>1573</v>
      </c>
      <c r="B706" s="63">
        <v>0</v>
      </c>
      <c r="C706" s="313" t="s">
        <v>2115</v>
      </c>
    </row>
    <row r="707" spans="1:3" hidden="1" x14ac:dyDescent="0.25">
      <c r="A707" s="312" t="s">
        <v>1575</v>
      </c>
      <c r="B707" s="63">
        <v>61</v>
      </c>
      <c r="C707" s="313" t="s">
        <v>2115</v>
      </c>
    </row>
    <row r="708" spans="1:3" hidden="1" x14ac:dyDescent="0.25">
      <c r="A708" s="312" t="s">
        <v>1576</v>
      </c>
      <c r="B708" s="63">
        <v>0</v>
      </c>
      <c r="C708" s="313" t="s">
        <v>2115</v>
      </c>
    </row>
    <row r="709" spans="1:3" hidden="1" x14ac:dyDescent="0.25">
      <c r="A709" s="312" t="s">
        <v>1578</v>
      </c>
      <c r="B709" s="63">
        <v>56</v>
      </c>
      <c r="C709" s="313" t="s">
        <v>2115</v>
      </c>
    </row>
    <row r="710" spans="1:3" hidden="1" x14ac:dyDescent="0.25">
      <c r="A710" s="312" t="s">
        <v>1579</v>
      </c>
      <c r="B710" s="63">
        <v>19</v>
      </c>
      <c r="C710" s="313" t="s">
        <v>2115</v>
      </c>
    </row>
    <row r="711" spans="1:3" hidden="1" x14ac:dyDescent="0.25">
      <c r="A711" s="312" t="s">
        <v>1580</v>
      </c>
      <c r="B711" s="63">
        <v>8286</v>
      </c>
      <c r="C711" s="313" t="s">
        <v>2115</v>
      </c>
    </row>
    <row r="712" spans="1:3" hidden="1" x14ac:dyDescent="0.25">
      <c r="A712" s="312" t="s">
        <v>1581</v>
      </c>
      <c r="B712" s="63">
        <v>8174</v>
      </c>
      <c r="C712" s="313" t="s">
        <v>2115</v>
      </c>
    </row>
    <row r="713" spans="1:3" hidden="1" x14ac:dyDescent="0.25">
      <c r="A713" s="312" t="s">
        <v>1582</v>
      </c>
      <c r="B713" s="63">
        <v>8681</v>
      </c>
      <c r="C713" s="313" t="s">
        <v>2115</v>
      </c>
    </row>
    <row r="714" spans="1:3" hidden="1" x14ac:dyDescent="0.25">
      <c r="A714" s="312" t="s">
        <v>1583</v>
      </c>
      <c r="B714" s="63">
        <v>9969</v>
      </c>
      <c r="C714" s="313" t="s">
        <v>2115</v>
      </c>
    </row>
    <row r="715" spans="1:3" hidden="1" x14ac:dyDescent="0.25">
      <c r="A715" s="312" t="s">
        <v>1584</v>
      </c>
      <c r="B715" s="63" t="s">
        <v>2113</v>
      </c>
      <c r="C715" s="313" t="s">
        <v>2114</v>
      </c>
    </row>
    <row r="716" spans="1:3" hidden="1" x14ac:dyDescent="0.25">
      <c r="A716" s="312" t="s">
        <v>1586</v>
      </c>
      <c r="B716" s="63" t="s">
        <v>2113</v>
      </c>
      <c r="C716" s="313" t="s">
        <v>2114</v>
      </c>
    </row>
    <row r="717" spans="1:3" hidden="1" x14ac:dyDescent="0.25">
      <c r="A717" s="312" t="s">
        <v>1587</v>
      </c>
      <c r="B717" s="63" t="s">
        <v>2113</v>
      </c>
      <c r="C717" s="313" t="s">
        <v>2114</v>
      </c>
    </row>
    <row r="718" spans="1:3" hidden="1" x14ac:dyDescent="0.25">
      <c r="A718" s="312" t="s">
        <v>1589</v>
      </c>
      <c r="B718" s="63" t="s">
        <v>2113</v>
      </c>
      <c r="C718" s="313" t="s">
        <v>2114</v>
      </c>
    </row>
    <row r="719" spans="1:3" hidden="1" x14ac:dyDescent="0.25">
      <c r="A719" s="312" t="s">
        <v>2137</v>
      </c>
      <c r="B719" s="63" t="s">
        <v>2113</v>
      </c>
      <c r="C719" s="313" t="s">
        <v>2114</v>
      </c>
    </row>
    <row r="720" spans="1:3" hidden="1" x14ac:dyDescent="0.25">
      <c r="A720" s="312" t="s">
        <v>1591</v>
      </c>
      <c r="B720" s="63" t="s">
        <v>2113</v>
      </c>
      <c r="C720" s="313" t="s">
        <v>2114</v>
      </c>
    </row>
    <row r="721" spans="1:3" hidden="1" x14ac:dyDescent="0.25">
      <c r="A721" s="312" t="s">
        <v>1592</v>
      </c>
      <c r="B721" s="63" t="s">
        <v>2113</v>
      </c>
      <c r="C721" s="313" t="s">
        <v>2114</v>
      </c>
    </row>
    <row r="722" spans="1:3" hidden="1" x14ac:dyDescent="0.25">
      <c r="A722" s="312" t="s">
        <v>1593</v>
      </c>
      <c r="B722" s="63" t="s">
        <v>2113</v>
      </c>
      <c r="C722" s="313" t="s">
        <v>2114</v>
      </c>
    </row>
    <row r="723" spans="1:3" hidden="1" x14ac:dyDescent="0.25">
      <c r="A723" s="312" t="s">
        <v>1594</v>
      </c>
      <c r="B723" s="63" t="s">
        <v>2113</v>
      </c>
      <c r="C723" s="313" t="s">
        <v>2114</v>
      </c>
    </row>
    <row r="724" spans="1:3" hidden="1" x14ac:dyDescent="0.25">
      <c r="A724" s="312" t="s">
        <v>1595</v>
      </c>
      <c r="B724" s="63" t="s">
        <v>2113</v>
      </c>
      <c r="C724" s="313" t="s">
        <v>2114</v>
      </c>
    </row>
    <row r="725" spans="1:3" hidden="1" x14ac:dyDescent="0.25">
      <c r="A725" s="312" t="s">
        <v>1596</v>
      </c>
      <c r="B725" s="63" t="s">
        <v>2113</v>
      </c>
      <c r="C725" s="313" t="s">
        <v>2114</v>
      </c>
    </row>
    <row r="726" spans="1:3" hidden="1" x14ac:dyDescent="0.25">
      <c r="A726" s="312" t="s">
        <v>1598</v>
      </c>
      <c r="B726" s="63" t="s">
        <v>2113</v>
      </c>
      <c r="C726" s="313" t="s">
        <v>2114</v>
      </c>
    </row>
    <row r="727" spans="1:3" hidden="1" x14ac:dyDescent="0.25">
      <c r="A727" s="312" t="s">
        <v>1599</v>
      </c>
      <c r="B727" s="63" t="s">
        <v>2113</v>
      </c>
      <c r="C727" s="313" t="s">
        <v>2114</v>
      </c>
    </row>
    <row r="728" spans="1:3" hidden="1" x14ac:dyDescent="0.25">
      <c r="A728" s="312" t="s">
        <v>1600</v>
      </c>
      <c r="B728" s="63" t="s">
        <v>2113</v>
      </c>
      <c r="C728" s="313" t="s">
        <v>2114</v>
      </c>
    </row>
    <row r="729" spans="1:3" hidden="1" x14ac:dyDescent="0.25">
      <c r="A729" s="312" t="s">
        <v>2138</v>
      </c>
      <c r="B729" s="63" t="s">
        <v>2113</v>
      </c>
      <c r="C729" s="313" t="s">
        <v>2114</v>
      </c>
    </row>
    <row r="730" spans="1:3" hidden="1" x14ac:dyDescent="0.25">
      <c r="A730" s="312" t="s">
        <v>1601</v>
      </c>
      <c r="B730" s="63" t="s">
        <v>2113</v>
      </c>
      <c r="C730" s="313" t="s">
        <v>2114</v>
      </c>
    </row>
    <row r="731" spans="1:3" hidden="1" x14ac:dyDescent="0.25">
      <c r="A731" s="312" t="s">
        <v>1602</v>
      </c>
      <c r="B731" s="63" t="s">
        <v>2113</v>
      </c>
      <c r="C731" s="313" t="s">
        <v>2114</v>
      </c>
    </row>
    <row r="732" spans="1:3" hidden="1" x14ac:dyDescent="0.25">
      <c r="A732" s="312" t="s">
        <v>1604</v>
      </c>
      <c r="B732" s="63" t="s">
        <v>2113</v>
      </c>
      <c r="C732" s="313" t="s">
        <v>2114</v>
      </c>
    </row>
    <row r="733" spans="1:3" hidden="1" x14ac:dyDescent="0.25">
      <c r="A733" s="312" t="s">
        <v>1605</v>
      </c>
      <c r="B733" s="63" t="s">
        <v>2113</v>
      </c>
      <c r="C733" s="313" t="s">
        <v>2114</v>
      </c>
    </row>
    <row r="734" spans="1:3" hidden="1" x14ac:dyDescent="0.25">
      <c r="A734" s="312" t="s">
        <v>1606</v>
      </c>
      <c r="B734" s="63" t="s">
        <v>2113</v>
      </c>
      <c r="C734" s="313" t="s">
        <v>2114</v>
      </c>
    </row>
    <row r="735" spans="1:3" hidden="1" x14ac:dyDescent="0.25">
      <c r="A735" s="312" t="s">
        <v>1608</v>
      </c>
      <c r="B735" s="63" t="s">
        <v>2113</v>
      </c>
      <c r="C735" s="313" t="s">
        <v>2114</v>
      </c>
    </row>
    <row r="736" spans="1:3" hidden="1" x14ac:dyDescent="0.25">
      <c r="A736" s="312" t="s">
        <v>1610</v>
      </c>
      <c r="B736" s="63" t="s">
        <v>2113</v>
      </c>
      <c r="C736" s="313" t="s">
        <v>2114</v>
      </c>
    </row>
    <row r="737" spans="1:3" hidden="1" x14ac:dyDescent="0.25">
      <c r="A737" s="312" t="s">
        <v>2139</v>
      </c>
      <c r="B737" s="63" t="s">
        <v>2113</v>
      </c>
      <c r="C737" s="313" t="s">
        <v>2114</v>
      </c>
    </row>
    <row r="738" spans="1:3" hidden="1" x14ac:dyDescent="0.25">
      <c r="A738" s="312" t="s">
        <v>2140</v>
      </c>
      <c r="B738" s="63" t="s">
        <v>2113</v>
      </c>
      <c r="C738" s="313" t="s">
        <v>2114</v>
      </c>
    </row>
    <row r="739" spans="1:3" hidden="1" x14ac:dyDescent="0.25">
      <c r="A739" s="312" t="s">
        <v>1611</v>
      </c>
      <c r="B739" s="63" t="s">
        <v>2113</v>
      </c>
      <c r="C739" s="313" t="s">
        <v>2114</v>
      </c>
    </row>
    <row r="740" spans="1:3" hidden="1" x14ac:dyDescent="0.25">
      <c r="A740" s="312" t="s">
        <v>1612</v>
      </c>
      <c r="B740" s="63" t="s">
        <v>2113</v>
      </c>
      <c r="C740" s="313" t="s">
        <v>2114</v>
      </c>
    </row>
    <row r="741" spans="1:3" hidden="1" x14ac:dyDescent="0.25">
      <c r="A741" s="312" t="s">
        <v>1613</v>
      </c>
      <c r="B741" s="63" t="s">
        <v>2113</v>
      </c>
      <c r="C741" s="313" t="s">
        <v>2114</v>
      </c>
    </row>
    <row r="742" spans="1:3" hidden="1" x14ac:dyDescent="0.25">
      <c r="A742" s="312" t="s">
        <v>1615</v>
      </c>
      <c r="B742" s="63" t="s">
        <v>2113</v>
      </c>
      <c r="C742" s="313" t="s">
        <v>2114</v>
      </c>
    </row>
    <row r="743" spans="1:3" hidden="1" x14ac:dyDescent="0.25">
      <c r="A743" s="312" t="s">
        <v>1617</v>
      </c>
      <c r="B743" s="63" t="s">
        <v>2113</v>
      </c>
      <c r="C743" s="313" t="s">
        <v>2114</v>
      </c>
    </row>
    <row r="744" spans="1:3" hidden="1" x14ac:dyDescent="0.25">
      <c r="A744" s="312" t="s">
        <v>1619</v>
      </c>
      <c r="B744" s="63">
        <v>1177</v>
      </c>
      <c r="C744" s="313" t="s">
        <v>2115</v>
      </c>
    </row>
    <row r="745" spans="1:3" hidden="1" x14ac:dyDescent="0.25">
      <c r="A745" s="312" t="s">
        <v>1621</v>
      </c>
      <c r="B745" s="63">
        <v>996</v>
      </c>
      <c r="C745" s="313" t="s">
        <v>2115</v>
      </c>
    </row>
    <row r="746" spans="1:3" hidden="1" x14ac:dyDescent="0.25">
      <c r="A746" s="312" t="s">
        <v>1622</v>
      </c>
      <c r="B746" s="63">
        <v>1441</v>
      </c>
      <c r="C746" s="313" t="s">
        <v>2115</v>
      </c>
    </row>
    <row r="747" spans="1:3" hidden="1" x14ac:dyDescent="0.25">
      <c r="A747" s="312" t="s">
        <v>1624</v>
      </c>
      <c r="B747" s="63">
        <v>1200</v>
      </c>
      <c r="C747" s="313" t="s">
        <v>2115</v>
      </c>
    </row>
    <row r="748" spans="1:3" hidden="1" x14ac:dyDescent="0.25">
      <c r="A748" s="312" t="s">
        <v>1625</v>
      </c>
      <c r="B748" s="63">
        <v>8254</v>
      </c>
      <c r="C748" s="313" t="s">
        <v>2115</v>
      </c>
    </row>
    <row r="749" spans="1:3" hidden="1" x14ac:dyDescent="0.25">
      <c r="A749" s="312" t="s">
        <v>1626</v>
      </c>
      <c r="B749" s="63">
        <v>3071</v>
      </c>
      <c r="C749" s="313" t="s">
        <v>2115</v>
      </c>
    </row>
    <row r="750" spans="1:3" hidden="1" x14ac:dyDescent="0.25">
      <c r="A750" s="312" t="s">
        <v>1627</v>
      </c>
      <c r="B750" s="63">
        <v>8412</v>
      </c>
      <c r="C750" s="313" t="s">
        <v>2115</v>
      </c>
    </row>
    <row r="751" spans="1:3" hidden="1" x14ac:dyDescent="0.25">
      <c r="A751" s="312" t="s">
        <v>1628</v>
      </c>
      <c r="B751" s="63" t="s">
        <v>2113</v>
      </c>
      <c r="C751" s="313" t="s">
        <v>2114</v>
      </c>
    </row>
    <row r="752" spans="1:3" hidden="1" x14ac:dyDescent="0.25">
      <c r="A752" s="312" t="s">
        <v>1630</v>
      </c>
      <c r="B752" s="63" t="s">
        <v>2113</v>
      </c>
      <c r="C752" s="313" t="s">
        <v>2114</v>
      </c>
    </row>
    <row r="753" spans="1:3" hidden="1" x14ac:dyDescent="0.25">
      <c r="A753" s="312" t="s">
        <v>1631</v>
      </c>
      <c r="B753" s="63" t="s">
        <v>2113</v>
      </c>
      <c r="C753" s="313" t="s">
        <v>2114</v>
      </c>
    </row>
    <row r="754" spans="1:3" hidden="1" x14ac:dyDescent="0.25">
      <c r="A754" s="312" t="s">
        <v>1632</v>
      </c>
      <c r="B754" s="63">
        <v>1837</v>
      </c>
      <c r="C754" s="313" t="s">
        <v>2115</v>
      </c>
    </row>
    <row r="755" spans="1:3" hidden="1" x14ac:dyDescent="0.25">
      <c r="A755" s="312" t="s">
        <v>1633</v>
      </c>
      <c r="B755" s="63">
        <v>1836</v>
      </c>
      <c r="C755" s="313" t="s">
        <v>2115</v>
      </c>
    </row>
    <row r="756" spans="1:3" hidden="1" x14ac:dyDescent="0.25">
      <c r="A756" s="312" t="s">
        <v>1634</v>
      </c>
      <c r="B756" s="63">
        <v>2046</v>
      </c>
      <c r="C756" s="313" t="s">
        <v>2115</v>
      </c>
    </row>
    <row r="757" spans="1:3" hidden="1" x14ac:dyDescent="0.25">
      <c r="A757" s="312" t="s">
        <v>1635</v>
      </c>
      <c r="B757" s="63">
        <v>1310</v>
      </c>
      <c r="C757" s="313" t="s">
        <v>2115</v>
      </c>
    </row>
    <row r="758" spans="1:3" hidden="1" x14ac:dyDescent="0.25">
      <c r="A758" s="312" t="s">
        <v>1636</v>
      </c>
      <c r="B758" s="63">
        <v>1566</v>
      </c>
      <c r="C758" s="313" t="s">
        <v>2115</v>
      </c>
    </row>
    <row r="759" spans="1:3" hidden="1" x14ac:dyDescent="0.25">
      <c r="A759" s="312" t="s">
        <v>1637</v>
      </c>
      <c r="B759" s="63">
        <v>1486</v>
      </c>
      <c r="C759" s="313" t="s">
        <v>2115</v>
      </c>
    </row>
    <row r="760" spans="1:3" hidden="1" x14ac:dyDescent="0.25">
      <c r="A760" s="312" t="s">
        <v>1638</v>
      </c>
      <c r="B760" s="63">
        <v>1500</v>
      </c>
      <c r="C760" s="313" t="s">
        <v>2115</v>
      </c>
    </row>
    <row r="761" spans="1:3" hidden="1" x14ac:dyDescent="0.25">
      <c r="A761" s="312" t="s">
        <v>2141</v>
      </c>
      <c r="B761" s="63">
        <v>1692</v>
      </c>
      <c r="C761" s="313" t="s">
        <v>2115</v>
      </c>
    </row>
    <row r="762" spans="1:3" hidden="1" x14ac:dyDescent="0.25">
      <c r="A762" s="312" t="s">
        <v>1639</v>
      </c>
      <c r="B762" s="63">
        <v>1408</v>
      </c>
      <c r="C762" s="313" t="s">
        <v>2115</v>
      </c>
    </row>
    <row r="763" spans="1:3" hidden="1" x14ac:dyDescent="0.25">
      <c r="A763" s="312" t="s">
        <v>1640</v>
      </c>
      <c r="B763" s="63">
        <v>1439</v>
      </c>
      <c r="C763" s="313" t="s">
        <v>2115</v>
      </c>
    </row>
    <row r="764" spans="1:3" hidden="1" x14ac:dyDescent="0.25">
      <c r="A764" s="312" t="s">
        <v>1641</v>
      </c>
      <c r="B764" s="63">
        <v>3692</v>
      </c>
      <c r="C764" s="313" t="s">
        <v>2115</v>
      </c>
    </row>
    <row r="765" spans="1:3" hidden="1" x14ac:dyDescent="0.25">
      <c r="A765" s="312" t="s">
        <v>1642</v>
      </c>
      <c r="B765" s="63">
        <v>6412</v>
      </c>
      <c r="C765" s="313" t="s">
        <v>2115</v>
      </c>
    </row>
    <row r="766" spans="1:3" hidden="1" x14ac:dyDescent="0.25">
      <c r="A766" s="312" t="s">
        <v>1643</v>
      </c>
      <c r="B766" s="63">
        <v>3731</v>
      </c>
      <c r="C766" s="313" t="s">
        <v>2115</v>
      </c>
    </row>
    <row r="767" spans="1:3" hidden="1" x14ac:dyDescent="0.25">
      <c r="A767" s="312" t="s">
        <v>1645</v>
      </c>
      <c r="B767" s="63">
        <v>8420</v>
      </c>
      <c r="C767" s="313" t="s">
        <v>2115</v>
      </c>
    </row>
    <row r="768" spans="1:3" hidden="1" x14ac:dyDescent="0.25">
      <c r="A768" s="312" t="s">
        <v>1646</v>
      </c>
      <c r="B768" s="63">
        <v>0</v>
      </c>
      <c r="C768" s="313" t="s">
        <v>2115</v>
      </c>
    </row>
    <row r="769" spans="1:3" hidden="1" x14ac:dyDescent="0.25">
      <c r="A769" s="312" t="s">
        <v>1648</v>
      </c>
      <c r="B769" s="63">
        <v>7342</v>
      </c>
      <c r="C769" s="313" t="s">
        <v>2115</v>
      </c>
    </row>
    <row r="770" spans="1:3" hidden="1" x14ac:dyDescent="0.25">
      <c r="A770" s="312" t="s">
        <v>1650</v>
      </c>
      <c r="B770" s="63">
        <v>4214</v>
      </c>
      <c r="C770" s="313" t="s">
        <v>2115</v>
      </c>
    </row>
    <row r="771" spans="1:3" hidden="1" x14ac:dyDescent="0.25">
      <c r="A771" s="312" t="s">
        <v>1651</v>
      </c>
      <c r="B771" s="63">
        <v>3373</v>
      </c>
      <c r="C771" s="313" t="s">
        <v>2115</v>
      </c>
    </row>
    <row r="772" spans="1:3" hidden="1" x14ac:dyDescent="0.25">
      <c r="A772" s="312" t="s">
        <v>1653</v>
      </c>
      <c r="B772" s="63">
        <v>2807</v>
      </c>
      <c r="C772" s="313" t="s">
        <v>2115</v>
      </c>
    </row>
    <row r="773" spans="1:3" hidden="1" x14ac:dyDescent="0.25">
      <c r="A773" s="312" t="s">
        <v>1655</v>
      </c>
      <c r="B773" s="63">
        <v>8516</v>
      </c>
      <c r="C773" s="313" t="s">
        <v>2115</v>
      </c>
    </row>
    <row r="774" spans="1:3" hidden="1" x14ac:dyDescent="0.25">
      <c r="A774" s="312" t="s">
        <v>1657</v>
      </c>
      <c r="B774" s="63">
        <v>2954</v>
      </c>
      <c r="C774" s="313" t="s">
        <v>2115</v>
      </c>
    </row>
    <row r="775" spans="1:3" hidden="1" x14ac:dyDescent="0.25">
      <c r="A775" s="312" t="s">
        <v>1658</v>
      </c>
      <c r="B775" s="63">
        <v>4444</v>
      </c>
      <c r="C775" s="313" t="s">
        <v>2115</v>
      </c>
    </row>
    <row r="776" spans="1:3" hidden="1" x14ac:dyDescent="0.25">
      <c r="A776" s="312" t="s">
        <v>1660</v>
      </c>
      <c r="B776" s="63">
        <v>8600</v>
      </c>
      <c r="C776" s="313" t="s">
        <v>2115</v>
      </c>
    </row>
    <row r="777" spans="1:3" hidden="1" x14ac:dyDescent="0.25">
      <c r="A777" s="312" t="s">
        <v>1662</v>
      </c>
      <c r="B777" s="63">
        <v>764</v>
      </c>
      <c r="C777" s="313" t="s">
        <v>2115</v>
      </c>
    </row>
    <row r="778" spans="1:3" hidden="1" x14ac:dyDescent="0.25">
      <c r="A778" s="312" t="s">
        <v>1663</v>
      </c>
      <c r="B778" s="63">
        <v>8850</v>
      </c>
      <c r="C778" s="313" t="s">
        <v>2115</v>
      </c>
    </row>
    <row r="779" spans="1:3" hidden="1" x14ac:dyDescent="0.25">
      <c r="A779" s="312" t="s">
        <v>1664</v>
      </c>
      <c r="B779" s="63" t="s">
        <v>2113</v>
      </c>
      <c r="C779" s="313" t="s">
        <v>2142</v>
      </c>
    </row>
    <row r="780" spans="1:3" hidden="1" x14ac:dyDescent="0.25">
      <c r="A780" s="312" t="s">
        <v>1665</v>
      </c>
      <c r="B780" s="63" t="s">
        <v>2113</v>
      </c>
      <c r="C780" s="313" t="s">
        <v>2142</v>
      </c>
    </row>
    <row r="781" spans="1:3" hidden="1" x14ac:dyDescent="0.25">
      <c r="A781" s="312" t="s">
        <v>1666</v>
      </c>
      <c r="B781" s="63">
        <v>4371</v>
      </c>
      <c r="C781" s="313" t="s">
        <v>2115</v>
      </c>
    </row>
    <row r="782" spans="1:3" hidden="1" x14ac:dyDescent="0.25">
      <c r="A782" s="312" t="s">
        <v>1667</v>
      </c>
      <c r="B782" s="63">
        <v>8000</v>
      </c>
      <c r="C782" s="313" t="s">
        <v>2115</v>
      </c>
    </row>
    <row r="783" spans="1:3" hidden="1" x14ac:dyDescent="0.25">
      <c r="A783" s="312" t="s">
        <v>1668</v>
      </c>
      <c r="B783" s="63">
        <v>2012</v>
      </c>
      <c r="C783" s="313" t="s">
        <v>2115</v>
      </c>
    </row>
    <row r="784" spans="1:3" hidden="1" x14ac:dyDescent="0.25">
      <c r="A784" s="312" t="s">
        <v>1669</v>
      </c>
      <c r="B784" s="63">
        <v>1001</v>
      </c>
      <c r="C784" s="313" t="s">
        <v>2115</v>
      </c>
    </row>
    <row r="785" spans="1:3" hidden="1" x14ac:dyDescent="0.25">
      <c r="A785" s="312" t="s">
        <v>1671</v>
      </c>
      <c r="B785" s="63">
        <v>2224</v>
      </c>
      <c r="C785" s="313" t="s">
        <v>2115</v>
      </c>
    </row>
    <row r="786" spans="1:3" hidden="1" x14ac:dyDescent="0.25">
      <c r="A786" s="312" t="s">
        <v>1672</v>
      </c>
      <c r="B786" s="63">
        <v>1877</v>
      </c>
      <c r="C786" s="313" t="s">
        <v>2115</v>
      </c>
    </row>
    <row r="787" spans="1:3" hidden="1" x14ac:dyDescent="0.25">
      <c r="A787" s="312" t="s">
        <v>1673</v>
      </c>
      <c r="B787" s="63">
        <v>1380</v>
      </c>
      <c r="C787" s="313" t="s">
        <v>2115</v>
      </c>
    </row>
    <row r="788" spans="1:3" hidden="1" x14ac:dyDescent="0.25">
      <c r="A788" s="312" t="s">
        <v>1674</v>
      </c>
      <c r="B788" s="63">
        <v>2084</v>
      </c>
      <c r="C788" s="313" t="s">
        <v>2115</v>
      </c>
    </row>
    <row r="789" spans="1:3" hidden="1" x14ac:dyDescent="0.25">
      <c r="A789" s="312" t="s">
        <v>1676</v>
      </c>
      <c r="B789" s="63">
        <v>2157</v>
      </c>
      <c r="C789" s="313" t="s">
        <v>2115</v>
      </c>
    </row>
    <row r="790" spans="1:3" hidden="1" x14ac:dyDescent="0.25">
      <c r="A790" s="312" t="s">
        <v>1677</v>
      </c>
      <c r="B790" s="63">
        <v>1900</v>
      </c>
      <c r="C790" s="313" t="s">
        <v>2115</v>
      </c>
    </row>
    <row r="791" spans="1:3" hidden="1" x14ac:dyDescent="0.25">
      <c r="A791" s="312" t="s">
        <v>1678</v>
      </c>
      <c r="B791" s="63">
        <v>9483</v>
      </c>
      <c r="C791" s="313" t="s">
        <v>2115</v>
      </c>
    </row>
    <row r="792" spans="1:3" hidden="1" x14ac:dyDescent="0.25">
      <c r="A792" s="312" t="s">
        <v>1679</v>
      </c>
      <c r="B792" s="63">
        <v>9236</v>
      </c>
      <c r="C792" s="313" t="s">
        <v>2115</v>
      </c>
    </row>
    <row r="793" spans="1:3" hidden="1" x14ac:dyDescent="0.25">
      <c r="A793" s="312" t="s">
        <v>1680</v>
      </c>
      <c r="B793" s="63">
        <v>6943</v>
      </c>
      <c r="C793" s="313" t="s">
        <v>2115</v>
      </c>
    </row>
    <row r="794" spans="1:3" hidden="1" x14ac:dyDescent="0.25">
      <c r="A794" s="312" t="s">
        <v>1681</v>
      </c>
      <c r="B794" s="63">
        <v>9771</v>
      </c>
      <c r="C794" s="313" t="s">
        <v>2115</v>
      </c>
    </row>
    <row r="795" spans="1:3" hidden="1" x14ac:dyDescent="0.25">
      <c r="A795" s="312" t="s">
        <v>1682</v>
      </c>
      <c r="B795" s="63">
        <v>9278</v>
      </c>
      <c r="C795" s="313" t="s">
        <v>2115</v>
      </c>
    </row>
    <row r="796" spans="1:3" hidden="1" x14ac:dyDescent="0.25">
      <c r="A796" s="312" t="s">
        <v>1683</v>
      </c>
      <c r="B796" s="63">
        <v>9350</v>
      </c>
      <c r="C796" s="313" t="s">
        <v>2115</v>
      </c>
    </row>
    <row r="797" spans="1:3" hidden="1" x14ac:dyDescent="0.25">
      <c r="A797" s="312" t="s">
        <v>1685</v>
      </c>
      <c r="B797" s="63">
        <v>9455</v>
      </c>
      <c r="C797" s="313" t="s">
        <v>2115</v>
      </c>
    </row>
    <row r="798" spans="1:3" hidden="1" x14ac:dyDescent="0.25">
      <c r="A798" s="312" t="s">
        <v>1686</v>
      </c>
      <c r="B798" s="63">
        <v>9820</v>
      </c>
      <c r="C798" s="313" t="s">
        <v>2115</v>
      </c>
    </row>
    <row r="799" spans="1:3" hidden="1" x14ac:dyDescent="0.25">
      <c r="A799" s="312" t="s">
        <v>1687</v>
      </c>
      <c r="B799" s="63">
        <v>9961</v>
      </c>
      <c r="C799" s="313" t="s">
        <v>2115</v>
      </c>
    </row>
    <row r="800" spans="1:3" hidden="1" x14ac:dyDescent="0.25">
      <c r="A800" s="312" t="s">
        <v>1688</v>
      </c>
      <c r="B800" s="63">
        <v>9314</v>
      </c>
      <c r="C800" s="313" t="s">
        <v>2115</v>
      </c>
    </row>
    <row r="801" spans="1:3" hidden="1" x14ac:dyDescent="0.25">
      <c r="A801" s="312" t="s">
        <v>1689</v>
      </c>
      <c r="B801" s="63">
        <v>0</v>
      </c>
      <c r="C801" s="313" t="s">
        <v>2115</v>
      </c>
    </row>
    <row r="802" spans="1:3" hidden="1" x14ac:dyDescent="0.25">
      <c r="A802" s="312" t="s">
        <v>1690</v>
      </c>
      <c r="B802" s="63">
        <v>20</v>
      </c>
      <c r="C802" s="313" t="s">
        <v>2115</v>
      </c>
    </row>
    <row r="803" spans="1:3" hidden="1" x14ac:dyDescent="0.25">
      <c r="A803" s="312" t="s">
        <v>1691</v>
      </c>
      <c r="B803" s="63">
        <v>73</v>
      </c>
      <c r="C803" s="313" t="s">
        <v>2115</v>
      </c>
    </row>
    <row r="804" spans="1:3" hidden="1" x14ac:dyDescent="0.25">
      <c r="A804" s="312" t="s">
        <v>1692</v>
      </c>
      <c r="B804" s="63">
        <v>35</v>
      </c>
      <c r="C804" s="313" t="s">
        <v>2115</v>
      </c>
    </row>
    <row r="805" spans="1:3" hidden="1" x14ac:dyDescent="0.25">
      <c r="A805" s="312" t="s">
        <v>1693</v>
      </c>
      <c r="B805" s="63">
        <v>100</v>
      </c>
      <c r="C805" s="313" t="s">
        <v>2115</v>
      </c>
    </row>
    <row r="806" spans="1:3" hidden="1" x14ac:dyDescent="0.25">
      <c r="A806" s="312" t="s">
        <v>1694</v>
      </c>
      <c r="B806" s="63">
        <v>69</v>
      </c>
      <c r="C806" s="313" t="s">
        <v>2115</v>
      </c>
    </row>
    <row r="807" spans="1:3" hidden="1" x14ac:dyDescent="0.25">
      <c r="A807" s="312" t="s">
        <v>1695</v>
      </c>
      <c r="B807" s="63">
        <v>0</v>
      </c>
      <c r="C807" s="313" t="s">
        <v>2115</v>
      </c>
    </row>
    <row r="808" spans="1:3" hidden="1" x14ac:dyDescent="0.25">
      <c r="A808" s="312" t="s">
        <v>1696</v>
      </c>
      <c r="B808" s="63">
        <v>0</v>
      </c>
      <c r="C808" s="313" t="s">
        <v>2115</v>
      </c>
    </row>
    <row r="809" spans="1:3" hidden="1" x14ac:dyDescent="0.25">
      <c r="A809" s="312" t="s">
        <v>1698</v>
      </c>
      <c r="B809" s="63">
        <v>1554</v>
      </c>
      <c r="C809" s="313" t="s">
        <v>2115</v>
      </c>
    </row>
    <row r="810" spans="1:3" hidden="1" x14ac:dyDescent="0.25">
      <c r="A810" s="312" t="s">
        <v>1699</v>
      </c>
      <c r="B810" s="63">
        <v>1236</v>
      </c>
      <c r="C810" s="313" t="s">
        <v>2115</v>
      </c>
    </row>
    <row r="811" spans="1:3" hidden="1" x14ac:dyDescent="0.25">
      <c r="A811" s="312" t="s">
        <v>1700</v>
      </c>
      <c r="B811" s="63">
        <v>1581</v>
      </c>
      <c r="C811" s="313" t="s">
        <v>2115</v>
      </c>
    </row>
    <row r="812" spans="1:3" hidden="1" x14ac:dyDescent="0.25">
      <c r="A812" s="312" t="s">
        <v>1701</v>
      </c>
      <c r="B812" s="63">
        <v>1471</v>
      </c>
      <c r="C812" s="313" t="s">
        <v>2115</v>
      </c>
    </row>
    <row r="813" spans="1:3" hidden="1" x14ac:dyDescent="0.25">
      <c r="A813" s="312" t="s">
        <v>1702</v>
      </c>
      <c r="B813" s="63">
        <v>2440</v>
      </c>
      <c r="C813" s="313" t="s">
        <v>2115</v>
      </c>
    </row>
    <row r="814" spans="1:3" hidden="1" x14ac:dyDescent="0.25">
      <c r="A814" s="312" t="s">
        <v>1703</v>
      </c>
      <c r="B814" s="63">
        <v>6333</v>
      </c>
      <c r="C814" s="313" t="s">
        <v>2115</v>
      </c>
    </row>
    <row r="815" spans="1:3" hidden="1" x14ac:dyDescent="0.25">
      <c r="A815" s="312" t="s">
        <v>1704</v>
      </c>
      <c r="B815" s="63">
        <v>7638</v>
      </c>
      <c r="C815" s="313" t="s">
        <v>2115</v>
      </c>
    </row>
    <row r="816" spans="1:3" hidden="1" x14ac:dyDescent="0.25">
      <c r="A816" s="312" t="s">
        <v>1705</v>
      </c>
      <c r="B816" s="63">
        <v>6540</v>
      </c>
      <c r="C816" s="313" t="s">
        <v>2115</v>
      </c>
    </row>
    <row r="817" spans="1:3" hidden="1" x14ac:dyDescent="0.25">
      <c r="A817" s="312" t="s">
        <v>1706</v>
      </c>
      <c r="B817" s="63">
        <v>83</v>
      </c>
      <c r="C817" s="313" t="s">
        <v>2115</v>
      </c>
    </row>
    <row r="818" spans="1:3" hidden="1" x14ac:dyDescent="0.25">
      <c r="A818" s="312" t="s">
        <v>1707</v>
      </c>
      <c r="B818" s="63">
        <v>57</v>
      </c>
      <c r="C818" s="313" t="s">
        <v>2115</v>
      </c>
    </row>
    <row r="819" spans="1:3" x14ac:dyDescent="0.25">
      <c r="A819" s="312" t="s">
        <v>1708</v>
      </c>
      <c r="B819" s="63" t="s">
        <v>2113</v>
      </c>
      <c r="C819" s="314">
        <v>44286</v>
      </c>
    </row>
    <row r="820" spans="1:3" hidden="1" x14ac:dyDescent="0.25">
      <c r="A820" s="312" t="s">
        <v>1709</v>
      </c>
      <c r="B820" s="63">
        <v>27</v>
      </c>
      <c r="C820" s="313" t="s">
        <v>2115</v>
      </c>
    </row>
    <row r="821" spans="1:3" x14ac:dyDescent="0.25">
      <c r="A821" s="312" t="s">
        <v>1710</v>
      </c>
      <c r="B821" s="63" t="s">
        <v>2113</v>
      </c>
      <c r="C821" s="314">
        <v>44286</v>
      </c>
    </row>
    <row r="822" spans="1:3" hidden="1" x14ac:dyDescent="0.25">
      <c r="A822" s="312" t="s">
        <v>1711</v>
      </c>
      <c r="B822" s="63">
        <v>1405</v>
      </c>
      <c r="C822" s="313" t="s">
        <v>2115</v>
      </c>
    </row>
    <row r="823" spans="1:3" hidden="1" x14ac:dyDescent="0.25">
      <c r="A823" s="312" t="s">
        <v>1712</v>
      </c>
      <c r="B823" s="63">
        <v>0</v>
      </c>
      <c r="C823" s="313" t="s">
        <v>2115</v>
      </c>
    </row>
    <row r="824" spans="1:3" hidden="1" x14ac:dyDescent="0.25">
      <c r="A824" s="312" t="s">
        <v>1713</v>
      </c>
      <c r="B824" s="63">
        <v>0</v>
      </c>
      <c r="C824" s="313" t="s">
        <v>2115</v>
      </c>
    </row>
    <row r="825" spans="1:3" hidden="1" x14ac:dyDescent="0.25">
      <c r="A825" s="312" t="s">
        <v>1714</v>
      </c>
      <c r="B825" s="63">
        <v>5536</v>
      </c>
      <c r="C825" s="313" t="s">
        <v>2115</v>
      </c>
    </row>
    <row r="826" spans="1:3" hidden="1" x14ac:dyDescent="0.25">
      <c r="A826" s="312" t="s">
        <v>1715</v>
      </c>
      <c r="B826" s="63">
        <v>5727</v>
      </c>
      <c r="C826" s="313" t="s">
        <v>2115</v>
      </c>
    </row>
    <row r="827" spans="1:3" hidden="1" x14ac:dyDescent="0.25">
      <c r="A827" s="312" t="s">
        <v>1716</v>
      </c>
      <c r="B827" s="63">
        <v>6996</v>
      </c>
      <c r="C827" s="313" t="s">
        <v>2115</v>
      </c>
    </row>
    <row r="828" spans="1:3" hidden="1" x14ac:dyDescent="0.25">
      <c r="A828" s="312" t="s">
        <v>1717</v>
      </c>
      <c r="B828" s="63">
        <v>6154</v>
      </c>
      <c r="C828" s="313" t="s">
        <v>2115</v>
      </c>
    </row>
    <row r="829" spans="1:3" hidden="1" x14ac:dyDescent="0.25">
      <c r="A829" s="312" t="s">
        <v>1720</v>
      </c>
      <c r="B829" s="63">
        <v>16000</v>
      </c>
      <c r="C829" s="313" t="s">
        <v>2115</v>
      </c>
    </row>
    <row r="830" spans="1:3" hidden="1" x14ac:dyDescent="0.25">
      <c r="A830" s="312" t="s">
        <v>1722</v>
      </c>
      <c r="B830" s="63">
        <v>3951</v>
      </c>
      <c r="C830" s="313" t="s">
        <v>2115</v>
      </c>
    </row>
    <row r="831" spans="1:3" hidden="1" x14ac:dyDescent="0.25">
      <c r="A831" s="312" t="s">
        <v>1724</v>
      </c>
      <c r="B831" s="63">
        <v>1200</v>
      </c>
      <c r="C831" s="313" t="s">
        <v>2115</v>
      </c>
    </row>
    <row r="832" spans="1:3" hidden="1" x14ac:dyDescent="0.25">
      <c r="A832" s="312" t="s">
        <v>1725</v>
      </c>
      <c r="B832" s="63">
        <v>1010</v>
      </c>
      <c r="C832" s="313" t="s">
        <v>2115</v>
      </c>
    </row>
    <row r="833" spans="1:3" hidden="1" x14ac:dyDescent="0.25">
      <c r="A833" s="312" t="s">
        <v>1726</v>
      </c>
      <c r="B833" s="63">
        <v>543</v>
      </c>
      <c r="C833" s="313" t="s">
        <v>2115</v>
      </c>
    </row>
    <row r="834" spans="1:3" hidden="1" x14ac:dyDescent="0.25">
      <c r="A834" s="312" t="s">
        <v>1727</v>
      </c>
      <c r="B834" s="63">
        <v>1744</v>
      </c>
      <c r="C834" s="313" t="s">
        <v>2115</v>
      </c>
    </row>
    <row r="835" spans="1:3" hidden="1" x14ac:dyDescent="0.25">
      <c r="A835" s="312" t="s">
        <v>1729</v>
      </c>
      <c r="B835" s="63">
        <v>2167</v>
      </c>
      <c r="C835" s="313" t="s">
        <v>2115</v>
      </c>
    </row>
    <row r="836" spans="1:3" hidden="1" x14ac:dyDescent="0.25">
      <c r="A836" s="312" t="s">
        <v>1730</v>
      </c>
      <c r="B836" s="63">
        <v>2298</v>
      </c>
      <c r="C836" s="313" t="s">
        <v>2115</v>
      </c>
    </row>
    <row r="837" spans="1:3" hidden="1" x14ac:dyDescent="0.25">
      <c r="A837" s="312" t="s">
        <v>1731</v>
      </c>
      <c r="B837" s="63">
        <v>1800</v>
      </c>
      <c r="C837" s="313" t="s">
        <v>2115</v>
      </c>
    </row>
    <row r="838" spans="1:3" hidden="1" x14ac:dyDescent="0.25">
      <c r="A838" s="312" t="s">
        <v>1732</v>
      </c>
      <c r="B838" s="63">
        <v>1700</v>
      </c>
      <c r="C838" s="313" t="s">
        <v>2115</v>
      </c>
    </row>
    <row r="839" spans="1:3" hidden="1" x14ac:dyDescent="0.25">
      <c r="A839" s="312" t="s">
        <v>1733</v>
      </c>
      <c r="B839" s="63">
        <v>941</v>
      </c>
      <c r="C839" s="313" t="s">
        <v>2115</v>
      </c>
    </row>
    <row r="840" spans="1:3" hidden="1" x14ac:dyDescent="0.25">
      <c r="A840" s="312" t="s">
        <v>1734</v>
      </c>
      <c r="B840" s="63">
        <v>800</v>
      </c>
      <c r="C840" s="313" t="s">
        <v>2115</v>
      </c>
    </row>
    <row r="841" spans="1:3" hidden="1" x14ac:dyDescent="0.25">
      <c r="A841" s="312" t="s">
        <v>1735</v>
      </c>
      <c r="B841" s="63">
        <v>1926</v>
      </c>
      <c r="C841" s="313" t="s">
        <v>2115</v>
      </c>
    </row>
    <row r="842" spans="1:3" hidden="1" x14ac:dyDescent="0.25">
      <c r="A842" s="312" t="s">
        <v>1736</v>
      </c>
      <c r="B842" s="63">
        <v>1707</v>
      </c>
      <c r="C842" s="313" t="s">
        <v>2115</v>
      </c>
    </row>
    <row r="843" spans="1:3" hidden="1" x14ac:dyDescent="0.25">
      <c r="A843" s="312" t="s">
        <v>1737</v>
      </c>
      <c r="B843" s="63">
        <v>1500</v>
      </c>
      <c r="C843" s="313" t="s">
        <v>2115</v>
      </c>
    </row>
    <row r="844" spans="1:3" hidden="1" x14ac:dyDescent="0.25">
      <c r="A844" s="312" t="s">
        <v>1738</v>
      </c>
      <c r="B844" s="63">
        <v>1925</v>
      </c>
      <c r="C844" s="313" t="s">
        <v>2115</v>
      </c>
    </row>
    <row r="845" spans="1:3" hidden="1" x14ac:dyDescent="0.25">
      <c r="A845" s="312" t="s">
        <v>1739</v>
      </c>
      <c r="B845" s="63">
        <v>1637</v>
      </c>
      <c r="C845" s="313" t="s">
        <v>2115</v>
      </c>
    </row>
    <row r="846" spans="1:3" hidden="1" x14ac:dyDescent="0.25">
      <c r="A846" s="312" t="s">
        <v>1741</v>
      </c>
      <c r="B846" s="63">
        <v>130</v>
      </c>
      <c r="C846" s="313" t="s">
        <v>2115</v>
      </c>
    </row>
    <row r="847" spans="1:3" hidden="1" x14ac:dyDescent="0.25">
      <c r="A847" s="312" t="s">
        <v>1743</v>
      </c>
      <c r="B847" s="63">
        <v>0</v>
      </c>
      <c r="C847" s="313" t="s">
        <v>2115</v>
      </c>
    </row>
    <row r="848" spans="1:3" hidden="1" x14ac:dyDescent="0.25">
      <c r="A848" s="312" t="s">
        <v>1744</v>
      </c>
      <c r="B848" s="63">
        <v>2019</v>
      </c>
      <c r="C848" s="313" t="s">
        <v>2115</v>
      </c>
    </row>
    <row r="849" spans="1:3" hidden="1" x14ac:dyDescent="0.25">
      <c r="A849" s="312" t="s">
        <v>1745</v>
      </c>
      <c r="B849" s="63">
        <v>0</v>
      </c>
      <c r="C849" s="313" t="s">
        <v>2115</v>
      </c>
    </row>
    <row r="850" spans="1:3" hidden="1" x14ac:dyDescent="0.25">
      <c r="A850" s="312" t="s">
        <v>1747</v>
      </c>
      <c r="B850" s="63">
        <v>0</v>
      </c>
      <c r="C850" s="313" t="s">
        <v>2115</v>
      </c>
    </row>
    <row r="851" spans="1:3" hidden="1" x14ac:dyDescent="0.25">
      <c r="A851" s="312" t="s">
        <v>1749</v>
      </c>
      <c r="B851" s="63">
        <v>62</v>
      </c>
      <c r="C851" s="313" t="s">
        <v>2115</v>
      </c>
    </row>
    <row r="852" spans="1:3" hidden="1" x14ac:dyDescent="0.25">
      <c r="A852" s="312" t="s">
        <v>1750</v>
      </c>
      <c r="B852" s="63">
        <v>0</v>
      </c>
      <c r="C852" s="313" t="s">
        <v>2115</v>
      </c>
    </row>
    <row r="853" spans="1:3" hidden="1" x14ac:dyDescent="0.25">
      <c r="A853" s="312" t="s">
        <v>1751</v>
      </c>
      <c r="B853" s="63">
        <v>1380</v>
      </c>
      <c r="C853" s="313" t="s">
        <v>2115</v>
      </c>
    </row>
    <row r="854" spans="1:3" hidden="1" x14ac:dyDescent="0.25">
      <c r="A854" s="312" t="s">
        <v>1753</v>
      </c>
      <c r="B854" s="63">
        <v>1902</v>
      </c>
      <c r="C854" s="313" t="s">
        <v>2115</v>
      </c>
    </row>
    <row r="855" spans="1:3" hidden="1" x14ac:dyDescent="0.25">
      <c r="A855" s="312" t="s">
        <v>1755</v>
      </c>
      <c r="B855" s="63">
        <v>7113</v>
      </c>
      <c r="C855" s="313" t="s">
        <v>2115</v>
      </c>
    </row>
    <row r="856" spans="1:3" x14ac:dyDescent="0.25">
      <c r="A856" s="312" t="s">
        <v>1756</v>
      </c>
      <c r="B856" s="63" t="s">
        <v>2113</v>
      </c>
      <c r="C856" s="314">
        <v>44286</v>
      </c>
    </row>
    <row r="857" spans="1:3" hidden="1" x14ac:dyDescent="0.25">
      <c r="A857" s="312" t="s">
        <v>1757</v>
      </c>
      <c r="B857" s="63">
        <v>0</v>
      </c>
      <c r="C857" s="313" t="s">
        <v>2115</v>
      </c>
    </row>
    <row r="858" spans="1:3" hidden="1" x14ac:dyDescent="0.25">
      <c r="A858" s="312" t="s">
        <v>1758</v>
      </c>
      <c r="B858" s="63">
        <v>0</v>
      </c>
      <c r="C858" s="313" t="s">
        <v>2115</v>
      </c>
    </row>
    <row r="859" spans="1:3" hidden="1" x14ac:dyDescent="0.25">
      <c r="A859" s="312" t="s">
        <v>1759</v>
      </c>
      <c r="B859" s="63">
        <v>1138</v>
      </c>
      <c r="C859" s="313" t="s">
        <v>2115</v>
      </c>
    </row>
    <row r="860" spans="1:3" hidden="1" x14ac:dyDescent="0.25">
      <c r="A860" s="312" t="s">
        <v>1760</v>
      </c>
      <c r="B860" s="63">
        <v>1391</v>
      </c>
      <c r="C860" s="313" t="s">
        <v>2115</v>
      </c>
    </row>
    <row r="861" spans="1:3" hidden="1" x14ac:dyDescent="0.25">
      <c r="A861" s="312" t="s">
        <v>1761</v>
      </c>
      <c r="B861" s="63">
        <v>1417</v>
      </c>
      <c r="C861" s="313" t="s">
        <v>2115</v>
      </c>
    </row>
    <row r="862" spans="1:3" hidden="1" x14ac:dyDescent="0.25">
      <c r="A862" s="312" t="s">
        <v>1762</v>
      </c>
      <c r="B862" s="63">
        <v>1490</v>
      </c>
      <c r="C862" s="313" t="s">
        <v>2115</v>
      </c>
    </row>
    <row r="863" spans="1:3" hidden="1" x14ac:dyDescent="0.25">
      <c r="A863" s="312" t="s">
        <v>1763</v>
      </c>
      <c r="B863" s="63">
        <v>1164</v>
      </c>
      <c r="C863" s="313" t="s">
        <v>2115</v>
      </c>
    </row>
    <row r="864" spans="1:3" hidden="1" x14ac:dyDescent="0.25">
      <c r="A864" s="312" t="s">
        <v>1764</v>
      </c>
      <c r="B864" s="63">
        <v>462</v>
      </c>
      <c r="C864" s="313" t="s">
        <v>2115</v>
      </c>
    </row>
    <row r="865" spans="1:3" hidden="1" x14ac:dyDescent="0.25">
      <c r="A865" s="312" t="s">
        <v>1765</v>
      </c>
      <c r="B865" s="63">
        <v>73</v>
      </c>
      <c r="C865" s="313" t="s">
        <v>2115</v>
      </c>
    </row>
    <row r="866" spans="1:3" hidden="1" x14ac:dyDescent="0.25">
      <c r="A866" s="312" t="s">
        <v>1766</v>
      </c>
      <c r="B866" s="63">
        <v>1718</v>
      </c>
      <c r="C866" s="313" t="s">
        <v>2115</v>
      </c>
    </row>
    <row r="867" spans="1:3" hidden="1" x14ac:dyDescent="0.25">
      <c r="A867" s="312" t="s">
        <v>1768</v>
      </c>
      <c r="B867" s="63">
        <v>4343</v>
      </c>
      <c r="C867" s="313" t="s">
        <v>2115</v>
      </c>
    </row>
    <row r="868" spans="1:3" hidden="1" x14ac:dyDescent="0.25">
      <c r="A868" s="312" t="s">
        <v>1769</v>
      </c>
      <c r="B868" s="63">
        <v>5913</v>
      </c>
      <c r="C868" s="313" t="s">
        <v>2115</v>
      </c>
    </row>
    <row r="869" spans="1:3" hidden="1" x14ac:dyDescent="0.25">
      <c r="A869" s="312" t="s">
        <v>1770</v>
      </c>
      <c r="B869" s="63">
        <v>3098</v>
      </c>
      <c r="C869" s="313" t="s">
        <v>2115</v>
      </c>
    </row>
    <row r="870" spans="1:3" hidden="1" x14ac:dyDescent="0.25">
      <c r="A870" s="312" t="s">
        <v>1771</v>
      </c>
      <c r="B870" s="63">
        <v>3786</v>
      </c>
      <c r="C870" s="313" t="s">
        <v>2115</v>
      </c>
    </row>
    <row r="871" spans="1:3" hidden="1" x14ac:dyDescent="0.25">
      <c r="A871" s="312" t="s">
        <v>1772</v>
      </c>
      <c r="B871" s="63">
        <v>2143</v>
      </c>
      <c r="C871" s="313" t="s">
        <v>2115</v>
      </c>
    </row>
    <row r="872" spans="1:3" hidden="1" x14ac:dyDescent="0.25">
      <c r="A872" s="312" t="s">
        <v>1773</v>
      </c>
      <c r="B872" s="63">
        <v>4060</v>
      </c>
      <c r="C872" s="313" t="s">
        <v>2115</v>
      </c>
    </row>
    <row r="873" spans="1:3" x14ac:dyDescent="0.25">
      <c r="A873" s="312" t="s">
        <v>2143</v>
      </c>
      <c r="B873" s="63" t="s">
        <v>2113</v>
      </c>
      <c r="C873" s="314">
        <v>44286</v>
      </c>
    </row>
    <row r="874" spans="1:3" hidden="1" x14ac:dyDescent="0.25">
      <c r="A874" s="312" t="s">
        <v>1774</v>
      </c>
      <c r="B874" s="63">
        <v>1859</v>
      </c>
      <c r="C874" s="313" t="s">
        <v>2115</v>
      </c>
    </row>
    <row r="875" spans="1:3" hidden="1" x14ac:dyDescent="0.25">
      <c r="A875" s="312" t="s">
        <v>1775</v>
      </c>
      <c r="B875" s="63">
        <v>1922</v>
      </c>
      <c r="C875" s="313" t="s">
        <v>2115</v>
      </c>
    </row>
    <row r="876" spans="1:3" hidden="1" x14ac:dyDescent="0.25">
      <c r="A876" s="312" t="s">
        <v>1776</v>
      </c>
      <c r="B876" s="63">
        <v>2020</v>
      </c>
      <c r="C876" s="313" t="s">
        <v>2115</v>
      </c>
    </row>
    <row r="877" spans="1:3" hidden="1" x14ac:dyDescent="0.25">
      <c r="A877" s="312" t="s">
        <v>1777</v>
      </c>
      <c r="B877" s="63">
        <v>1773</v>
      </c>
      <c r="C877" s="313" t="s">
        <v>2115</v>
      </c>
    </row>
    <row r="878" spans="1:3" hidden="1" x14ac:dyDescent="0.25">
      <c r="A878" s="312" t="s">
        <v>1778</v>
      </c>
      <c r="B878" s="63">
        <v>1825</v>
      </c>
      <c r="C878" s="313" t="s">
        <v>2115</v>
      </c>
    </row>
    <row r="879" spans="1:3" hidden="1" x14ac:dyDescent="0.25">
      <c r="A879" s="312" t="s">
        <v>1779</v>
      </c>
      <c r="B879" s="63">
        <v>1942</v>
      </c>
      <c r="C879" s="313" t="s">
        <v>2115</v>
      </c>
    </row>
    <row r="880" spans="1:3" hidden="1" x14ac:dyDescent="0.25">
      <c r="A880" s="312" t="s">
        <v>1780</v>
      </c>
      <c r="B880" s="63">
        <v>1800</v>
      </c>
      <c r="C880" s="313" t="s">
        <v>2115</v>
      </c>
    </row>
    <row r="881" spans="1:3" hidden="1" x14ac:dyDescent="0.25">
      <c r="A881" s="312" t="s">
        <v>1781</v>
      </c>
      <c r="B881" s="63">
        <v>1726</v>
      </c>
      <c r="C881" s="313" t="s">
        <v>2115</v>
      </c>
    </row>
    <row r="882" spans="1:3" hidden="1" x14ac:dyDescent="0.25">
      <c r="A882" s="312" t="s">
        <v>1782</v>
      </c>
      <c r="B882" s="63">
        <v>2261</v>
      </c>
      <c r="C882" s="313" t="s">
        <v>2115</v>
      </c>
    </row>
    <row r="883" spans="1:3" x14ac:dyDescent="0.25">
      <c r="A883" s="312" t="s">
        <v>2144</v>
      </c>
      <c r="B883" s="63" t="s">
        <v>2113</v>
      </c>
      <c r="C883" s="314">
        <v>44286</v>
      </c>
    </row>
    <row r="884" spans="1:3" hidden="1" x14ac:dyDescent="0.25">
      <c r="A884" s="312" t="s">
        <v>1783</v>
      </c>
      <c r="B884" s="63" t="s">
        <v>2113</v>
      </c>
      <c r="C884" s="313" t="s">
        <v>2114</v>
      </c>
    </row>
    <row r="885" spans="1:3" hidden="1" x14ac:dyDescent="0.25">
      <c r="A885" s="312" t="s">
        <v>1785</v>
      </c>
      <c r="B885" s="63" t="s">
        <v>2113</v>
      </c>
      <c r="C885" s="313" t="s">
        <v>2114</v>
      </c>
    </row>
    <row r="886" spans="1:3" hidden="1" x14ac:dyDescent="0.25">
      <c r="A886" s="312" t="s">
        <v>2145</v>
      </c>
      <c r="B886" s="63" t="s">
        <v>2113</v>
      </c>
      <c r="C886" s="313" t="s">
        <v>2114</v>
      </c>
    </row>
    <row r="887" spans="1:3" hidden="1" x14ac:dyDescent="0.25">
      <c r="A887" s="312" t="s">
        <v>1786</v>
      </c>
      <c r="B887" s="63" t="s">
        <v>2113</v>
      </c>
      <c r="C887" s="313" t="s">
        <v>2114</v>
      </c>
    </row>
    <row r="888" spans="1:3" hidden="1" x14ac:dyDescent="0.25">
      <c r="A888" s="312" t="s">
        <v>1787</v>
      </c>
      <c r="B888" s="63" t="s">
        <v>2113</v>
      </c>
      <c r="C888" s="313" t="s">
        <v>2114</v>
      </c>
    </row>
    <row r="889" spans="1:3" hidden="1" x14ac:dyDescent="0.25">
      <c r="A889" s="312" t="s">
        <v>1788</v>
      </c>
      <c r="B889" s="63" t="s">
        <v>2113</v>
      </c>
      <c r="C889" s="313" t="s">
        <v>2114</v>
      </c>
    </row>
    <row r="890" spans="1:3" hidden="1" x14ac:dyDescent="0.25">
      <c r="A890" s="312" t="s">
        <v>1789</v>
      </c>
      <c r="B890" s="63" t="s">
        <v>2113</v>
      </c>
      <c r="C890" s="313" t="s">
        <v>2114</v>
      </c>
    </row>
    <row r="891" spans="1:3" hidden="1" x14ac:dyDescent="0.25">
      <c r="A891" s="312" t="s">
        <v>1790</v>
      </c>
      <c r="B891" s="63" t="s">
        <v>2113</v>
      </c>
      <c r="C891" s="313" t="s">
        <v>2114</v>
      </c>
    </row>
    <row r="892" spans="1:3" hidden="1" x14ac:dyDescent="0.25">
      <c r="A892" s="312" t="s">
        <v>1791</v>
      </c>
      <c r="B892" s="63" t="s">
        <v>2113</v>
      </c>
      <c r="C892" s="313" t="s">
        <v>2114</v>
      </c>
    </row>
    <row r="893" spans="1:3" hidden="1" x14ac:dyDescent="0.25">
      <c r="A893" s="312" t="s">
        <v>1792</v>
      </c>
      <c r="B893" s="63" t="s">
        <v>2113</v>
      </c>
      <c r="C893" s="313" t="s">
        <v>2114</v>
      </c>
    </row>
    <row r="894" spans="1:3" hidden="1" x14ac:dyDescent="0.25">
      <c r="A894" s="312" t="s">
        <v>1793</v>
      </c>
      <c r="B894" s="63" t="s">
        <v>2113</v>
      </c>
      <c r="C894" s="313" t="s">
        <v>2114</v>
      </c>
    </row>
    <row r="895" spans="1:3" hidden="1" x14ac:dyDescent="0.25">
      <c r="A895" s="312" t="s">
        <v>1794</v>
      </c>
      <c r="B895" s="63" t="s">
        <v>2113</v>
      </c>
      <c r="C895" s="313" t="s">
        <v>2114</v>
      </c>
    </row>
    <row r="896" spans="1:3" x14ac:dyDescent="0.25">
      <c r="A896" s="312" t="s">
        <v>1796</v>
      </c>
      <c r="B896" s="63" t="s">
        <v>2113</v>
      </c>
      <c r="C896" s="314">
        <v>44286</v>
      </c>
    </row>
    <row r="897" spans="1:3" hidden="1" x14ac:dyDescent="0.25">
      <c r="A897" s="312" t="s">
        <v>1797</v>
      </c>
      <c r="B897" s="63">
        <v>196</v>
      </c>
      <c r="C897" s="313" t="s">
        <v>2115</v>
      </c>
    </row>
    <row r="898" spans="1:3" hidden="1" x14ac:dyDescent="0.25">
      <c r="A898" s="312" t="s">
        <v>1798</v>
      </c>
      <c r="B898" s="63">
        <v>325</v>
      </c>
      <c r="C898" s="313" t="s">
        <v>2115</v>
      </c>
    </row>
    <row r="899" spans="1:3" hidden="1" x14ac:dyDescent="0.25">
      <c r="A899" s="312" t="s">
        <v>1799</v>
      </c>
      <c r="B899" s="63">
        <v>60</v>
      </c>
      <c r="C899" s="313" t="s">
        <v>2115</v>
      </c>
    </row>
    <row r="900" spans="1:3" hidden="1" x14ac:dyDescent="0.25">
      <c r="A900" s="312" t="s">
        <v>1800</v>
      </c>
      <c r="B900" s="63">
        <v>297</v>
      </c>
      <c r="C900" s="313" t="s">
        <v>2115</v>
      </c>
    </row>
    <row r="901" spans="1:3" hidden="1" x14ac:dyDescent="0.25">
      <c r="A901" s="312" t="s">
        <v>1801</v>
      </c>
      <c r="B901" s="63">
        <v>90</v>
      </c>
      <c r="C901" s="313" t="s">
        <v>2115</v>
      </c>
    </row>
    <row r="902" spans="1:3" hidden="1" x14ac:dyDescent="0.25">
      <c r="A902" s="312" t="s">
        <v>1802</v>
      </c>
      <c r="B902" s="63">
        <v>200</v>
      </c>
      <c r="C902" s="313" t="s">
        <v>2115</v>
      </c>
    </row>
    <row r="903" spans="1:3" hidden="1" x14ac:dyDescent="0.25">
      <c r="A903" s="312" t="s">
        <v>1803</v>
      </c>
      <c r="B903" s="63">
        <v>254</v>
      </c>
      <c r="C903" s="313" t="s">
        <v>2115</v>
      </c>
    </row>
    <row r="904" spans="1:3" hidden="1" x14ac:dyDescent="0.25">
      <c r="A904" s="312" t="s">
        <v>1805</v>
      </c>
      <c r="B904" s="63" t="s">
        <v>2113</v>
      </c>
      <c r="C904" s="313" t="s">
        <v>2142</v>
      </c>
    </row>
    <row r="905" spans="1:3" hidden="1" x14ac:dyDescent="0.25">
      <c r="A905" s="312" t="s">
        <v>1806</v>
      </c>
      <c r="B905" s="63" t="s">
        <v>2113</v>
      </c>
      <c r="C905" s="313" t="s">
        <v>2142</v>
      </c>
    </row>
    <row r="906" spans="1:3" hidden="1" x14ac:dyDescent="0.25">
      <c r="A906" s="312" t="s">
        <v>1807</v>
      </c>
      <c r="B906" s="63" t="s">
        <v>2113</v>
      </c>
      <c r="C906" s="313" t="s">
        <v>2142</v>
      </c>
    </row>
    <row r="907" spans="1:3" hidden="1" x14ac:dyDescent="0.25">
      <c r="A907" s="312" t="s">
        <v>1808</v>
      </c>
      <c r="B907" s="63">
        <v>7386</v>
      </c>
      <c r="C907" s="313" t="s">
        <v>2115</v>
      </c>
    </row>
    <row r="908" spans="1:3" hidden="1" x14ac:dyDescent="0.25">
      <c r="A908" s="312" t="s">
        <v>1810</v>
      </c>
      <c r="B908" s="63">
        <v>8956</v>
      </c>
      <c r="C908" s="313" t="s">
        <v>2115</v>
      </c>
    </row>
    <row r="909" spans="1:3" hidden="1" x14ac:dyDescent="0.25">
      <c r="A909" s="312" t="s">
        <v>1811</v>
      </c>
      <c r="B909" s="63">
        <v>4527</v>
      </c>
      <c r="C909" s="313" t="s">
        <v>2115</v>
      </c>
    </row>
    <row r="910" spans="1:3" hidden="1" x14ac:dyDescent="0.25">
      <c r="A910" s="312" t="s">
        <v>1812</v>
      </c>
      <c r="B910" s="63">
        <v>4251</v>
      </c>
      <c r="C910" s="313" t="s">
        <v>2115</v>
      </c>
    </row>
    <row r="911" spans="1:3" hidden="1" x14ac:dyDescent="0.25">
      <c r="A911" s="312" t="s">
        <v>1813</v>
      </c>
      <c r="B911" s="63">
        <v>0</v>
      </c>
      <c r="C911" s="313" t="s">
        <v>2115</v>
      </c>
    </row>
    <row r="912" spans="1:3" hidden="1" x14ac:dyDescent="0.25">
      <c r="A912" s="312" t="s">
        <v>1814</v>
      </c>
      <c r="B912" s="63">
        <v>0</v>
      </c>
      <c r="C912" s="313" t="s">
        <v>2115</v>
      </c>
    </row>
    <row r="913" spans="1:3" hidden="1" x14ac:dyDescent="0.25">
      <c r="A913" s="312" t="s">
        <v>1815</v>
      </c>
      <c r="B913" s="63">
        <v>0</v>
      </c>
      <c r="C913" s="313" t="s">
        <v>2115</v>
      </c>
    </row>
    <row r="914" spans="1:3" hidden="1" x14ac:dyDescent="0.25">
      <c r="A914" s="312" t="s">
        <v>1816</v>
      </c>
      <c r="B914" s="63">
        <v>1754</v>
      </c>
      <c r="C914" s="313" t="s">
        <v>2115</v>
      </c>
    </row>
    <row r="915" spans="1:3" x14ac:dyDescent="0.25">
      <c r="A915" s="312" t="s">
        <v>1817</v>
      </c>
      <c r="B915" s="63" t="s">
        <v>2113</v>
      </c>
      <c r="C915" s="314">
        <v>44286</v>
      </c>
    </row>
    <row r="916" spans="1:3" hidden="1" x14ac:dyDescent="0.25">
      <c r="A916" s="312" t="s">
        <v>1818</v>
      </c>
      <c r="B916" s="63">
        <v>9561</v>
      </c>
      <c r="C916" s="313" t="s">
        <v>2115</v>
      </c>
    </row>
    <row r="917" spans="1:3" hidden="1" x14ac:dyDescent="0.25">
      <c r="A917" s="312" t="s">
        <v>1819</v>
      </c>
      <c r="B917" s="63">
        <v>5810</v>
      </c>
      <c r="C917" s="313" t="s">
        <v>2115</v>
      </c>
    </row>
    <row r="918" spans="1:3" hidden="1" x14ac:dyDescent="0.25">
      <c r="A918" s="312" t="s">
        <v>1820</v>
      </c>
      <c r="B918" s="63">
        <v>889</v>
      </c>
      <c r="C918" s="313" t="s">
        <v>2115</v>
      </c>
    </row>
    <row r="919" spans="1:3" hidden="1" x14ac:dyDescent="0.25">
      <c r="A919" s="312" t="s">
        <v>1822</v>
      </c>
      <c r="B919" s="63">
        <v>1015</v>
      </c>
      <c r="C919" s="313" t="s">
        <v>2115</v>
      </c>
    </row>
    <row r="920" spans="1:3" hidden="1" x14ac:dyDescent="0.25">
      <c r="A920" s="312" t="s">
        <v>1823</v>
      </c>
      <c r="B920" s="63">
        <v>1394</v>
      </c>
      <c r="C920" s="313" t="s">
        <v>2115</v>
      </c>
    </row>
    <row r="921" spans="1:3" hidden="1" x14ac:dyDescent="0.25">
      <c r="A921" s="312" t="s">
        <v>1824</v>
      </c>
      <c r="B921" s="63">
        <v>1021</v>
      </c>
      <c r="C921" s="313" t="s">
        <v>2115</v>
      </c>
    </row>
    <row r="922" spans="1:3" hidden="1" x14ac:dyDescent="0.25">
      <c r="A922" s="312" t="s">
        <v>1825</v>
      </c>
      <c r="B922" s="63">
        <v>690</v>
      </c>
      <c r="C922" s="313" t="s">
        <v>2115</v>
      </c>
    </row>
    <row r="923" spans="1:3" hidden="1" x14ac:dyDescent="0.25">
      <c r="A923" s="312" t="s">
        <v>1826</v>
      </c>
      <c r="B923" s="63">
        <v>890</v>
      </c>
      <c r="C923" s="313" t="s">
        <v>2115</v>
      </c>
    </row>
    <row r="924" spans="1:3" hidden="1" x14ac:dyDescent="0.25">
      <c r="A924" s="312" t="s">
        <v>1827</v>
      </c>
      <c r="B924" s="63">
        <v>1077</v>
      </c>
      <c r="C924" s="313" t="s">
        <v>2115</v>
      </c>
    </row>
    <row r="925" spans="1:3" hidden="1" x14ac:dyDescent="0.25">
      <c r="A925" s="312" t="s">
        <v>1828</v>
      </c>
      <c r="B925" s="63">
        <v>739</v>
      </c>
      <c r="C925" s="313" t="s">
        <v>2115</v>
      </c>
    </row>
    <row r="926" spans="1:3" hidden="1" x14ac:dyDescent="0.25">
      <c r="A926" s="312" t="s">
        <v>1829</v>
      </c>
      <c r="B926" s="63">
        <v>2688</v>
      </c>
      <c r="C926" s="313" t="s">
        <v>2115</v>
      </c>
    </row>
    <row r="927" spans="1:3" hidden="1" x14ac:dyDescent="0.25">
      <c r="A927" s="312" t="s">
        <v>1830</v>
      </c>
      <c r="B927" s="63">
        <v>0</v>
      </c>
      <c r="C927" s="313" t="s">
        <v>2115</v>
      </c>
    </row>
    <row r="928" spans="1:3" hidden="1" x14ac:dyDescent="0.25">
      <c r="A928" s="312" t="s">
        <v>1832</v>
      </c>
      <c r="B928" s="63">
        <v>3180</v>
      </c>
      <c r="C928" s="313" t="s">
        <v>2115</v>
      </c>
    </row>
    <row r="929" spans="1:3" hidden="1" x14ac:dyDescent="0.25">
      <c r="A929" s="312" t="s">
        <v>1834</v>
      </c>
      <c r="B929" s="63">
        <v>3865</v>
      </c>
      <c r="C929" s="313" t="s">
        <v>2115</v>
      </c>
    </row>
    <row r="930" spans="1:3" hidden="1" x14ac:dyDescent="0.25">
      <c r="A930" s="312" t="s">
        <v>1836</v>
      </c>
      <c r="B930" s="63">
        <v>3127</v>
      </c>
      <c r="C930" s="313" t="s">
        <v>2115</v>
      </c>
    </row>
    <row r="931" spans="1:3" hidden="1" x14ac:dyDescent="0.25">
      <c r="A931" s="312" t="s">
        <v>1837</v>
      </c>
      <c r="B931" s="63" t="s">
        <v>2113</v>
      </c>
      <c r="C931" s="313" t="s">
        <v>2114</v>
      </c>
    </row>
    <row r="932" spans="1:3" hidden="1" x14ac:dyDescent="0.25">
      <c r="A932" s="312" t="s">
        <v>1839</v>
      </c>
      <c r="B932" s="63" t="s">
        <v>2113</v>
      </c>
      <c r="C932" s="313" t="s">
        <v>2114</v>
      </c>
    </row>
    <row r="933" spans="1:3" hidden="1" x14ac:dyDescent="0.25">
      <c r="A933" s="312" t="s">
        <v>1840</v>
      </c>
      <c r="B933" s="63" t="s">
        <v>2113</v>
      </c>
      <c r="C933" s="313" t="s">
        <v>2114</v>
      </c>
    </row>
    <row r="934" spans="1:3" hidden="1" x14ac:dyDescent="0.25">
      <c r="A934" s="312" t="s">
        <v>1842</v>
      </c>
      <c r="B934" s="63" t="s">
        <v>2113</v>
      </c>
      <c r="C934" s="313" t="s">
        <v>2114</v>
      </c>
    </row>
    <row r="935" spans="1:3" hidden="1" x14ac:dyDescent="0.25">
      <c r="A935" s="312" t="s">
        <v>1843</v>
      </c>
      <c r="B935" s="63" t="s">
        <v>2113</v>
      </c>
      <c r="C935" s="313" t="s">
        <v>2114</v>
      </c>
    </row>
    <row r="936" spans="1:3" hidden="1" x14ac:dyDescent="0.25">
      <c r="A936" s="312" t="s">
        <v>1845</v>
      </c>
      <c r="B936" s="63" t="s">
        <v>2113</v>
      </c>
      <c r="C936" s="313" t="s">
        <v>2114</v>
      </c>
    </row>
    <row r="937" spans="1:3" hidden="1" x14ac:dyDescent="0.25">
      <c r="A937" s="312" t="s">
        <v>1847</v>
      </c>
      <c r="B937" s="63" t="s">
        <v>2113</v>
      </c>
      <c r="C937" s="313" t="s">
        <v>2114</v>
      </c>
    </row>
    <row r="938" spans="1:3" hidden="1" x14ac:dyDescent="0.25">
      <c r="A938" s="312" t="s">
        <v>1848</v>
      </c>
      <c r="B938" s="63" t="s">
        <v>2113</v>
      </c>
      <c r="C938" s="313" t="s">
        <v>2114</v>
      </c>
    </row>
    <row r="939" spans="1:3" hidden="1" x14ac:dyDescent="0.25">
      <c r="A939" s="312" t="s">
        <v>1850</v>
      </c>
      <c r="B939" s="63" t="s">
        <v>2113</v>
      </c>
      <c r="C939" s="313" t="s">
        <v>2114</v>
      </c>
    </row>
    <row r="940" spans="1:3" hidden="1" x14ac:dyDescent="0.25">
      <c r="A940" s="312" t="s">
        <v>1852</v>
      </c>
      <c r="B940" s="63" t="s">
        <v>2113</v>
      </c>
      <c r="C940" s="313" t="s">
        <v>2114</v>
      </c>
    </row>
    <row r="941" spans="1:3" hidden="1" x14ac:dyDescent="0.25">
      <c r="A941" s="312" t="s">
        <v>1853</v>
      </c>
      <c r="B941" s="63" t="s">
        <v>2113</v>
      </c>
      <c r="C941" s="313" t="s">
        <v>2114</v>
      </c>
    </row>
    <row r="942" spans="1:3" hidden="1" x14ac:dyDescent="0.25">
      <c r="A942" s="312" t="s">
        <v>1854</v>
      </c>
      <c r="B942" s="63" t="s">
        <v>2113</v>
      </c>
      <c r="C942" s="313" t="s">
        <v>2114</v>
      </c>
    </row>
    <row r="943" spans="1:3" hidden="1" x14ac:dyDescent="0.25">
      <c r="A943" s="312" t="s">
        <v>1855</v>
      </c>
      <c r="B943" s="63" t="s">
        <v>2113</v>
      </c>
      <c r="C943" s="313" t="s">
        <v>2114</v>
      </c>
    </row>
    <row r="944" spans="1:3" hidden="1" x14ac:dyDescent="0.25">
      <c r="A944" s="312" t="s">
        <v>1857</v>
      </c>
      <c r="B944" s="63" t="s">
        <v>2113</v>
      </c>
      <c r="C944" s="313" t="s">
        <v>2114</v>
      </c>
    </row>
    <row r="945" spans="1:3" hidden="1" x14ac:dyDescent="0.25">
      <c r="A945" s="312" t="s">
        <v>1859</v>
      </c>
      <c r="B945" s="63" t="s">
        <v>2113</v>
      </c>
      <c r="C945" s="313" t="s">
        <v>2114</v>
      </c>
    </row>
    <row r="946" spans="1:3" hidden="1" x14ac:dyDescent="0.25">
      <c r="A946" s="312" t="s">
        <v>1861</v>
      </c>
      <c r="B946" s="63" t="s">
        <v>2113</v>
      </c>
      <c r="C946" s="313" t="s">
        <v>2114</v>
      </c>
    </row>
    <row r="947" spans="1:3" hidden="1" x14ac:dyDescent="0.25">
      <c r="A947" s="312" t="s">
        <v>1862</v>
      </c>
      <c r="B947" s="63" t="s">
        <v>2113</v>
      </c>
      <c r="C947" s="313" t="s">
        <v>2114</v>
      </c>
    </row>
    <row r="948" spans="1:3" hidden="1" x14ac:dyDescent="0.25">
      <c r="A948" s="312" t="s">
        <v>1863</v>
      </c>
      <c r="B948" s="63" t="s">
        <v>2113</v>
      </c>
      <c r="C948" s="313" t="s">
        <v>2114</v>
      </c>
    </row>
    <row r="949" spans="1:3" hidden="1" x14ac:dyDescent="0.25">
      <c r="A949" s="312" t="s">
        <v>2146</v>
      </c>
      <c r="B949" s="63" t="s">
        <v>2113</v>
      </c>
      <c r="C949" s="313" t="s">
        <v>2114</v>
      </c>
    </row>
    <row r="950" spans="1:3" hidden="1" x14ac:dyDescent="0.25">
      <c r="A950" s="312" t="s">
        <v>1864</v>
      </c>
      <c r="B950" s="63" t="s">
        <v>2113</v>
      </c>
      <c r="C950" s="313" t="s">
        <v>2114</v>
      </c>
    </row>
    <row r="951" spans="1:3" hidden="1" x14ac:dyDescent="0.25">
      <c r="A951" s="312" t="s">
        <v>1866</v>
      </c>
      <c r="B951" s="63" t="s">
        <v>2113</v>
      </c>
      <c r="C951" s="313" t="s">
        <v>2114</v>
      </c>
    </row>
    <row r="952" spans="1:3" hidden="1" x14ac:dyDescent="0.25">
      <c r="A952" s="312" t="s">
        <v>1869</v>
      </c>
      <c r="B952" s="63">
        <v>5276</v>
      </c>
      <c r="C952" s="313" t="s">
        <v>2115</v>
      </c>
    </row>
    <row r="953" spans="1:3" hidden="1" x14ac:dyDescent="0.25">
      <c r="A953" s="312" t="s">
        <v>1870</v>
      </c>
      <c r="B953" s="63">
        <v>7294</v>
      </c>
      <c r="C953" s="313" t="s">
        <v>2115</v>
      </c>
    </row>
    <row r="954" spans="1:3" hidden="1" x14ac:dyDescent="0.25">
      <c r="A954" s="312" t="s">
        <v>1872</v>
      </c>
      <c r="B954" s="63">
        <v>6957</v>
      </c>
      <c r="C954" s="313" t="s">
        <v>2115</v>
      </c>
    </row>
    <row r="955" spans="1:3" hidden="1" x14ac:dyDescent="0.25">
      <c r="A955" s="312" t="s">
        <v>1874</v>
      </c>
      <c r="B955" s="63">
        <v>2989</v>
      </c>
      <c r="C955" s="313" t="s">
        <v>2115</v>
      </c>
    </row>
    <row r="956" spans="1:3" hidden="1" x14ac:dyDescent="0.25">
      <c r="A956" s="312" t="s">
        <v>1875</v>
      </c>
      <c r="B956" s="63">
        <v>0</v>
      </c>
      <c r="C956" s="313" t="s">
        <v>2115</v>
      </c>
    </row>
    <row r="957" spans="1:3" hidden="1" x14ac:dyDescent="0.25">
      <c r="A957" s="312" t="s">
        <v>1876</v>
      </c>
      <c r="B957" s="63">
        <v>1900</v>
      </c>
      <c r="C957" s="313" t="s">
        <v>2115</v>
      </c>
    </row>
    <row r="958" spans="1:3" hidden="1" x14ac:dyDescent="0.25">
      <c r="A958" s="312" t="s">
        <v>1877</v>
      </c>
      <c r="B958" s="63">
        <v>1873</v>
      </c>
      <c r="C958" s="313" t="s">
        <v>2115</v>
      </c>
    </row>
    <row r="959" spans="1:3" hidden="1" x14ac:dyDescent="0.25">
      <c r="A959" s="312" t="s">
        <v>1878</v>
      </c>
      <c r="B959" s="63">
        <v>1550</v>
      </c>
      <c r="C959" s="313" t="s">
        <v>2115</v>
      </c>
    </row>
    <row r="960" spans="1:3" hidden="1" x14ac:dyDescent="0.25">
      <c r="A960" s="312" t="s">
        <v>1879</v>
      </c>
      <c r="B960" s="63">
        <v>1231</v>
      </c>
      <c r="C960" s="313" t="s">
        <v>2115</v>
      </c>
    </row>
    <row r="961" spans="1:3" hidden="1" x14ac:dyDescent="0.25">
      <c r="A961" s="312" t="s">
        <v>1881</v>
      </c>
      <c r="B961" s="63">
        <v>1800</v>
      </c>
      <c r="C961" s="313" t="s">
        <v>2115</v>
      </c>
    </row>
    <row r="962" spans="1:3" hidden="1" x14ac:dyDescent="0.25">
      <c r="A962" s="312" t="s">
        <v>1882</v>
      </c>
      <c r="B962" s="63">
        <v>2100</v>
      </c>
      <c r="C962" s="313" t="s">
        <v>2115</v>
      </c>
    </row>
    <row r="963" spans="1:3" hidden="1" x14ac:dyDescent="0.25">
      <c r="A963" s="312" t="s">
        <v>1883</v>
      </c>
      <c r="B963" s="63">
        <v>2200</v>
      </c>
      <c r="C963" s="313" t="s">
        <v>2115</v>
      </c>
    </row>
    <row r="964" spans="1:3" hidden="1" x14ac:dyDescent="0.25">
      <c r="A964" s="312" t="s">
        <v>1884</v>
      </c>
      <c r="B964" s="63">
        <v>2125</v>
      </c>
      <c r="C964" s="313" t="s">
        <v>2115</v>
      </c>
    </row>
    <row r="965" spans="1:3" hidden="1" x14ac:dyDescent="0.25">
      <c r="A965" s="312" t="s">
        <v>1885</v>
      </c>
      <c r="B965" s="63">
        <v>9163</v>
      </c>
      <c r="C965" s="313" t="s">
        <v>2115</v>
      </c>
    </row>
    <row r="966" spans="1:3" hidden="1" x14ac:dyDescent="0.25">
      <c r="A966" s="312" t="s">
        <v>1887</v>
      </c>
      <c r="B966" s="63">
        <v>6973</v>
      </c>
      <c r="C966" s="313" t="s">
        <v>2115</v>
      </c>
    </row>
    <row r="967" spans="1:3" hidden="1" x14ac:dyDescent="0.25">
      <c r="A967" s="312" t="s">
        <v>1888</v>
      </c>
      <c r="B967" s="63">
        <v>9001</v>
      </c>
      <c r="C967" s="313" t="s">
        <v>2115</v>
      </c>
    </row>
    <row r="968" spans="1:3" hidden="1" x14ac:dyDescent="0.25">
      <c r="A968" s="312" t="s">
        <v>1889</v>
      </c>
      <c r="B968" s="63">
        <v>7874</v>
      </c>
      <c r="C968" s="313" t="s">
        <v>2115</v>
      </c>
    </row>
    <row r="969" spans="1:3" hidden="1" x14ac:dyDescent="0.25">
      <c r="A969" s="312" t="s">
        <v>1890</v>
      </c>
      <c r="B969" s="63" t="s">
        <v>2113</v>
      </c>
      <c r="C969" s="313" t="s">
        <v>2114</v>
      </c>
    </row>
    <row r="970" spans="1:3" hidden="1" x14ac:dyDescent="0.25">
      <c r="A970" s="312" t="s">
        <v>1891</v>
      </c>
      <c r="B970" s="63" t="s">
        <v>2113</v>
      </c>
      <c r="C970" s="313" t="s">
        <v>2114</v>
      </c>
    </row>
    <row r="971" spans="1:3" hidden="1" x14ac:dyDescent="0.25">
      <c r="A971" s="312" t="s">
        <v>1892</v>
      </c>
      <c r="B971" s="63" t="s">
        <v>2113</v>
      </c>
      <c r="C971" s="313" t="s">
        <v>2114</v>
      </c>
    </row>
    <row r="972" spans="1:3" hidden="1" x14ac:dyDescent="0.25">
      <c r="A972" s="312" t="s">
        <v>1893</v>
      </c>
      <c r="B972" s="63" t="s">
        <v>2113</v>
      </c>
      <c r="C972" s="313" t="s">
        <v>2114</v>
      </c>
    </row>
    <row r="973" spans="1:3" hidden="1" x14ac:dyDescent="0.25">
      <c r="A973" s="312" t="s">
        <v>1895</v>
      </c>
      <c r="B973" s="63" t="s">
        <v>2113</v>
      </c>
      <c r="C973" s="313" t="s">
        <v>2114</v>
      </c>
    </row>
    <row r="974" spans="1:3" hidden="1" x14ac:dyDescent="0.25">
      <c r="A974" s="312" t="s">
        <v>1896</v>
      </c>
      <c r="B974" s="63" t="s">
        <v>2113</v>
      </c>
      <c r="C974" s="313" t="s">
        <v>2114</v>
      </c>
    </row>
    <row r="975" spans="1:3" hidden="1" x14ac:dyDescent="0.25">
      <c r="A975" s="312" t="s">
        <v>1897</v>
      </c>
      <c r="B975" s="63" t="s">
        <v>2113</v>
      </c>
      <c r="C975" s="313" t="s">
        <v>2114</v>
      </c>
    </row>
    <row r="976" spans="1:3" hidden="1" x14ac:dyDescent="0.25">
      <c r="A976" s="312" t="s">
        <v>1898</v>
      </c>
      <c r="B976" s="63" t="s">
        <v>2113</v>
      </c>
      <c r="C976" s="313" t="s">
        <v>2114</v>
      </c>
    </row>
    <row r="977" spans="1:3" hidden="1" x14ac:dyDescent="0.25">
      <c r="A977" s="312" t="s">
        <v>1899</v>
      </c>
      <c r="B977" s="63" t="s">
        <v>2113</v>
      </c>
      <c r="C977" s="313" t="s">
        <v>2114</v>
      </c>
    </row>
    <row r="978" spans="1:3" hidden="1" x14ac:dyDescent="0.25">
      <c r="A978" s="312" t="s">
        <v>1900</v>
      </c>
      <c r="B978" s="63" t="s">
        <v>2113</v>
      </c>
      <c r="C978" s="313" t="s">
        <v>2142</v>
      </c>
    </row>
    <row r="979" spans="1:3" hidden="1" x14ac:dyDescent="0.25">
      <c r="A979" s="312" t="s">
        <v>1901</v>
      </c>
      <c r="B979" s="63" t="s">
        <v>2113</v>
      </c>
      <c r="C979" s="313" t="s">
        <v>2142</v>
      </c>
    </row>
    <row r="980" spans="1:3" hidden="1" x14ac:dyDescent="0.25">
      <c r="A980" s="312" t="s">
        <v>1902</v>
      </c>
      <c r="B980" s="63" t="s">
        <v>2113</v>
      </c>
      <c r="C980" s="313" t="s">
        <v>2142</v>
      </c>
    </row>
    <row r="981" spans="1:3" hidden="1" x14ac:dyDescent="0.25">
      <c r="A981" s="312" t="s">
        <v>2147</v>
      </c>
      <c r="B981" s="63" t="s">
        <v>2113</v>
      </c>
      <c r="C981" s="313" t="s">
        <v>2142</v>
      </c>
    </row>
    <row r="982" spans="1:3" hidden="1" x14ac:dyDescent="0.25">
      <c r="A982" s="312" t="s">
        <v>1904</v>
      </c>
      <c r="B982" s="63" t="s">
        <v>2113</v>
      </c>
      <c r="C982" s="313" t="s">
        <v>2142</v>
      </c>
    </row>
    <row r="983" spans="1:3" hidden="1" x14ac:dyDescent="0.25">
      <c r="A983" s="312" t="s">
        <v>1905</v>
      </c>
      <c r="B983" s="63" t="s">
        <v>2113</v>
      </c>
      <c r="C983" s="313" t="s">
        <v>2142</v>
      </c>
    </row>
    <row r="984" spans="1:3" hidden="1" x14ac:dyDescent="0.25">
      <c r="A984" s="312" t="s">
        <v>1906</v>
      </c>
      <c r="B984" s="63" t="s">
        <v>2113</v>
      </c>
      <c r="C984" s="313" t="s">
        <v>2142</v>
      </c>
    </row>
    <row r="985" spans="1:3" hidden="1" x14ac:dyDescent="0.25">
      <c r="A985" s="312" t="s">
        <v>1908</v>
      </c>
      <c r="B985" s="63" t="s">
        <v>2113</v>
      </c>
      <c r="C985" s="313" t="s">
        <v>2142</v>
      </c>
    </row>
    <row r="986" spans="1:3" hidden="1" x14ac:dyDescent="0.25">
      <c r="A986" s="312" t="s">
        <v>1909</v>
      </c>
      <c r="B986" s="63" t="s">
        <v>2113</v>
      </c>
      <c r="C986" s="313" t="s">
        <v>2142</v>
      </c>
    </row>
    <row r="987" spans="1:3" hidden="1" x14ac:dyDescent="0.25">
      <c r="A987" s="312" t="s">
        <v>1910</v>
      </c>
      <c r="B987" s="63" t="s">
        <v>2113</v>
      </c>
      <c r="C987" s="313" t="s">
        <v>2142</v>
      </c>
    </row>
    <row r="988" spans="1:3" hidden="1" x14ac:dyDescent="0.25">
      <c r="A988" s="312" t="s">
        <v>1911</v>
      </c>
      <c r="B988" s="63" t="s">
        <v>2113</v>
      </c>
      <c r="C988" s="313" t="s">
        <v>2142</v>
      </c>
    </row>
    <row r="989" spans="1:3" hidden="1" x14ac:dyDescent="0.25">
      <c r="A989" s="312" t="s">
        <v>1913</v>
      </c>
      <c r="B989" s="63" t="s">
        <v>2113</v>
      </c>
      <c r="C989" s="313" t="s">
        <v>2142</v>
      </c>
    </row>
    <row r="990" spans="1:3" hidden="1" x14ac:dyDescent="0.25">
      <c r="A990" s="312" t="s">
        <v>1914</v>
      </c>
      <c r="B990" s="63" t="s">
        <v>2113</v>
      </c>
      <c r="C990" s="313" t="s">
        <v>2142</v>
      </c>
    </row>
    <row r="991" spans="1:3" hidden="1" x14ac:dyDescent="0.25">
      <c r="A991" s="312" t="s">
        <v>1916</v>
      </c>
      <c r="B991" s="63" t="s">
        <v>2113</v>
      </c>
      <c r="C991" s="313" t="s">
        <v>2142</v>
      </c>
    </row>
    <row r="992" spans="1:3" hidden="1" x14ac:dyDescent="0.25">
      <c r="A992" s="312" t="s">
        <v>1917</v>
      </c>
      <c r="B992" s="63" t="s">
        <v>2113</v>
      </c>
      <c r="C992" s="313" t="s">
        <v>2142</v>
      </c>
    </row>
    <row r="993" spans="1:3" hidden="1" x14ac:dyDescent="0.25">
      <c r="A993" s="312" t="s">
        <v>1918</v>
      </c>
      <c r="B993" s="63">
        <v>3833</v>
      </c>
      <c r="C993" s="313" t="s">
        <v>2115</v>
      </c>
    </row>
    <row r="994" spans="1:3" hidden="1" x14ac:dyDescent="0.25">
      <c r="A994" s="312" t="s">
        <v>1920</v>
      </c>
      <c r="B994" s="63">
        <v>3088</v>
      </c>
      <c r="C994" s="313" t="s">
        <v>2115</v>
      </c>
    </row>
    <row r="995" spans="1:3" hidden="1" x14ac:dyDescent="0.25">
      <c r="A995" s="312" t="s">
        <v>1921</v>
      </c>
      <c r="B995" s="63">
        <v>1959</v>
      </c>
      <c r="C995" s="313" t="s">
        <v>2115</v>
      </c>
    </row>
    <row r="996" spans="1:3" hidden="1" x14ac:dyDescent="0.25">
      <c r="A996" s="312" t="s">
        <v>1924</v>
      </c>
      <c r="B996" s="63">
        <v>1792</v>
      </c>
      <c r="C996" s="313" t="s">
        <v>2115</v>
      </c>
    </row>
    <row r="997" spans="1:3" hidden="1" x14ac:dyDescent="0.25">
      <c r="A997" s="312" t="s">
        <v>1925</v>
      </c>
      <c r="B997" s="63">
        <v>1612</v>
      </c>
      <c r="C997" s="313" t="s">
        <v>2115</v>
      </c>
    </row>
    <row r="998" spans="1:3" hidden="1" x14ac:dyDescent="0.25">
      <c r="A998" s="312" t="s">
        <v>1926</v>
      </c>
      <c r="B998" s="63">
        <v>1358</v>
      </c>
      <c r="C998" s="313" t="s">
        <v>2115</v>
      </c>
    </row>
    <row r="999" spans="1:3" hidden="1" x14ac:dyDescent="0.25">
      <c r="A999" s="312" t="s">
        <v>1927</v>
      </c>
      <c r="B999" s="63">
        <v>1800</v>
      </c>
      <c r="C999" s="313" t="s">
        <v>2115</v>
      </c>
    </row>
    <row r="1000" spans="1:3" hidden="1" x14ac:dyDescent="0.25">
      <c r="A1000" s="312" t="s">
        <v>1928</v>
      </c>
      <c r="B1000" s="63">
        <v>0</v>
      </c>
      <c r="C1000" s="313" t="s">
        <v>2115</v>
      </c>
    </row>
    <row r="1001" spans="1:3" hidden="1" x14ac:dyDescent="0.25">
      <c r="A1001" s="312" t="s">
        <v>1929</v>
      </c>
      <c r="B1001" s="63">
        <v>911</v>
      </c>
      <c r="C1001" s="313" t="s">
        <v>2115</v>
      </c>
    </row>
    <row r="1002" spans="1:3" hidden="1" x14ac:dyDescent="0.25">
      <c r="A1002" s="312" t="s">
        <v>1930</v>
      </c>
      <c r="B1002" s="63">
        <v>4851</v>
      </c>
      <c r="C1002" s="313" t="s">
        <v>2115</v>
      </c>
    </row>
    <row r="1003" spans="1:3" hidden="1" x14ac:dyDescent="0.25">
      <c r="A1003" s="312" t="s">
        <v>1931</v>
      </c>
      <c r="B1003" s="63">
        <v>2837</v>
      </c>
      <c r="C1003" s="313" t="s">
        <v>2115</v>
      </c>
    </row>
    <row r="1004" spans="1:3" hidden="1" x14ac:dyDescent="0.25">
      <c r="A1004" s="312" t="s">
        <v>1933</v>
      </c>
      <c r="B1004" s="63">
        <v>2000</v>
      </c>
      <c r="C1004" s="313" t="s">
        <v>2115</v>
      </c>
    </row>
    <row r="1005" spans="1:3" hidden="1" x14ac:dyDescent="0.25">
      <c r="A1005" s="312" t="s">
        <v>1934</v>
      </c>
      <c r="B1005" s="63">
        <v>1900</v>
      </c>
      <c r="C1005" s="313" t="s">
        <v>2115</v>
      </c>
    </row>
    <row r="1006" spans="1:3" hidden="1" x14ac:dyDescent="0.25">
      <c r="A1006" s="312" t="s">
        <v>1935</v>
      </c>
      <c r="B1006" s="63">
        <v>1570</v>
      </c>
      <c r="C1006" s="313" t="s">
        <v>2115</v>
      </c>
    </row>
    <row r="1007" spans="1:3" hidden="1" x14ac:dyDescent="0.25">
      <c r="A1007" s="312" t="s">
        <v>1936</v>
      </c>
      <c r="B1007" s="63">
        <v>1674</v>
      </c>
      <c r="C1007" s="313" t="s">
        <v>2115</v>
      </c>
    </row>
    <row r="1008" spans="1:3" hidden="1" x14ac:dyDescent="0.25">
      <c r="A1008" s="312" t="s">
        <v>1937</v>
      </c>
      <c r="B1008" s="63">
        <v>1636</v>
      </c>
      <c r="C1008" s="313" t="s">
        <v>2115</v>
      </c>
    </row>
    <row r="1009" spans="1:3" hidden="1" x14ac:dyDescent="0.25">
      <c r="A1009" s="312" t="s">
        <v>1938</v>
      </c>
      <c r="B1009" s="63">
        <v>1974</v>
      </c>
      <c r="C1009" s="313" t="s">
        <v>2115</v>
      </c>
    </row>
    <row r="1010" spans="1:3" hidden="1" x14ac:dyDescent="0.25">
      <c r="A1010" s="312" t="s">
        <v>1939</v>
      </c>
      <c r="B1010" s="63">
        <v>1493</v>
      </c>
      <c r="C1010" s="313" t="s">
        <v>2115</v>
      </c>
    </row>
    <row r="1011" spans="1:3" hidden="1" x14ac:dyDescent="0.25">
      <c r="A1011" s="312" t="s">
        <v>1940</v>
      </c>
      <c r="B1011" s="63">
        <v>2085</v>
      </c>
      <c r="C1011" s="313" t="s">
        <v>2115</v>
      </c>
    </row>
    <row r="1012" spans="1:3" hidden="1" x14ac:dyDescent="0.25">
      <c r="A1012" s="312" t="s">
        <v>1941</v>
      </c>
      <c r="B1012" s="63">
        <v>1920</v>
      </c>
      <c r="C1012" s="313" t="s">
        <v>2115</v>
      </c>
    </row>
    <row r="1013" spans="1:3" hidden="1" x14ac:dyDescent="0.25">
      <c r="A1013" s="312" t="s">
        <v>1942</v>
      </c>
      <c r="B1013" s="63">
        <v>1627</v>
      </c>
      <c r="C1013" s="313" t="s">
        <v>2115</v>
      </c>
    </row>
    <row r="1014" spans="1:3" hidden="1" x14ac:dyDescent="0.25">
      <c r="A1014" s="312" t="s">
        <v>1943</v>
      </c>
      <c r="B1014" s="63">
        <v>1900</v>
      </c>
      <c r="C1014" s="313" t="s">
        <v>2115</v>
      </c>
    </row>
    <row r="1015" spans="1:3" hidden="1" x14ac:dyDescent="0.25">
      <c r="A1015" s="312" t="s">
        <v>1944</v>
      </c>
      <c r="B1015" s="63">
        <v>2000</v>
      </c>
      <c r="C1015" s="313" t="s">
        <v>2115</v>
      </c>
    </row>
    <row r="1016" spans="1:3" hidden="1" x14ac:dyDescent="0.25">
      <c r="A1016" s="312" t="s">
        <v>1945</v>
      </c>
      <c r="B1016" s="63">
        <v>1868</v>
      </c>
      <c r="C1016" s="313" t="s">
        <v>2115</v>
      </c>
    </row>
    <row r="1017" spans="1:3" hidden="1" x14ac:dyDescent="0.25">
      <c r="A1017" s="312" t="s">
        <v>1947</v>
      </c>
      <c r="B1017" s="63">
        <v>10000</v>
      </c>
      <c r="C1017" s="313" t="s">
        <v>2115</v>
      </c>
    </row>
    <row r="1018" spans="1:3" hidden="1" x14ac:dyDescent="0.25">
      <c r="A1018" s="312" t="s">
        <v>1948</v>
      </c>
      <c r="B1018" s="63">
        <v>9483</v>
      </c>
      <c r="C1018" s="313" t="s">
        <v>2115</v>
      </c>
    </row>
    <row r="1019" spans="1:3" hidden="1" x14ac:dyDescent="0.25">
      <c r="A1019" s="312" t="s">
        <v>1949</v>
      </c>
      <c r="B1019" s="63">
        <v>9220</v>
      </c>
      <c r="C1019" s="313" t="s">
        <v>2115</v>
      </c>
    </row>
    <row r="1020" spans="1:3" hidden="1" x14ac:dyDescent="0.25">
      <c r="A1020" s="312" t="s">
        <v>1951</v>
      </c>
      <c r="B1020" s="63">
        <v>9458</v>
      </c>
      <c r="C1020" s="313" t="s">
        <v>2115</v>
      </c>
    </row>
    <row r="1021" spans="1:3" x14ac:dyDescent="0.25">
      <c r="A1021" s="312" t="s">
        <v>2148</v>
      </c>
      <c r="B1021" s="63" t="s">
        <v>2113</v>
      </c>
      <c r="C1021" s="314">
        <v>44286</v>
      </c>
    </row>
    <row r="1022" spans="1:3" hidden="1" x14ac:dyDescent="0.25">
      <c r="A1022" s="312" t="s">
        <v>1952</v>
      </c>
      <c r="B1022" s="63">
        <v>9634</v>
      </c>
      <c r="C1022" s="313" t="s">
        <v>2115</v>
      </c>
    </row>
    <row r="1023" spans="1:3" x14ac:dyDescent="0.25">
      <c r="A1023" s="312" t="s">
        <v>1954</v>
      </c>
      <c r="B1023" s="63" t="s">
        <v>2113</v>
      </c>
      <c r="C1023" s="314">
        <v>44286</v>
      </c>
    </row>
    <row r="1024" spans="1:3" hidden="1" x14ac:dyDescent="0.25">
      <c r="A1024" s="312" t="s">
        <v>1955</v>
      </c>
      <c r="B1024" s="63">
        <v>8901</v>
      </c>
      <c r="C1024" s="313" t="s">
        <v>2115</v>
      </c>
    </row>
    <row r="1025" spans="1:3" hidden="1" x14ac:dyDescent="0.25">
      <c r="A1025" s="312" t="s">
        <v>1957</v>
      </c>
      <c r="B1025" s="63">
        <v>9596</v>
      </c>
      <c r="C1025" s="313" t="s">
        <v>2115</v>
      </c>
    </row>
    <row r="1026" spans="1:3" x14ac:dyDescent="0.25">
      <c r="A1026" s="312" t="s">
        <v>1958</v>
      </c>
      <c r="B1026" s="63" t="s">
        <v>2113</v>
      </c>
      <c r="C1026" s="314">
        <v>44286</v>
      </c>
    </row>
    <row r="1027" spans="1:3" hidden="1" x14ac:dyDescent="0.25">
      <c r="A1027" s="312" t="s">
        <v>1960</v>
      </c>
      <c r="B1027" s="63">
        <v>7971</v>
      </c>
      <c r="C1027" s="313" t="s">
        <v>2115</v>
      </c>
    </row>
    <row r="1028" spans="1:3" hidden="1" x14ac:dyDescent="0.25">
      <c r="A1028" s="312" t="s">
        <v>1961</v>
      </c>
      <c r="B1028" s="63">
        <v>6189</v>
      </c>
      <c r="C1028" s="313" t="s">
        <v>2115</v>
      </c>
    </row>
    <row r="1029" spans="1:3" hidden="1" x14ac:dyDescent="0.25">
      <c r="A1029" s="312" t="s">
        <v>1963</v>
      </c>
      <c r="B1029" s="63">
        <v>6932</v>
      </c>
      <c r="C1029" s="313" t="s">
        <v>2115</v>
      </c>
    </row>
    <row r="1030" spans="1:3" hidden="1" x14ac:dyDescent="0.25">
      <c r="A1030" s="312" t="s">
        <v>1965</v>
      </c>
      <c r="B1030" s="63">
        <v>1055</v>
      </c>
      <c r="C1030" s="313" t="s">
        <v>2115</v>
      </c>
    </row>
    <row r="1031" spans="1:3" hidden="1" x14ac:dyDescent="0.25">
      <c r="A1031" s="312" t="s">
        <v>1966</v>
      </c>
      <c r="B1031" s="63">
        <v>4904</v>
      </c>
      <c r="C1031" s="313" t="s">
        <v>2115</v>
      </c>
    </row>
    <row r="1032" spans="1:3" hidden="1" x14ac:dyDescent="0.25">
      <c r="A1032" s="312" t="s">
        <v>1967</v>
      </c>
      <c r="B1032" s="63">
        <v>2695</v>
      </c>
      <c r="C1032" s="313" t="s">
        <v>2115</v>
      </c>
    </row>
    <row r="1033" spans="1:3" hidden="1" x14ac:dyDescent="0.25">
      <c r="A1033" s="312" t="s">
        <v>1968</v>
      </c>
      <c r="B1033" s="63">
        <v>5934</v>
      </c>
      <c r="C1033" s="313" t="s">
        <v>2115</v>
      </c>
    </row>
    <row r="1034" spans="1:3" hidden="1" x14ac:dyDescent="0.25">
      <c r="A1034" s="312" t="s">
        <v>1969</v>
      </c>
      <c r="B1034" s="63">
        <v>9332</v>
      </c>
      <c r="C1034" s="313" t="s">
        <v>2115</v>
      </c>
    </row>
    <row r="1035" spans="1:3" hidden="1" x14ac:dyDescent="0.25">
      <c r="A1035" s="312" t="s">
        <v>1970</v>
      </c>
      <c r="B1035" s="63">
        <v>911</v>
      </c>
      <c r="C1035" s="313" t="s">
        <v>2115</v>
      </c>
    </row>
    <row r="1036" spans="1:3" hidden="1" x14ac:dyDescent="0.25">
      <c r="A1036" s="312" t="s">
        <v>1971</v>
      </c>
      <c r="B1036" s="63">
        <v>9420</v>
      </c>
      <c r="C1036" s="313" t="s">
        <v>2115</v>
      </c>
    </row>
    <row r="1037" spans="1:3" hidden="1" x14ac:dyDescent="0.25">
      <c r="A1037" s="312" t="s">
        <v>1972</v>
      </c>
      <c r="B1037" s="63">
        <v>1940</v>
      </c>
      <c r="C1037" s="313" t="s">
        <v>2115</v>
      </c>
    </row>
    <row r="1038" spans="1:3" hidden="1" x14ac:dyDescent="0.25">
      <c r="A1038" s="312" t="s">
        <v>1974</v>
      </c>
      <c r="B1038" s="63">
        <v>1840</v>
      </c>
      <c r="C1038" s="313" t="s">
        <v>2115</v>
      </c>
    </row>
    <row r="1039" spans="1:3" hidden="1" x14ac:dyDescent="0.25">
      <c r="A1039" s="312" t="s">
        <v>1975</v>
      </c>
      <c r="B1039" s="63">
        <v>1963</v>
      </c>
      <c r="C1039" s="313" t="s">
        <v>2115</v>
      </c>
    </row>
    <row r="1040" spans="1:3" hidden="1" x14ac:dyDescent="0.25">
      <c r="A1040" s="312" t="s">
        <v>1977</v>
      </c>
      <c r="B1040" s="63">
        <v>2022</v>
      </c>
      <c r="C1040" s="313" t="s">
        <v>2115</v>
      </c>
    </row>
    <row r="1041" spans="1:3" hidden="1" x14ac:dyDescent="0.25">
      <c r="A1041" s="312" t="s">
        <v>1978</v>
      </c>
      <c r="B1041" s="63">
        <v>1701</v>
      </c>
      <c r="C1041" s="313" t="s">
        <v>2115</v>
      </c>
    </row>
    <row r="1042" spans="1:3" hidden="1" x14ac:dyDescent="0.25">
      <c r="A1042" s="312" t="s">
        <v>1979</v>
      </c>
      <c r="B1042" s="63">
        <v>10000</v>
      </c>
      <c r="C1042" s="313" t="s">
        <v>2115</v>
      </c>
    </row>
    <row r="1043" spans="1:3" hidden="1" x14ac:dyDescent="0.25">
      <c r="A1043" s="312" t="s">
        <v>1981</v>
      </c>
      <c r="B1043" s="63">
        <v>10000</v>
      </c>
      <c r="C1043" s="313" t="s">
        <v>2115</v>
      </c>
    </row>
    <row r="1044" spans="1:3" hidden="1" x14ac:dyDescent="0.25">
      <c r="A1044" s="312" t="s">
        <v>1982</v>
      </c>
      <c r="B1044" s="63">
        <v>8570</v>
      </c>
      <c r="C1044" s="313" t="s">
        <v>2115</v>
      </c>
    </row>
    <row r="1045" spans="1:3" hidden="1" x14ac:dyDescent="0.25">
      <c r="A1045" s="312" t="s">
        <v>1984</v>
      </c>
      <c r="B1045" s="63">
        <v>1000</v>
      </c>
      <c r="C1045" s="313" t="s">
        <v>2115</v>
      </c>
    </row>
    <row r="1046" spans="1:3" hidden="1" x14ac:dyDescent="0.25">
      <c r="A1046" s="312" t="s">
        <v>1985</v>
      </c>
      <c r="B1046" s="63">
        <v>4667</v>
      </c>
      <c r="C1046" s="313" t="s">
        <v>2115</v>
      </c>
    </row>
    <row r="1047" spans="1:3" hidden="1" x14ac:dyDescent="0.25">
      <c r="A1047" s="312" t="s">
        <v>1986</v>
      </c>
      <c r="B1047" s="63">
        <v>4320</v>
      </c>
      <c r="C1047" s="313" t="s">
        <v>2115</v>
      </c>
    </row>
    <row r="1048" spans="1:3" hidden="1" x14ac:dyDescent="0.25">
      <c r="A1048" s="312" t="s">
        <v>1987</v>
      </c>
      <c r="B1048" s="63">
        <v>1731</v>
      </c>
      <c r="C1048" s="313" t="s">
        <v>2115</v>
      </c>
    </row>
    <row r="1049" spans="1:3" hidden="1" x14ac:dyDescent="0.25">
      <c r="A1049" s="312" t="s">
        <v>1988</v>
      </c>
      <c r="B1049" s="63">
        <v>1985</v>
      </c>
      <c r="C1049" s="313" t="s">
        <v>2115</v>
      </c>
    </row>
    <row r="1050" spans="1:3" hidden="1" x14ac:dyDescent="0.25">
      <c r="A1050" s="312" t="s">
        <v>1990</v>
      </c>
      <c r="B1050" s="63">
        <v>4034</v>
      </c>
      <c r="C1050" s="313" t="s">
        <v>2115</v>
      </c>
    </row>
    <row r="1051" spans="1:3" hidden="1" x14ac:dyDescent="0.25">
      <c r="A1051" s="312" t="s">
        <v>1991</v>
      </c>
      <c r="B1051" s="63">
        <v>9620</v>
      </c>
      <c r="C1051" s="313" t="s">
        <v>2115</v>
      </c>
    </row>
    <row r="1052" spans="1:3" hidden="1" x14ac:dyDescent="0.25">
      <c r="A1052" s="312" t="s">
        <v>1993</v>
      </c>
      <c r="B1052" s="63">
        <v>6666</v>
      </c>
      <c r="C1052" s="313" t="s">
        <v>2115</v>
      </c>
    </row>
    <row r="1053" spans="1:3" hidden="1" x14ac:dyDescent="0.25">
      <c r="A1053" s="312" t="s">
        <v>1995</v>
      </c>
      <c r="B1053" s="63">
        <v>8791</v>
      </c>
      <c r="C1053" s="313" t="s">
        <v>2115</v>
      </c>
    </row>
    <row r="1054" spans="1:3" hidden="1" x14ac:dyDescent="0.25">
      <c r="A1054" s="312" t="s">
        <v>1997</v>
      </c>
      <c r="B1054" s="63">
        <v>9834</v>
      </c>
      <c r="C1054" s="313" t="s">
        <v>2115</v>
      </c>
    </row>
    <row r="1055" spans="1:3" hidden="1" x14ac:dyDescent="0.25">
      <c r="A1055" s="312" t="s">
        <v>1998</v>
      </c>
      <c r="B1055" s="63">
        <v>6140</v>
      </c>
      <c r="C1055" s="313" t="s">
        <v>2115</v>
      </c>
    </row>
    <row r="1056" spans="1:3" hidden="1" x14ac:dyDescent="0.25">
      <c r="A1056" s="312" t="s">
        <v>1999</v>
      </c>
      <c r="B1056" s="63">
        <v>1702</v>
      </c>
      <c r="C1056" s="313" t="s">
        <v>2115</v>
      </c>
    </row>
    <row r="1057" spans="1:3" hidden="1" x14ac:dyDescent="0.25">
      <c r="A1057" s="312" t="s">
        <v>2000</v>
      </c>
      <c r="B1057" s="63">
        <v>2991</v>
      </c>
      <c r="C1057" s="313" t="s">
        <v>2115</v>
      </c>
    </row>
    <row r="1058" spans="1:3" hidden="1" x14ac:dyDescent="0.25">
      <c r="A1058" s="312" t="s">
        <v>2001</v>
      </c>
      <c r="B1058" s="63">
        <v>6324</v>
      </c>
      <c r="C1058" s="313" t="s">
        <v>2115</v>
      </c>
    </row>
    <row r="1059" spans="1:3" hidden="1" x14ac:dyDescent="0.25">
      <c r="A1059" s="312" t="s">
        <v>2149</v>
      </c>
      <c r="B1059" s="63">
        <v>10000</v>
      </c>
      <c r="C1059" s="313" t="s">
        <v>2115</v>
      </c>
    </row>
    <row r="1060" spans="1:3" hidden="1" x14ac:dyDescent="0.25">
      <c r="A1060" s="312" t="s">
        <v>2002</v>
      </c>
      <c r="B1060" s="63">
        <v>9161</v>
      </c>
      <c r="C1060" s="313" t="s">
        <v>2115</v>
      </c>
    </row>
    <row r="1061" spans="1:3" hidden="1" x14ac:dyDescent="0.25">
      <c r="A1061" s="312" t="s">
        <v>2005</v>
      </c>
      <c r="B1061" s="63">
        <v>9900</v>
      </c>
      <c r="C1061" s="313" t="s">
        <v>2115</v>
      </c>
    </row>
    <row r="1062" spans="1:3" hidden="1" x14ac:dyDescent="0.25">
      <c r="A1062" s="312" t="s">
        <v>2006</v>
      </c>
      <c r="B1062" s="63">
        <v>7976</v>
      </c>
      <c r="C1062" s="313" t="s">
        <v>2115</v>
      </c>
    </row>
    <row r="1063" spans="1:3" hidden="1" x14ac:dyDescent="0.25">
      <c r="A1063" s="312" t="s">
        <v>2007</v>
      </c>
      <c r="B1063" s="63">
        <v>5787</v>
      </c>
      <c r="C1063" s="313" t="s">
        <v>2115</v>
      </c>
    </row>
    <row r="1064" spans="1:3" x14ac:dyDescent="0.25">
      <c r="A1064" s="312" t="s">
        <v>2009</v>
      </c>
      <c r="B1064" s="63" t="s">
        <v>2113</v>
      </c>
      <c r="C1064" s="314">
        <v>44286</v>
      </c>
    </row>
    <row r="1065" spans="1:3" x14ac:dyDescent="0.25">
      <c r="A1065" s="312" t="s">
        <v>2010</v>
      </c>
      <c r="B1065" s="63" t="s">
        <v>2113</v>
      </c>
      <c r="C1065" s="314">
        <v>44286</v>
      </c>
    </row>
    <row r="1066" spans="1:3" x14ac:dyDescent="0.25">
      <c r="A1066" s="312" t="s">
        <v>2012</v>
      </c>
      <c r="B1066" s="63" t="s">
        <v>2113</v>
      </c>
      <c r="C1066" s="314">
        <v>44286</v>
      </c>
    </row>
    <row r="1067" spans="1:3" x14ac:dyDescent="0.25">
      <c r="A1067" s="312" t="s">
        <v>2014</v>
      </c>
      <c r="B1067" s="63" t="s">
        <v>2113</v>
      </c>
      <c r="C1067" s="314">
        <v>44286</v>
      </c>
    </row>
    <row r="1068" spans="1:3" x14ac:dyDescent="0.25">
      <c r="A1068" s="312" t="s">
        <v>2015</v>
      </c>
      <c r="B1068" s="63" t="s">
        <v>2113</v>
      </c>
      <c r="C1068" s="314">
        <v>44286</v>
      </c>
    </row>
    <row r="1069" spans="1:3" x14ac:dyDescent="0.25">
      <c r="A1069" s="312" t="s">
        <v>2016</v>
      </c>
      <c r="B1069" s="63" t="s">
        <v>2113</v>
      </c>
      <c r="C1069" s="314">
        <v>44286</v>
      </c>
    </row>
    <row r="1070" spans="1:3" hidden="1" x14ac:dyDescent="0.25">
      <c r="A1070" s="312" t="s">
        <v>2017</v>
      </c>
      <c r="B1070" s="63">
        <v>2099</v>
      </c>
      <c r="C1070" s="313" t="s">
        <v>2115</v>
      </c>
    </row>
    <row r="1071" spans="1:3" hidden="1" x14ac:dyDescent="0.25">
      <c r="A1071" s="312" t="s">
        <v>2018</v>
      </c>
      <c r="B1071" s="63">
        <v>1964</v>
      </c>
      <c r="C1071" s="313" t="s">
        <v>2115</v>
      </c>
    </row>
    <row r="1072" spans="1:3" hidden="1" x14ac:dyDescent="0.25">
      <c r="A1072" s="312" t="s">
        <v>2019</v>
      </c>
      <c r="B1072" s="63">
        <v>1653</v>
      </c>
      <c r="C1072" s="313" t="s">
        <v>2115</v>
      </c>
    </row>
    <row r="1073" spans="1:3" hidden="1" x14ac:dyDescent="0.25">
      <c r="A1073" s="312" t="s">
        <v>2020</v>
      </c>
      <c r="B1073" s="63">
        <v>1631</v>
      </c>
      <c r="C1073" s="313" t="s">
        <v>2115</v>
      </c>
    </row>
    <row r="1074" spans="1:3" hidden="1" x14ac:dyDescent="0.25">
      <c r="A1074" s="312" t="s">
        <v>2021</v>
      </c>
      <c r="B1074" s="63">
        <v>1528</v>
      </c>
      <c r="C1074" s="313" t="s">
        <v>2115</v>
      </c>
    </row>
    <row r="1075" spans="1:3" hidden="1" x14ac:dyDescent="0.25">
      <c r="A1075" s="312" t="s">
        <v>2022</v>
      </c>
      <c r="B1075" s="63">
        <v>1792</v>
      </c>
      <c r="C1075" s="313" t="s">
        <v>2115</v>
      </c>
    </row>
    <row r="1076" spans="1:3" hidden="1" x14ac:dyDescent="0.25">
      <c r="A1076" s="312" t="s">
        <v>2023</v>
      </c>
      <c r="B1076" s="63">
        <v>0</v>
      </c>
      <c r="C1076" s="313" t="s">
        <v>2115</v>
      </c>
    </row>
    <row r="1077" spans="1:3" hidden="1" x14ac:dyDescent="0.25">
      <c r="A1077" s="312" t="s">
        <v>2024</v>
      </c>
      <c r="B1077" s="63">
        <v>7157</v>
      </c>
      <c r="C1077" s="313" t="s">
        <v>2115</v>
      </c>
    </row>
    <row r="1078" spans="1:3" hidden="1" x14ac:dyDescent="0.25">
      <c r="A1078" s="312" t="s">
        <v>2025</v>
      </c>
      <c r="B1078" s="63">
        <v>8203</v>
      </c>
      <c r="C1078" s="313" t="s">
        <v>2115</v>
      </c>
    </row>
    <row r="1079" spans="1:3" hidden="1" x14ac:dyDescent="0.25">
      <c r="A1079" s="312" t="s">
        <v>2026</v>
      </c>
      <c r="B1079" s="63">
        <v>9375</v>
      </c>
      <c r="C1079" s="313" t="s">
        <v>2115</v>
      </c>
    </row>
    <row r="1080" spans="1:3" x14ac:dyDescent="0.25">
      <c r="A1080" s="312" t="s">
        <v>2027</v>
      </c>
      <c r="B1080" s="63" t="s">
        <v>2113</v>
      </c>
      <c r="C1080" s="314">
        <v>44286</v>
      </c>
    </row>
    <row r="1081" spans="1:3" hidden="1" x14ac:dyDescent="0.25">
      <c r="A1081" s="312" t="s">
        <v>2028</v>
      </c>
      <c r="B1081" s="63">
        <v>9652</v>
      </c>
      <c r="C1081" s="313" t="s">
        <v>2115</v>
      </c>
    </row>
    <row r="1082" spans="1:3" hidden="1" x14ac:dyDescent="0.25">
      <c r="A1082" s="312" t="s">
        <v>2030</v>
      </c>
      <c r="B1082" s="63">
        <v>7242</v>
      </c>
      <c r="C1082" s="313" t="s">
        <v>2115</v>
      </c>
    </row>
    <row r="1083" spans="1:3" hidden="1" x14ac:dyDescent="0.25">
      <c r="A1083" s="312" t="s">
        <v>2031</v>
      </c>
      <c r="B1083" s="63">
        <v>4061</v>
      </c>
      <c r="C1083" s="313" t="s">
        <v>2115</v>
      </c>
    </row>
    <row r="1084" spans="1:3" hidden="1" x14ac:dyDescent="0.25">
      <c r="A1084" s="312" t="s">
        <v>2032</v>
      </c>
      <c r="B1084" s="63">
        <v>8195</v>
      </c>
      <c r="C1084" s="313" t="s">
        <v>2115</v>
      </c>
    </row>
    <row r="1085" spans="1:3" hidden="1" x14ac:dyDescent="0.25">
      <c r="A1085" s="312" t="s">
        <v>2033</v>
      </c>
      <c r="B1085" s="63">
        <v>6902</v>
      </c>
      <c r="C1085" s="313" t="s">
        <v>2115</v>
      </c>
    </row>
    <row r="1086" spans="1:3" hidden="1" x14ac:dyDescent="0.25">
      <c r="A1086" s="312" t="s">
        <v>2034</v>
      </c>
      <c r="B1086" s="63">
        <v>714</v>
      </c>
      <c r="C1086" s="313" t="s">
        <v>2115</v>
      </c>
    </row>
    <row r="1087" spans="1:3" hidden="1" x14ac:dyDescent="0.25">
      <c r="A1087" s="312" t="s">
        <v>2035</v>
      </c>
      <c r="B1087" s="63">
        <v>6283</v>
      </c>
      <c r="C1087" s="313" t="s">
        <v>2115</v>
      </c>
    </row>
    <row r="1088" spans="1:3" hidden="1" x14ac:dyDescent="0.25">
      <c r="A1088" s="312" t="s">
        <v>2037</v>
      </c>
      <c r="B1088" s="63">
        <v>9889</v>
      </c>
      <c r="C1088" s="313" t="s">
        <v>2115</v>
      </c>
    </row>
    <row r="1089" spans="1:3" hidden="1" x14ac:dyDescent="0.25">
      <c r="A1089" s="312" t="s">
        <v>2038</v>
      </c>
      <c r="B1089" s="63">
        <v>10000</v>
      </c>
      <c r="C1089" s="313" t="s">
        <v>2115</v>
      </c>
    </row>
    <row r="1090" spans="1:3" hidden="1" x14ac:dyDescent="0.25">
      <c r="A1090" s="312" t="s">
        <v>2150</v>
      </c>
      <c r="B1090" s="63" t="s">
        <v>2113</v>
      </c>
      <c r="C1090" s="313" t="s">
        <v>2142</v>
      </c>
    </row>
    <row r="1091" spans="1:3" hidden="1" x14ac:dyDescent="0.25">
      <c r="A1091" s="312" t="s">
        <v>2039</v>
      </c>
      <c r="B1091" s="63">
        <v>1935</v>
      </c>
      <c r="C1091" s="313" t="s">
        <v>2115</v>
      </c>
    </row>
    <row r="1092" spans="1:3" hidden="1" x14ac:dyDescent="0.25">
      <c r="A1092" s="312" t="s">
        <v>2040</v>
      </c>
      <c r="B1092" s="63">
        <v>0</v>
      </c>
      <c r="C1092" s="313" t="s">
        <v>2115</v>
      </c>
    </row>
    <row r="1093" spans="1:3" hidden="1" x14ac:dyDescent="0.25">
      <c r="A1093" s="312" t="s">
        <v>2041</v>
      </c>
      <c r="B1093" s="63">
        <v>1926</v>
      </c>
      <c r="C1093" s="313" t="s">
        <v>2115</v>
      </c>
    </row>
    <row r="1094" spans="1:3" hidden="1" x14ac:dyDescent="0.25">
      <c r="A1094" s="312" t="s">
        <v>2042</v>
      </c>
      <c r="B1094" s="63">
        <v>1870</v>
      </c>
      <c r="C1094" s="313" t="s">
        <v>2115</v>
      </c>
    </row>
    <row r="1095" spans="1:3" hidden="1" x14ac:dyDescent="0.25">
      <c r="A1095" s="312" t="s">
        <v>2044</v>
      </c>
      <c r="B1095" s="63">
        <v>1985</v>
      </c>
      <c r="C1095" s="313" t="s">
        <v>2115</v>
      </c>
    </row>
    <row r="1096" spans="1:3" hidden="1" x14ac:dyDescent="0.25">
      <c r="A1096" s="312" t="s">
        <v>2045</v>
      </c>
      <c r="B1096" s="63">
        <v>1766</v>
      </c>
      <c r="C1096" s="313" t="s">
        <v>2115</v>
      </c>
    </row>
    <row r="1097" spans="1:3" hidden="1" x14ac:dyDescent="0.25">
      <c r="A1097" s="312" t="s">
        <v>2046</v>
      </c>
      <c r="B1097" s="63">
        <v>2052</v>
      </c>
      <c r="C1097" s="313" t="s">
        <v>2115</v>
      </c>
    </row>
    <row r="1098" spans="1:3" hidden="1" x14ac:dyDescent="0.25">
      <c r="A1098" s="312" t="s">
        <v>2047</v>
      </c>
      <c r="B1098" s="63">
        <v>9318</v>
      </c>
      <c r="C1098" s="313" t="s">
        <v>2115</v>
      </c>
    </row>
    <row r="1099" spans="1:3" hidden="1" x14ac:dyDescent="0.25">
      <c r="A1099" s="312" t="s">
        <v>2048</v>
      </c>
      <c r="B1099" s="63">
        <v>4867</v>
      </c>
      <c r="C1099" s="313" t="s">
        <v>2115</v>
      </c>
    </row>
    <row r="1100" spans="1:3" hidden="1" x14ac:dyDescent="0.25">
      <c r="A1100" s="312" t="s">
        <v>2049</v>
      </c>
      <c r="B1100" s="63">
        <v>4838</v>
      </c>
      <c r="C1100" s="313" t="s">
        <v>2115</v>
      </c>
    </row>
    <row r="1101" spans="1:3" hidden="1" x14ac:dyDescent="0.25">
      <c r="A1101" s="312" t="s">
        <v>2051</v>
      </c>
      <c r="B1101" s="63">
        <v>5591</v>
      </c>
      <c r="C1101" s="313" t="s">
        <v>2115</v>
      </c>
    </row>
    <row r="1102" spans="1:3" hidden="1" x14ac:dyDescent="0.25">
      <c r="A1102" s="312" t="s">
        <v>2052</v>
      </c>
      <c r="B1102" s="63">
        <v>5411</v>
      </c>
      <c r="C1102" s="313" t="s">
        <v>2115</v>
      </c>
    </row>
    <row r="1103" spans="1:3" hidden="1" x14ac:dyDescent="0.25">
      <c r="A1103" s="312" t="s">
        <v>2053</v>
      </c>
      <c r="B1103" s="63">
        <v>9028</v>
      </c>
      <c r="C1103" s="313" t="s">
        <v>2115</v>
      </c>
    </row>
    <row r="1104" spans="1:3" hidden="1" x14ac:dyDescent="0.25">
      <c r="A1104" s="312" t="s">
        <v>2054</v>
      </c>
      <c r="B1104" s="63">
        <v>4128</v>
      </c>
      <c r="C1104" s="313" t="s">
        <v>2115</v>
      </c>
    </row>
    <row r="1105" spans="1:3" hidden="1" x14ac:dyDescent="0.25">
      <c r="A1105" s="312" t="s">
        <v>2056</v>
      </c>
      <c r="B1105" s="63">
        <v>6087</v>
      </c>
      <c r="C1105" s="313" t="s">
        <v>2115</v>
      </c>
    </row>
    <row r="1106" spans="1:3" hidden="1" x14ac:dyDescent="0.25">
      <c r="A1106" s="312" t="s">
        <v>2057</v>
      </c>
      <c r="B1106" s="63">
        <v>6525</v>
      </c>
      <c r="C1106" s="313" t="s">
        <v>2115</v>
      </c>
    </row>
    <row r="1107" spans="1:3" hidden="1" x14ac:dyDescent="0.25">
      <c r="A1107" s="312" t="s">
        <v>2058</v>
      </c>
      <c r="B1107" s="63">
        <v>5314</v>
      </c>
      <c r="C1107" s="313" t="s">
        <v>2115</v>
      </c>
    </row>
    <row r="1108" spans="1:3" hidden="1" x14ac:dyDescent="0.25">
      <c r="A1108" s="312" t="s">
        <v>2059</v>
      </c>
      <c r="B1108" s="63">
        <v>2984</v>
      </c>
      <c r="C1108" s="313" t="s">
        <v>2115</v>
      </c>
    </row>
    <row r="1109" spans="1:3" hidden="1" x14ac:dyDescent="0.25">
      <c r="A1109" s="312" t="s">
        <v>2060</v>
      </c>
      <c r="B1109" s="63">
        <v>6734</v>
      </c>
      <c r="C1109" s="313" t="s">
        <v>2115</v>
      </c>
    </row>
    <row r="1110" spans="1:3" hidden="1" x14ac:dyDescent="0.25">
      <c r="A1110" s="312" t="s">
        <v>2061</v>
      </c>
      <c r="B1110" s="63">
        <v>5915</v>
      </c>
      <c r="C1110" s="313" t="s">
        <v>2115</v>
      </c>
    </row>
    <row r="1111" spans="1:3" hidden="1" x14ac:dyDescent="0.25">
      <c r="A1111" s="312" t="s">
        <v>2062</v>
      </c>
      <c r="B1111" s="63">
        <v>8711</v>
      </c>
      <c r="C1111" s="313" t="s">
        <v>2115</v>
      </c>
    </row>
    <row r="1112" spans="1:3" hidden="1" x14ac:dyDescent="0.25">
      <c r="A1112" s="312" t="s">
        <v>2063</v>
      </c>
      <c r="B1112" s="63">
        <v>9060</v>
      </c>
      <c r="C1112" s="313" t="s">
        <v>2115</v>
      </c>
    </row>
    <row r="1113" spans="1:3" hidden="1" x14ac:dyDescent="0.25">
      <c r="A1113" s="312" t="s">
        <v>2064</v>
      </c>
      <c r="B1113" s="63">
        <v>9033</v>
      </c>
      <c r="C1113" s="313" t="s">
        <v>2115</v>
      </c>
    </row>
    <row r="1114" spans="1:3" hidden="1" x14ac:dyDescent="0.25">
      <c r="A1114" s="312" t="s">
        <v>2065</v>
      </c>
      <c r="B1114" s="63">
        <v>9563</v>
      </c>
      <c r="C1114" s="313" t="s">
        <v>2115</v>
      </c>
    </row>
    <row r="1115" spans="1:3" hidden="1" x14ac:dyDescent="0.25">
      <c r="A1115" s="312" t="s">
        <v>2066</v>
      </c>
      <c r="B1115" s="63">
        <v>9390</v>
      </c>
      <c r="C1115" s="313" t="s">
        <v>2115</v>
      </c>
    </row>
    <row r="1116" spans="1:3" hidden="1" x14ac:dyDescent="0.25">
      <c r="A1116" s="312" t="s">
        <v>2067</v>
      </c>
      <c r="B1116" s="63">
        <v>9296</v>
      </c>
      <c r="C1116" s="313" t="s">
        <v>2115</v>
      </c>
    </row>
    <row r="1117" spans="1:3" hidden="1" x14ac:dyDescent="0.25">
      <c r="A1117" s="312" t="s">
        <v>2069</v>
      </c>
      <c r="B1117" s="63">
        <v>2020</v>
      </c>
      <c r="C1117" s="313" t="s">
        <v>2115</v>
      </c>
    </row>
    <row r="1118" spans="1:3" hidden="1" x14ac:dyDescent="0.25">
      <c r="A1118" s="312" t="s">
        <v>2071</v>
      </c>
      <c r="B1118" s="63">
        <v>9853</v>
      </c>
      <c r="C1118" s="313" t="s">
        <v>2115</v>
      </c>
    </row>
    <row r="1119" spans="1:3" hidden="1" x14ac:dyDescent="0.25">
      <c r="A1119" s="312" t="s">
        <v>2072</v>
      </c>
      <c r="B1119" s="63">
        <v>9331</v>
      </c>
      <c r="C1119" s="313" t="s">
        <v>2115</v>
      </c>
    </row>
    <row r="1120" spans="1:3" hidden="1" x14ac:dyDescent="0.25">
      <c r="A1120" s="312" t="s">
        <v>2073</v>
      </c>
      <c r="B1120" s="63">
        <v>9301</v>
      </c>
      <c r="C1120" s="313" t="s">
        <v>2115</v>
      </c>
    </row>
    <row r="1121" spans="1:3" hidden="1" x14ac:dyDescent="0.25">
      <c r="A1121" s="312" t="s">
        <v>2074</v>
      </c>
      <c r="B1121" s="63">
        <v>1797</v>
      </c>
      <c r="C1121" s="313" t="s">
        <v>2115</v>
      </c>
    </row>
    <row r="1122" spans="1:3" hidden="1" x14ac:dyDescent="0.25">
      <c r="A1122" s="312" t="s">
        <v>2075</v>
      </c>
      <c r="B1122" s="63">
        <v>2946</v>
      </c>
      <c r="C1122" s="313" t="s">
        <v>2115</v>
      </c>
    </row>
    <row r="1123" spans="1:3" hidden="1" x14ac:dyDescent="0.25">
      <c r="A1123" s="312" t="s">
        <v>2076</v>
      </c>
      <c r="B1123" s="63">
        <v>5486</v>
      </c>
      <c r="C1123" s="313" t="s">
        <v>2115</v>
      </c>
    </row>
    <row r="1124" spans="1:3" hidden="1" x14ac:dyDescent="0.25">
      <c r="A1124" s="312" t="s">
        <v>2077</v>
      </c>
      <c r="B1124" s="63">
        <v>9726</v>
      </c>
      <c r="C1124" s="313" t="s">
        <v>2115</v>
      </c>
    </row>
    <row r="1125" spans="1:3" hidden="1" x14ac:dyDescent="0.25">
      <c r="A1125" s="312" t="s">
        <v>2078</v>
      </c>
      <c r="B1125" s="63">
        <v>9109</v>
      </c>
      <c r="C1125" s="313" t="s">
        <v>2115</v>
      </c>
    </row>
    <row r="1126" spans="1:3" hidden="1" x14ac:dyDescent="0.25">
      <c r="A1126" s="312" t="s">
        <v>2080</v>
      </c>
      <c r="B1126" s="63">
        <v>6884</v>
      </c>
      <c r="C1126" s="313" t="s">
        <v>2115</v>
      </c>
    </row>
    <row r="1127" spans="1:3" hidden="1" x14ac:dyDescent="0.25">
      <c r="A1127" s="312" t="s">
        <v>2081</v>
      </c>
      <c r="B1127" s="63">
        <v>9409</v>
      </c>
      <c r="C1127" s="313" t="s">
        <v>2115</v>
      </c>
    </row>
    <row r="1128" spans="1:3" hidden="1" x14ac:dyDescent="0.25">
      <c r="A1128" s="312" t="s">
        <v>2082</v>
      </c>
      <c r="B1128" s="63">
        <v>4500</v>
      </c>
      <c r="C1128" s="313" t="s">
        <v>2115</v>
      </c>
    </row>
    <row r="1129" spans="1:3" hidden="1" x14ac:dyDescent="0.25">
      <c r="A1129" s="312" t="s">
        <v>2083</v>
      </c>
      <c r="B1129" s="63">
        <v>1771</v>
      </c>
      <c r="C1129" s="313" t="s">
        <v>2115</v>
      </c>
    </row>
    <row r="1130" spans="1:3" hidden="1" x14ac:dyDescent="0.25">
      <c r="A1130" s="312" t="s">
        <v>2084</v>
      </c>
      <c r="B1130" s="63">
        <v>50</v>
      </c>
      <c r="C1130" s="313" t="s">
        <v>2115</v>
      </c>
    </row>
    <row r="1131" spans="1:3" hidden="1" x14ac:dyDescent="0.25">
      <c r="A1131" s="312" t="s">
        <v>2085</v>
      </c>
      <c r="B1131" s="63">
        <v>1730</v>
      </c>
      <c r="C1131" s="313" t="s">
        <v>2115</v>
      </c>
    </row>
    <row r="1132" spans="1:3" hidden="1" x14ac:dyDescent="0.25">
      <c r="A1132" s="312" t="s">
        <v>2086</v>
      </c>
      <c r="B1132" s="63">
        <v>1375</v>
      </c>
      <c r="C1132" s="313" t="s">
        <v>2115</v>
      </c>
    </row>
    <row r="1133" spans="1:3" hidden="1" x14ac:dyDescent="0.25">
      <c r="A1133" s="312" t="s">
        <v>2087</v>
      </c>
      <c r="B1133" s="63">
        <v>2968</v>
      </c>
      <c r="C1133" s="313" t="s">
        <v>2115</v>
      </c>
    </row>
    <row r="1134" spans="1:3" hidden="1" x14ac:dyDescent="0.25">
      <c r="A1134" s="312" t="s">
        <v>2088</v>
      </c>
      <c r="B1134" s="63">
        <v>2767</v>
      </c>
      <c r="C1134" s="313" t="s">
        <v>2115</v>
      </c>
    </row>
    <row r="1135" spans="1:3" hidden="1" x14ac:dyDescent="0.25">
      <c r="A1135" s="312" t="s">
        <v>2089</v>
      </c>
      <c r="B1135" s="63">
        <v>1297</v>
      </c>
      <c r="C1135" s="313" t="s">
        <v>2115</v>
      </c>
    </row>
    <row r="1136" spans="1:3" hidden="1" x14ac:dyDescent="0.25">
      <c r="A1136" s="312" t="s">
        <v>2090</v>
      </c>
      <c r="B1136" s="63">
        <v>9267</v>
      </c>
      <c r="C1136" s="313" t="s">
        <v>2115</v>
      </c>
    </row>
    <row r="1137" spans="1:3" hidden="1" x14ac:dyDescent="0.25">
      <c r="A1137" s="312" t="s">
        <v>2091</v>
      </c>
      <c r="B1137" s="63">
        <v>3660</v>
      </c>
      <c r="C1137" s="313" t="s">
        <v>2115</v>
      </c>
    </row>
    <row r="1138" spans="1:3" hidden="1" x14ac:dyDescent="0.25">
      <c r="A1138" s="312" t="s">
        <v>2093</v>
      </c>
      <c r="B1138" s="63">
        <v>9951</v>
      </c>
      <c r="C1138" s="313" t="s">
        <v>2115</v>
      </c>
    </row>
    <row r="1139" spans="1:3" hidden="1" x14ac:dyDescent="0.25">
      <c r="A1139" s="312" t="s">
        <v>2094</v>
      </c>
      <c r="B1139" s="63">
        <v>18649</v>
      </c>
      <c r="C1139" s="313" t="s">
        <v>2115</v>
      </c>
    </row>
    <row r="1140" spans="1:3" hidden="1" x14ac:dyDescent="0.25">
      <c r="A1140" s="312" t="s">
        <v>2095</v>
      </c>
      <c r="B1140" s="63">
        <v>15061</v>
      </c>
      <c r="C1140" s="313" t="s">
        <v>2115</v>
      </c>
    </row>
    <row r="1141" spans="1:3" hidden="1" x14ac:dyDescent="0.25">
      <c r="A1141" s="312" t="s">
        <v>2096</v>
      </c>
      <c r="B1141" s="63">
        <v>5014</v>
      </c>
      <c r="C1141" s="313" t="s">
        <v>2115</v>
      </c>
    </row>
    <row r="1142" spans="1:3" hidden="1" x14ac:dyDescent="0.25">
      <c r="A1142" s="312" t="s">
        <v>2097</v>
      </c>
      <c r="B1142" s="63">
        <v>9124</v>
      </c>
      <c r="C1142" s="313" t="s">
        <v>2115</v>
      </c>
    </row>
    <row r="1143" spans="1:3" hidden="1" x14ac:dyDescent="0.25">
      <c r="A1143" s="312" t="s">
        <v>2098</v>
      </c>
      <c r="B1143" s="63">
        <v>9663</v>
      </c>
      <c r="C1143" s="313" t="s">
        <v>2115</v>
      </c>
    </row>
    <row r="1144" spans="1:3" hidden="1" x14ac:dyDescent="0.25">
      <c r="A1144" s="312" t="s">
        <v>2099</v>
      </c>
      <c r="B1144" s="63">
        <v>8944</v>
      </c>
      <c r="C1144" s="313" t="s">
        <v>2115</v>
      </c>
    </row>
    <row r="1145" spans="1:3" hidden="1" x14ac:dyDescent="0.25">
      <c r="A1145" s="312" t="s">
        <v>2100</v>
      </c>
      <c r="B1145" s="63">
        <v>9324</v>
      </c>
      <c r="C1145" s="313" t="s">
        <v>2115</v>
      </c>
    </row>
    <row r="1146" spans="1:3" hidden="1" x14ac:dyDescent="0.25">
      <c r="A1146" s="312" t="s">
        <v>2101</v>
      </c>
      <c r="B1146" s="63">
        <v>715</v>
      </c>
      <c r="C1146" s="313" t="s">
        <v>2115</v>
      </c>
    </row>
    <row r="1147" spans="1:3" hidden="1" x14ac:dyDescent="0.25">
      <c r="A1147" s="312" t="s">
        <v>2102</v>
      </c>
      <c r="B1147" s="63">
        <v>1491</v>
      </c>
      <c r="C1147" s="313" t="s">
        <v>2115</v>
      </c>
    </row>
    <row r="1148" spans="1:3" hidden="1" x14ac:dyDescent="0.25">
      <c r="A1148" s="312" t="s">
        <v>2103</v>
      </c>
      <c r="B1148" s="63">
        <v>1107</v>
      </c>
      <c r="C1148" s="313" t="s">
        <v>2115</v>
      </c>
    </row>
    <row r="1149" spans="1:3" x14ac:dyDescent="0.25">
      <c r="A1149" s="312" t="s">
        <v>2104</v>
      </c>
      <c r="B1149" s="63" t="s">
        <v>2113</v>
      </c>
      <c r="C1149" s="314">
        <v>44286</v>
      </c>
    </row>
  </sheetData>
  <autoFilter ref="A2:C1149" xr:uid="{C795F1B7-A46E-4E88-BC4A-588257F5A98B}">
    <filterColumn colId="2">
      <filters>
        <dateGroupItem year="2021" dateTimeGrouping="year"/>
      </filters>
    </filterColumn>
  </autoFilter>
  <pageMargins left="0.7" right="0.7" top="0.75" bottom="0.75" header="0.3" footer="0.3"/>
  <pageSetup orientation="portrait" horizontalDpi="1200" verticalDpi="1200" r:id="rId1"/>
  <headerFooter>
    <oddHeader>&amp;RMass. Electric Co. and Nantucket Electric Co. d/b/a National Grid
Grid Modernization Plan CY2019 Annual Report
D.P.U. 15-120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6. Substation Information</vt:lpstr>
      <vt:lpstr>7. DMS Power Flow</vt:lpstr>
      <vt:lpstr>8. Unitil CMI</vt:lpstr>
      <vt:lpstr>9. Pre-Investment Baselines</vt:lpstr>
      <vt:lpstr>Hosting Capacity Fdr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Castillo, Monica M.</dc:creator>
  <cp:lastModifiedBy>Castillo, Monica M.</cp:lastModifiedBy>
  <dcterms:created xsi:type="dcterms:W3CDTF">2020-04-02T19:17:00Z</dcterms:created>
  <dcterms:modified xsi:type="dcterms:W3CDTF">2020-04-02T19:17:56Z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