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730" windowHeight="11760"/>
  </bookViews>
  <sheets>
    <sheet name="Berkshire Gas" sheetId="2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36" i="2" l="1"/>
  <c r="X129" i="2" l="1"/>
  <c r="X130" i="2"/>
  <c r="X131" i="2"/>
  <c r="X132" i="2"/>
  <c r="X133" i="2"/>
  <c r="X136" i="2"/>
  <c r="X137" i="2"/>
  <c r="X138" i="2"/>
  <c r="X139" i="2"/>
  <c r="X134" i="2" l="1"/>
  <c r="N85" i="2"/>
  <c r="N15" i="2"/>
  <c r="N78" i="2"/>
  <c r="O85" i="2"/>
  <c r="O78" i="2"/>
  <c r="V88" i="2" l="1"/>
  <c r="W88" i="2"/>
  <c r="X88" i="2"/>
  <c r="Y88" i="2"/>
  <c r="Z88" i="2"/>
  <c r="AA88" i="2"/>
  <c r="AB88" i="2"/>
  <c r="V89" i="2"/>
  <c r="W89" i="2"/>
  <c r="X89" i="2"/>
  <c r="Y89" i="2"/>
  <c r="Z89" i="2"/>
  <c r="AA89" i="2"/>
  <c r="AB89" i="2"/>
  <c r="V90" i="2"/>
  <c r="W90" i="2"/>
  <c r="X90" i="2"/>
  <c r="Y90" i="2"/>
  <c r="Z90" i="2"/>
  <c r="AA90" i="2"/>
  <c r="AB90" i="2"/>
  <c r="V91" i="2"/>
  <c r="W91" i="2"/>
  <c r="X91" i="2"/>
  <c r="Y91" i="2"/>
  <c r="Z91" i="2"/>
  <c r="AA91" i="2"/>
  <c r="AB91" i="2"/>
  <c r="AB87" i="2"/>
  <c r="AA87" i="2"/>
  <c r="Z87" i="2"/>
  <c r="Y87" i="2"/>
  <c r="X87" i="2"/>
  <c r="W87" i="2"/>
  <c r="V87" i="2"/>
  <c r="V81" i="2"/>
  <c r="W81" i="2"/>
  <c r="X81" i="2"/>
  <c r="Y81" i="2"/>
  <c r="Z81" i="2"/>
  <c r="AA81" i="2"/>
  <c r="AB81" i="2"/>
  <c r="V82" i="2"/>
  <c r="W82" i="2"/>
  <c r="X82" i="2"/>
  <c r="Y82" i="2"/>
  <c r="Z82" i="2"/>
  <c r="AA82" i="2"/>
  <c r="AB82" i="2"/>
  <c r="V83" i="2"/>
  <c r="W83" i="2"/>
  <c r="X83" i="2"/>
  <c r="Y83" i="2"/>
  <c r="Z83" i="2"/>
  <c r="AA83" i="2"/>
  <c r="AB83" i="2"/>
  <c r="V84" i="2"/>
  <c r="W84" i="2"/>
  <c r="X84" i="2"/>
  <c r="Y84" i="2"/>
  <c r="Z84" i="2"/>
  <c r="AA84" i="2"/>
  <c r="AB84" i="2"/>
  <c r="AB80" i="2"/>
  <c r="AA80" i="2"/>
  <c r="Z80" i="2"/>
  <c r="Y80" i="2"/>
  <c r="X80" i="2"/>
  <c r="W80" i="2"/>
  <c r="V80" i="2"/>
  <c r="V74" i="2"/>
  <c r="W74" i="2"/>
  <c r="X74" i="2"/>
  <c r="Y74" i="2"/>
  <c r="Z74" i="2"/>
  <c r="AA74" i="2"/>
  <c r="AB74" i="2"/>
  <c r="V75" i="2"/>
  <c r="W75" i="2"/>
  <c r="X75" i="2"/>
  <c r="Y75" i="2"/>
  <c r="Z75" i="2"/>
  <c r="AA75" i="2"/>
  <c r="AB75" i="2"/>
  <c r="V76" i="2"/>
  <c r="W76" i="2"/>
  <c r="X76" i="2"/>
  <c r="Y76" i="2"/>
  <c r="Z76" i="2"/>
  <c r="AA76" i="2"/>
  <c r="AB76" i="2"/>
  <c r="V77" i="2"/>
  <c r="W77" i="2"/>
  <c r="X77" i="2"/>
  <c r="Y77" i="2"/>
  <c r="Z77" i="2"/>
  <c r="AA77" i="2"/>
  <c r="AB77" i="2"/>
  <c r="AB73" i="2"/>
  <c r="AA73" i="2"/>
  <c r="AA78" i="2" s="1"/>
  <c r="Z73" i="2"/>
  <c r="Y73" i="2"/>
  <c r="X73" i="2"/>
  <c r="W73" i="2"/>
  <c r="V73" i="2"/>
  <c r="V67" i="2"/>
  <c r="W67" i="2"/>
  <c r="X67" i="2"/>
  <c r="Y67" i="2"/>
  <c r="Z67" i="2"/>
  <c r="AA67" i="2"/>
  <c r="AB67" i="2"/>
  <c r="V68" i="2"/>
  <c r="W68" i="2"/>
  <c r="X68" i="2"/>
  <c r="Y68" i="2"/>
  <c r="Z68" i="2"/>
  <c r="AA68" i="2"/>
  <c r="AB68" i="2"/>
  <c r="V69" i="2"/>
  <c r="W69" i="2"/>
  <c r="X69" i="2"/>
  <c r="Y69" i="2"/>
  <c r="Z69" i="2"/>
  <c r="AA69" i="2"/>
  <c r="AB69" i="2"/>
  <c r="V70" i="2"/>
  <c r="W70" i="2"/>
  <c r="X70" i="2"/>
  <c r="Y70" i="2"/>
  <c r="Z70" i="2"/>
  <c r="AA70" i="2"/>
  <c r="AB70" i="2"/>
  <c r="AB66" i="2"/>
  <c r="AA66" i="2"/>
  <c r="Z66" i="2"/>
  <c r="Z71" i="2" s="1"/>
  <c r="Y66" i="2"/>
  <c r="X66" i="2"/>
  <c r="W66" i="2"/>
  <c r="V66" i="2"/>
  <c r="V60" i="2"/>
  <c r="W60" i="2"/>
  <c r="X60" i="2"/>
  <c r="Y60" i="2"/>
  <c r="Z60" i="2"/>
  <c r="AA60" i="2"/>
  <c r="AB60" i="2"/>
  <c r="V61" i="2"/>
  <c r="W61" i="2"/>
  <c r="X61" i="2"/>
  <c r="Y61" i="2"/>
  <c r="Z61" i="2"/>
  <c r="AA61" i="2"/>
  <c r="AB61" i="2"/>
  <c r="V62" i="2"/>
  <c r="W62" i="2"/>
  <c r="X62" i="2"/>
  <c r="Y62" i="2"/>
  <c r="Z62" i="2"/>
  <c r="AA62" i="2"/>
  <c r="AB62" i="2"/>
  <c r="V63" i="2"/>
  <c r="W63" i="2"/>
  <c r="X63" i="2"/>
  <c r="Y63" i="2"/>
  <c r="Z63" i="2"/>
  <c r="AA63" i="2"/>
  <c r="AB63" i="2"/>
  <c r="AB59" i="2"/>
  <c r="AA59" i="2"/>
  <c r="Z59" i="2"/>
  <c r="Y59" i="2"/>
  <c r="X59" i="2"/>
  <c r="W59" i="2"/>
  <c r="V59" i="2"/>
  <c r="V53" i="2"/>
  <c r="W53" i="2"/>
  <c r="X53" i="2"/>
  <c r="Y53" i="2"/>
  <c r="Z53" i="2"/>
  <c r="AA53" i="2"/>
  <c r="AB53" i="2"/>
  <c r="V54" i="2"/>
  <c r="W54" i="2"/>
  <c r="X54" i="2"/>
  <c r="Y54" i="2"/>
  <c r="Z54" i="2"/>
  <c r="AA54" i="2"/>
  <c r="AB54" i="2"/>
  <c r="V55" i="2"/>
  <c r="W55" i="2"/>
  <c r="X55" i="2"/>
  <c r="Y55" i="2"/>
  <c r="Z55" i="2"/>
  <c r="AA55" i="2"/>
  <c r="AB55" i="2"/>
  <c r="V56" i="2"/>
  <c r="W56" i="2"/>
  <c r="X56" i="2"/>
  <c r="Y56" i="2"/>
  <c r="Z56" i="2"/>
  <c r="AA56" i="2"/>
  <c r="AB56" i="2"/>
  <c r="AB52" i="2"/>
  <c r="AA52" i="2"/>
  <c r="Z52" i="2"/>
  <c r="Y52" i="2"/>
  <c r="X52" i="2"/>
  <c r="W52" i="2"/>
  <c r="V52" i="2"/>
  <c r="V46" i="2"/>
  <c r="W46" i="2"/>
  <c r="X46" i="2"/>
  <c r="Y46" i="2"/>
  <c r="Z46" i="2"/>
  <c r="AA46" i="2"/>
  <c r="AB46" i="2"/>
  <c r="V47" i="2"/>
  <c r="W47" i="2"/>
  <c r="X47" i="2"/>
  <c r="Y47" i="2"/>
  <c r="Z47" i="2"/>
  <c r="AA47" i="2"/>
  <c r="AB47" i="2"/>
  <c r="V48" i="2"/>
  <c r="W48" i="2"/>
  <c r="X48" i="2"/>
  <c r="Y48" i="2"/>
  <c r="Z48" i="2"/>
  <c r="AA48" i="2"/>
  <c r="AB48" i="2"/>
  <c r="V49" i="2"/>
  <c r="W49" i="2"/>
  <c r="X49" i="2"/>
  <c r="Y49" i="2"/>
  <c r="Z49" i="2"/>
  <c r="AA49" i="2"/>
  <c r="AB49" i="2"/>
  <c r="AB45" i="2"/>
  <c r="AA45" i="2"/>
  <c r="Z45" i="2"/>
  <c r="Y45" i="2"/>
  <c r="X45" i="2"/>
  <c r="W45" i="2"/>
  <c r="V45" i="2"/>
  <c r="V39" i="2"/>
  <c r="W39" i="2"/>
  <c r="X39" i="2"/>
  <c r="Y39" i="2"/>
  <c r="Z39" i="2"/>
  <c r="AA39" i="2"/>
  <c r="AB39" i="2"/>
  <c r="V40" i="2"/>
  <c r="W40" i="2"/>
  <c r="X40" i="2"/>
  <c r="Y40" i="2"/>
  <c r="Z40" i="2"/>
  <c r="AA40" i="2"/>
  <c r="AB40" i="2"/>
  <c r="V41" i="2"/>
  <c r="W41" i="2"/>
  <c r="X41" i="2"/>
  <c r="Y41" i="2"/>
  <c r="Z41" i="2"/>
  <c r="AA41" i="2"/>
  <c r="AB41" i="2"/>
  <c r="V42" i="2"/>
  <c r="W42" i="2"/>
  <c r="X42" i="2"/>
  <c r="Y42" i="2"/>
  <c r="Z42" i="2"/>
  <c r="AA42" i="2"/>
  <c r="AB42" i="2"/>
  <c r="AB38" i="2"/>
  <c r="AA38" i="2"/>
  <c r="Z38" i="2"/>
  <c r="Z43" i="2" s="1"/>
  <c r="Y38" i="2"/>
  <c r="X38" i="2"/>
  <c r="W38" i="2"/>
  <c r="V38" i="2"/>
  <c r="V32" i="2"/>
  <c r="W32" i="2"/>
  <c r="X32" i="2"/>
  <c r="Y32" i="2"/>
  <c r="Z32" i="2"/>
  <c r="AA32" i="2"/>
  <c r="AB32" i="2"/>
  <c r="V33" i="2"/>
  <c r="W33" i="2"/>
  <c r="X33" i="2"/>
  <c r="Y33" i="2"/>
  <c r="Z33" i="2"/>
  <c r="AA33" i="2"/>
  <c r="AB33" i="2"/>
  <c r="V34" i="2"/>
  <c r="W34" i="2"/>
  <c r="X34" i="2"/>
  <c r="Y34" i="2"/>
  <c r="Z34" i="2"/>
  <c r="AA34" i="2"/>
  <c r="AB34" i="2"/>
  <c r="V35" i="2"/>
  <c r="W35" i="2"/>
  <c r="X35" i="2"/>
  <c r="Y35" i="2"/>
  <c r="Z35" i="2"/>
  <c r="AA35" i="2"/>
  <c r="AB35" i="2"/>
  <c r="AB31" i="2"/>
  <c r="AA31" i="2"/>
  <c r="Z31" i="2"/>
  <c r="Y31" i="2"/>
  <c r="X31" i="2"/>
  <c r="W31" i="2"/>
  <c r="V31" i="2"/>
  <c r="V25" i="2"/>
  <c r="W25" i="2"/>
  <c r="X25" i="2"/>
  <c r="Y25" i="2"/>
  <c r="Z25" i="2"/>
  <c r="AA25" i="2"/>
  <c r="AB25" i="2"/>
  <c r="V26" i="2"/>
  <c r="W26" i="2"/>
  <c r="X26" i="2"/>
  <c r="Y26" i="2"/>
  <c r="Z26" i="2"/>
  <c r="AA26" i="2"/>
  <c r="AB26" i="2"/>
  <c r="V27" i="2"/>
  <c r="W27" i="2"/>
  <c r="X27" i="2"/>
  <c r="Y27" i="2"/>
  <c r="Z27" i="2"/>
  <c r="AA27" i="2"/>
  <c r="AB27" i="2"/>
  <c r="V28" i="2"/>
  <c r="W28" i="2"/>
  <c r="X28" i="2"/>
  <c r="Y28" i="2"/>
  <c r="Z28" i="2"/>
  <c r="AA28" i="2"/>
  <c r="AB28" i="2"/>
  <c r="AB24" i="2"/>
  <c r="AA24" i="2"/>
  <c r="Z24" i="2"/>
  <c r="Y24" i="2"/>
  <c r="X24" i="2"/>
  <c r="W24" i="2"/>
  <c r="V24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AA43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Y57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Y64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Y71" i="2"/>
  <c r="E78" i="2"/>
  <c r="F78" i="2"/>
  <c r="G78" i="2"/>
  <c r="H78" i="2"/>
  <c r="I78" i="2"/>
  <c r="J78" i="2"/>
  <c r="K78" i="2"/>
  <c r="L78" i="2"/>
  <c r="M78" i="2"/>
  <c r="P78" i="2"/>
  <c r="Q78" i="2"/>
  <c r="R78" i="2"/>
  <c r="S78" i="2"/>
  <c r="T78" i="2"/>
  <c r="U78" i="2"/>
  <c r="E85" i="2"/>
  <c r="F85" i="2"/>
  <c r="G85" i="2"/>
  <c r="H85" i="2"/>
  <c r="I85" i="2"/>
  <c r="J85" i="2"/>
  <c r="K85" i="2"/>
  <c r="L85" i="2"/>
  <c r="M85" i="2"/>
  <c r="P85" i="2"/>
  <c r="Q85" i="2"/>
  <c r="R85" i="2"/>
  <c r="S85" i="2"/>
  <c r="T85" i="2"/>
  <c r="U85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D29" i="2"/>
  <c r="D36" i="2"/>
  <c r="D43" i="2"/>
  <c r="D50" i="2"/>
  <c r="D57" i="2"/>
  <c r="D64" i="2"/>
  <c r="D71" i="2"/>
  <c r="D78" i="2"/>
  <c r="D85" i="2"/>
  <c r="D92" i="2"/>
  <c r="C92" i="2"/>
  <c r="C85" i="2"/>
  <c r="C78" i="2"/>
  <c r="C71" i="2"/>
  <c r="C64" i="2"/>
  <c r="C57" i="2"/>
  <c r="C50" i="2"/>
  <c r="C43" i="2"/>
  <c r="C36" i="2"/>
  <c r="C29" i="2"/>
  <c r="X17" i="2"/>
  <c r="Y17" i="2"/>
  <c r="Z17" i="2"/>
  <c r="AA17" i="2"/>
  <c r="AB17" i="2"/>
  <c r="X18" i="2"/>
  <c r="Y18" i="2"/>
  <c r="Z18" i="2"/>
  <c r="AA18" i="2"/>
  <c r="AB18" i="2"/>
  <c r="X19" i="2"/>
  <c r="Y19" i="2"/>
  <c r="Z19" i="2"/>
  <c r="AA19" i="2"/>
  <c r="AB19" i="2"/>
  <c r="X20" i="2"/>
  <c r="Y20" i="2"/>
  <c r="Z20" i="2"/>
  <c r="AA20" i="2"/>
  <c r="AB20" i="2"/>
  <c r="X21" i="2"/>
  <c r="Y21" i="2"/>
  <c r="Z21" i="2"/>
  <c r="AA21" i="2"/>
  <c r="AB21" i="2"/>
  <c r="W17" i="2"/>
  <c r="W18" i="2"/>
  <c r="W19" i="2"/>
  <c r="W20" i="2"/>
  <c r="W21" i="2"/>
  <c r="V18" i="2"/>
  <c r="V19" i="2"/>
  <c r="V20" i="2"/>
  <c r="V21" i="2"/>
  <c r="V17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D22" i="2"/>
  <c r="C22" i="2"/>
  <c r="X10" i="2"/>
  <c r="Y10" i="2"/>
  <c r="Z10" i="2"/>
  <c r="AA10" i="2"/>
  <c r="AB10" i="2"/>
  <c r="X11" i="2"/>
  <c r="Y11" i="2"/>
  <c r="Z11" i="2"/>
  <c r="AA11" i="2"/>
  <c r="AB11" i="2"/>
  <c r="X12" i="2"/>
  <c r="Y12" i="2"/>
  <c r="Z12" i="2"/>
  <c r="AA12" i="2"/>
  <c r="AB12" i="2"/>
  <c r="X13" i="2"/>
  <c r="Y13" i="2"/>
  <c r="Z13" i="2"/>
  <c r="AA13" i="2"/>
  <c r="AB13" i="2"/>
  <c r="X14" i="2"/>
  <c r="Y14" i="2"/>
  <c r="Z14" i="2"/>
  <c r="AA14" i="2"/>
  <c r="AB14" i="2"/>
  <c r="W10" i="2"/>
  <c r="W11" i="2"/>
  <c r="W12" i="2"/>
  <c r="W13" i="2"/>
  <c r="W14" i="2"/>
  <c r="V11" i="2"/>
  <c r="V12" i="2"/>
  <c r="V13" i="2"/>
  <c r="V14" i="2"/>
  <c r="V10" i="2"/>
  <c r="E15" i="2"/>
  <c r="F15" i="2"/>
  <c r="G15" i="2"/>
  <c r="H15" i="2"/>
  <c r="I15" i="2"/>
  <c r="J15" i="2"/>
  <c r="K15" i="2"/>
  <c r="L15" i="2"/>
  <c r="M15" i="2"/>
  <c r="O15" i="2"/>
  <c r="P15" i="2"/>
  <c r="Q15" i="2"/>
  <c r="R15" i="2"/>
  <c r="S15" i="2"/>
  <c r="T15" i="2"/>
  <c r="U15" i="2"/>
  <c r="D15" i="2"/>
  <c r="C15" i="2"/>
  <c r="Y136" i="2"/>
  <c r="AA136" i="2"/>
  <c r="AB136" i="2"/>
  <c r="Y137" i="2"/>
  <c r="Z137" i="2"/>
  <c r="AA137" i="2"/>
  <c r="AB137" i="2"/>
  <c r="Y138" i="2"/>
  <c r="Z138" i="2"/>
  <c r="AA138" i="2"/>
  <c r="AB138" i="2"/>
  <c r="Y139" i="2"/>
  <c r="Z139" i="2"/>
  <c r="AA139" i="2"/>
  <c r="AB139" i="2"/>
  <c r="X140" i="2"/>
  <c r="Y140" i="2"/>
  <c r="Z140" i="2"/>
  <c r="AA140" i="2"/>
  <c r="AB140" i="2"/>
  <c r="W136" i="2"/>
  <c r="W137" i="2"/>
  <c r="W138" i="2"/>
  <c r="W139" i="2"/>
  <c r="W140" i="2"/>
  <c r="V137" i="2"/>
  <c r="V138" i="2"/>
  <c r="V139" i="2"/>
  <c r="V140" i="2"/>
  <c r="V136" i="2"/>
  <c r="E141" i="2"/>
  <c r="F141" i="2"/>
  <c r="G141" i="2"/>
  <c r="H141" i="2"/>
  <c r="I141" i="2"/>
  <c r="J141" i="2"/>
  <c r="K141" i="2"/>
  <c r="L141" i="2"/>
  <c r="M141" i="2"/>
  <c r="N141" i="2"/>
  <c r="O141" i="2"/>
  <c r="P141" i="2"/>
  <c r="Q141" i="2"/>
  <c r="R141" i="2"/>
  <c r="S141" i="2"/>
  <c r="T141" i="2"/>
  <c r="U141" i="2"/>
  <c r="D141" i="2"/>
  <c r="C141" i="2"/>
  <c r="Y129" i="2"/>
  <c r="Z129" i="2"/>
  <c r="AA129" i="2"/>
  <c r="AB129" i="2"/>
  <c r="Y130" i="2"/>
  <c r="Z130" i="2"/>
  <c r="AA130" i="2"/>
  <c r="AB130" i="2"/>
  <c r="Y131" i="2"/>
  <c r="Z131" i="2"/>
  <c r="AA131" i="2"/>
  <c r="AB131" i="2"/>
  <c r="Y132" i="2"/>
  <c r="Z132" i="2"/>
  <c r="AA132" i="2"/>
  <c r="AB132" i="2"/>
  <c r="Y133" i="2"/>
  <c r="Z133" i="2"/>
  <c r="AA133" i="2"/>
  <c r="AB133" i="2"/>
  <c r="W129" i="2"/>
  <c r="W130" i="2"/>
  <c r="W131" i="2"/>
  <c r="W132" i="2"/>
  <c r="W133" i="2"/>
  <c r="V130" i="2"/>
  <c r="V131" i="2"/>
  <c r="V132" i="2"/>
  <c r="V133" i="2"/>
  <c r="V129" i="2"/>
  <c r="E134" i="2"/>
  <c r="F134" i="2"/>
  <c r="G134" i="2"/>
  <c r="H134" i="2"/>
  <c r="I134" i="2"/>
  <c r="J134" i="2"/>
  <c r="K134" i="2"/>
  <c r="L134" i="2"/>
  <c r="M134" i="2"/>
  <c r="N134" i="2"/>
  <c r="O134" i="2"/>
  <c r="P134" i="2"/>
  <c r="R134" i="2"/>
  <c r="S134" i="2"/>
  <c r="T134" i="2"/>
  <c r="U134" i="2"/>
  <c r="D134" i="2"/>
  <c r="C134" i="2"/>
  <c r="X122" i="2"/>
  <c r="Y122" i="2"/>
  <c r="Z122" i="2"/>
  <c r="AA122" i="2"/>
  <c r="AB122" i="2"/>
  <c r="X123" i="2"/>
  <c r="Y123" i="2"/>
  <c r="Z123" i="2"/>
  <c r="AA123" i="2"/>
  <c r="AB123" i="2"/>
  <c r="X124" i="2"/>
  <c r="Y124" i="2"/>
  <c r="Z124" i="2"/>
  <c r="AA124" i="2"/>
  <c r="AB124" i="2"/>
  <c r="X125" i="2"/>
  <c r="Y125" i="2"/>
  <c r="Z125" i="2"/>
  <c r="AA125" i="2"/>
  <c r="AB125" i="2"/>
  <c r="X126" i="2"/>
  <c r="Y126" i="2"/>
  <c r="Z126" i="2"/>
  <c r="AA126" i="2"/>
  <c r="AB126" i="2"/>
  <c r="W122" i="2"/>
  <c r="W123" i="2"/>
  <c r="W124" i="2"/>
  <c r="W125" i="2"/>
  <c r="W126" i="2"/>
  <c r="V123" i="2"/>
  <c r="V124" i="2"/>
  <c r="V125" i="2"/>
  <c r="V126" i="2"/>
  <c r="V122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E127" i="2"/>
  <c r="F127" i="2"/>
  <c r="D127" i="2"/>
  <c r="C127" i="2"/>
  <c r="X108" i="2"/>
  <c r="Y108" i="2"/>
  <c r="Z108" i="2"/>
  <c r="AA108" i="2"/>
  <c r="AB108" i="2"/>
  <c r="X109" i="2"/>
  <c r="Y109" i="2"/>
  <c r="Z109" i="2"/>
  <c r="AA109" i="2"/>
  <c r="AB109" i="2"/>
  <c r="X110" i="2"/>
  <c r="Y110" i="2"/>
  <c r="Z110" i="2"/>
  <c r="AA110" i="2"/>
  <c r="AB110" i="2"/>
  <c r="X111" i="2"/>
  <c r="Y111" i="2"/>
  <c r="Z111" i="2"/>
  <c r="AA111" i="2"/>
  <c r="AB111" i="2"/>
  <c r="X112" i="2"/>
  <c r="Y112" i="2"/>
  <c r="Z112" i="2"/>
  <c r="AA112" i="2"/>
  <c r="AB112" i="2"/>
  <c r="W108" i="2"/>
  <c r="W109" i="2"/>
  <c r="W110" i="2"/>
  <c r="W111" i="2"/>
  <c r="W112" i="2"/>
  <c r="V109" i="2"/>
  <c r="V110" i="2"/>
  <c r="V111" i="2"/>
  <c r="V112" i="2"/>
  <c r="V108" i="2"/>
  <c r="V113" i="2" s="1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S113" i="2"/>
  <c r="T113" i="2"/>
  <c r="U113" i="2"/>
  <c r="D113" i="2"/>
  <c r="C113" i="2"/>
  <c r="W101" i="2"/>
  <c r="X101" i="2"/>
  <c r="Y101" i="2"/>
  <c r="Z101" i="2"/>
  <c r="AA101" i="2"/>
  <c r="AB101" i="2"/>
  <c r="W102" i="2"/>
  <c r="X102" i="2"/>
  <c r="Y102" i="2"/>
  <c r="Z102" i="2"/>
  <c r="AA102" i="2"/>
  <c r="AB102" i="2"/>
  <c r="W103" i="2"/>
  <c r="X103" i="2"/>
  <c r="Y103" i="2"/>
  <c r="Z103" i="2"/>
  <c r="AA103" i="2"/>
  <c r="AB103" i="2"/>
  <c r="W104" i="2"/>
  <c r="X104" i="2"/>
  <c r="Y104" i="2"/>
  <c r="Z104" i="2"/>
  <c r="AA104" i="2"/>
  <c r="AB104" i="2"/>
  <c r="W105" i="2"/>
  <c r="X105" i="2"/>
  <c r="Y105" i="2"/>
  <c r="Z105" i="2"/>
  <c r="AA105" i="2"/>
  <c r="AB105" i="2"/>
  <c r="V102" i="2"/>
  <c r="V103" i="2"/>
  <c r="V104" i="2"/>
  <c r="V105" i="2"/>
  <c r="V101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AA106" i="2"/>
  <c r="C106" i="2"/>
  <c r="D94" i="2"/>
  <c r="D115" i="2" s="1"/>
  <c r="E94" i="2"/>
  <c r="E115" i="2" s="1"/>
  <c r="F94" i="2"/>
  <c r="F115" i="2" s="1"/>
  <c r="G94" i="2"/>
  <c r="G115" i="2" s="1"/>
  <c r="H94" i="2"/>
  <c r="I94" i="2"/>
  <c r="I115" i="2" s="1"/>
  <c r="J94" i="2"/>
  <c r="K94" i="2"/>
  <c r="K115" i="2" s="1"/>
  <c r="L94" i="2"/>
  <c r="L115" i="2" s="1"/>
  <c r="M94" i="2"/>
  <c r="M115" i="2" s="1"/>
  <c r="N94" i="2"/>
  <c r="N115" i="2" s="1"/>
  <c r="O94" i="2"/>
  <c r="P94" i="2"/>
  <c r="P115" i="2" s="1"/>
  <c r="Q94" i="2"/>
  <c r="Q115" i="2" s="1"/>
  <c r="R94" i="2"/>
  <c r="S94" i="2"/>
  <c r="S115" i="2" s="1"/>
  <c r="T94" i="2"/>
  <c r="T115" i="2" s="1"/>
  <c r="U94" i="2"/>
  <c r="U115" i="2" s="1"/>
  <c r="D95" i="2"/>
  <c r="E95" i="2"/>
  <c r="E116" i="2" s="1"/>
  <c r="F95" i="2"/>
  <c r="G95" i="2"/>
  <c r="H95" i="2"/>
  <c r="H116" i="2" s="1"/>
  <c r="I95" i="2"/>
  <c r="I116" i="2" s="1"/>
  <c r="J95" i="2"/>
  <c r="J116" i="2" s="1"/>
  <c r="K95" i="2"/>
  <c r="K116" i="2" s="1"/>
  <c r="L95" i="2"/>
  <c r="L116" i="2" s="1"/>
  <c r="M95" i="2"/>
  <c r="M116" i="2" s="1"/>
  <c r="N95" i="2"/>
  <c r="N116" i="2" s="1"/>
  <c r="O95" i="2"/>
  <c r="P95" i="2"/>
  <c r="P116" i="2" s="1"/>
  <c r="Q95" i="2"/>
  <c r="Q116" i="2" s="1"/>
  <c r="R95" i="2"/>
  <c r="R116" i="2" s="1"/>
  <c r="S95" i="2"/>
  <c r="S116" i="2" s="1"/>
  <c r="T95" i="2"/>
  <c r="T116" i="2" s="1"/>
  <c r="U95" i="2"/>
  <c r="U116" i="2" s="1"/>
  <c r="D96" i="2"/>
  <c r="D117" i="2" s="1"/>
  <c r="E96" i="2"/>
  <c r="E117" i="2" s="1"/>
  <c r="F96" i="2"/>
  <c r="G96" i="2"/>
  <c r="G117" i="2" s="1"/>
  <c r="H96" i="2"/>
  <c r="H117" i="2" s="1"/>
  <c r="I96" i="2"/>
  <c r="J96" i="2"/>
  <c r="J117" i="2" s="1"/>
  <c r="K96" i="2"/>
  <c r="K117" i="2" s="1"/>
  <c r="L96" i="2"/>
  <c r="M96" i="2"/>
  <c r="M117" i="2" s="1"/>
  <c r="N96" i="2"/>
  <c r="N117" i="2" s="1"/>
  <c r="O96" i="2"/>
  <c r="P96" i="2"/>
  <c r="P117" i="2" s="1"/>
  <c r="Q96" i="2"/>
  <c r="Q117" i="2" s="1"/>
  <c r="R96" i="2"/>
  <c r="R117" i="2" s="1"/>
  <c r="S96" i="2"/>
  <c r="S117" i="2" s="1"/>
  <c r="T96" i="2"/>
  <c r="U96" i="2"/>
  <c r="U117" i="2" s="1"/>
  <c r="D97" i="2"/>
  <c r="D118" i="2" s="1"/>
  <c r="E97" i="2"/>
  <c r="E118" i="2" s="1"/>
  <c r="F97" i="2"/>
  <c r="F118" i="2" s="1"/>
  <c r="G97" i="2"/>
  <c r="G118" i="2" s="1"/>
  <c r="H97" i="2"/>
  <c r="I97" i="2"/>
  <c r="J97" i="2"/>
  <c r="J118" i="2" s="1"/>
  <c r="K97" i="2"/>
  <c r="K118" i="2" s="1"/>
  <c r="L97" i="2"/>
  <c r="L118" i="2" s="1"/>
  <c r="M97" i="2"/>
  <c r="M118" i="2" s="1"/>
  <c r="N97" i="2"/>
  <c r="N118" i="2" s="1"/>
  <c r="O97" i="2"/>
  <c r="O118" i="2" s="1"/>
  <c r="P97" i="2"/>
  <c r="P118" i="2" s="1"/>
  <c r="Q97" i="2"/>
  <c r="Q118" i="2" s="1"/>
  <c r="R97" i="2"/>
  <c r="R118" i="2" s="1"/>
  <c r="Y118" i="2" s="1"/>
  <c r="S97" i="2"/>
  <c r="S118" i="2" s="1"/>
  <c r="T97" i="2"/>
  <c r="T118" i="2" s="1"/>
  <c r="U97" i="2"/>
  <c r="U118" i="2" s="1"/>
  <c r="D98" i="2"/>
  <c r="D119" i="2" s="1"/>
  <c r="E98" i="2"/>
  <c r="E119" i="2" s="1"/>
  <c r="F98" i="2"/>
  <c r="F119" i="2" s="1"/>
  <c r="G98" i="2"/>
  <c r="G119" i="2" s="1"/>
  <c r="H98" i="2"/>
  <c r="I98" i="2"/>
  <c r="I119" i="2" s="1"/>
  <c r="J98" i="2"/>
  <c r="J119" i="2" s="1"/>
  <c r="K98" i="2"/>
  <c r="K119" i="2" s="1"/>
  <c r="L98" i="2"/>
  <c r="L119" i="2" s="1"/>
  <c r="M98" i="2"/>
  <c r="M119" i="2" s="1"/>
  <c r="N98" i="2"/>
  <c r="N119" i="2" s="1"/>
  <c r="O98" i="2"/>
  <c r="O119" i="2" s="1"/>
  <c r="P98" i="2"/>
  <c r="Q98" i="2"/>
  <c r="Q119" i="2" s="1"/>
  <c r="X119" i="2" s="1"/>
  <c r="R98" i="2"/>
  <c r="R119" i="2" s="1"/>
  <c r="S98" i="2"/>
  <c r="S119" i="2" s="1"/>
  <c r="T98" i="2"/>
  <c r="T119" i="2" s="1"/>
  <c r="U98" i="2"/>
  <c r="U119" i="2" s="1"/>
  <c r="C95" i="2"/>
  <c r="C116" i="2" s="1"/>
  <c r="C96" i="2"/>
  <c r="V96" i="2" s="1"/>
  <c r="C97" i="2"/>
  <c r="C118" i="2" s="1"/>
  <c r="C98" i="2"/>
  <c r="C119" i="2" s="1"/>
  <c r="C94" i="2"/>
  <c r="AB113" i="2" l="1"/>
  <c r="W141" i="2"/>
  <c r="AA36" i="2"/>
  <c r="W57" i="2"/>
  <c r="Z57" i="2"/>
  <c r="X64" i="2"/>
  <c r="Z64" i="2"/>
  <c r="AA71" i="2"/>
  <c r="X71" i="2"/>
  <c r="AB92" i="2"/>
  <c r="Z92" i="2"/>
  <c r="V92" i="2"/>
  <c r="V29" i="2"/>
  <c r="Y50" i="2"/>
  <c r="AA64" i="2"/>
  <c r="AA29" i="2"/>
  <c r="X43" i="2"/>
  <c r="X141" i="2"/>
  <c r="X22" i="2"/>
  <c r="Z50" i="2"/>
  <c r="Z127" i="2"/>
  <c r="Y36" i="2"/>
  <c r="X57" i="2"/>
  <c r="V64" i="2"/>
  <c r="Y92" i="2"/>
  <c r="AA113" i="2"/>
  <c r="AB127" i="2"/>
  <c r="Z141" i="2"/>
  <c r="Z36" i="2"/>
  <c r="Y43" i="2"/>
  <c r="AB29" i="2"/>
  <c r="P99" i="2"/>
  <c r="H99" i="2"/>
  <c r="V134" i="2"/>
  <c r="AA92" i="2"/>
  <c r="AA57" i="2"/>
  <c r="V106" i="2"/>
  <c r="AB106" i="2"/>
  <c r="Z106" i="2"/>
  <c r="Y106" i="2"/>
  <c r="X106" i="2"/>
  <c r="W106" i="2"/>
  <c r="W113" i="2"/>
  <c r="Z113" i="2"/>
  <c r="Y113" i="2"/>
  <c r="X113" i="2"/>
  <c r="V127" i="2"/>
  <c r="W127" i="2"/>
  <c r="AA127" i="2"/>
  <c r="Y127" i="2"/>
  <c r="X127" i="2"/>
  <c r="W134" i="2"/>
  <c r="AB134" i="2"/>
  <c r="AA134" i="2"/>
  <c r="Z134" i="2"/>
  <c r="Y134" i="2"/>
  <c r="V141" i="2"/>
  <c r="AA141" i="2"/>
  <c r="AB141" i="2"/>
  <c r="Y141" i="2"/>
  <c r="X15" i="2"/>
  <c r="W22" i="2"/>
  <c r="AB22" i="2"/>
  <c r="AA22" i="2"/>
  <c r="Z22" i="2"/>
  <c r="Y22" i="2"/>
  <c r="Z29" i="2"/>
  <c r="Y29" i="2"/>
  <c r="W36" i="2"/>
  <c r="V36" i="2"/>
  <c r="AB36" i="2"/>
  <c r="W43" i="2"/>
  <c r="V43" i="2"/>
  <c r="AB43" i="2"/>
  <c r="AA50" i="2"/>
  <c r="W50" i="2"/>
  <c r="AB50" i="2"/>
  <c r="AB57" i="2"/>
  <c r="W64" i="2"/>
  <c r="AB64" i="2"/>
  <c r="W71" i="2"/>
  <c r="V71" i="2"/>
  <c r="AB71" i="2"/>
  <c r="Y85" i="2"/>
  <c r="AA85" i="2"/>
  <c r="W85" i="2"/>
  <c r="Z85" i="2"/>
  <c r="X92" i="2"/>
  <c r="W92" i="2"/>
  <c r="V119" i="2"/>
  <c r="Z118" i="2"/>
  <c r="Z119" i="2"/>
  <c r="AB97" i="2"/>
  <c r="X118" i="2"/>
  <c r="S120" i="2"/>
  <c r="X116" i="2"/>
  <c r="AB96" i="2"/>
  <c r="Z95" i="2"/>
  <c r="X115" i="2"/>
  <c r="T99" i="2"/>
  <c r="Y95" i="2"/>
  <c r="AA94" i="2"/>
  <c r="AA97" i="2"/>
  <c r="Y96" i="2"/>
  <c r="W94" i="2"/>
  <c r="N99" i="2"/>
  <c r="Z98" i="2"/>
  <c r="X95" i="2"/>
  <c r="I118" i="2"/>
  <c r="AB118" i="2" s="1"/>
  <c r="X85" i="2"/>
  <c r="K120" i="2"/>
  <c r="Y98" i="2"/>
  <c r="Z94" i="2"/>
  <c r="H118" i="2"/>
  <c r="AA118" i="2" s="1"/>
  <c r="AB85" i="2"/>
  <c r="L99" i="2"/>
  <c r="F99" i="2"/>
  <c r="F117" i="2"/>
  <c r="Y117" i="2" s="1"/>
  <c r="H115" i="2"/>
  <c r="AA115" i="2" s="1"/>
  <c r="Y78" i="2"/>
  <c r="Z78" i="2"/>
  <c r="X78" i="2"/>
  <c r="W78" i="2"/>
  <c r="AB78" i="2"/>
  <c r="W15" i="2"/>
  <c r="AB15" i="2"/>
  <c r="Y15" i="2"/>
  <c r="AA15" i="2"/>
  <c r="Z15" i="2"/>
  <c r="C99" i="2"/>
  <c r="C117" i="2"/>
  <c r="C115" i="2"/>
  <c r="V95" i="2"/>
  <c r="V118" i="2"/>
  <c r="V98" i="2"/>
  <c r="V94" i="2"/>
  <c r="V78" i="2"/>
  <c r="V15" i="2"/>
  <c r="V85" i="2"/>
  <c r="V57" i="2"/>
  <c r="V50" i="2"/>
  <c r="X50" i="2"/>
  <c r="X36" i="2"/>
  <c r="W29" i="2"/>
  <c r="X29" i="2"/>
  <c r="Z115" i="2"/>
  <c r="U120" i="2"/>
  <c r="M120" i="2"/>
  <c r="AA116" i="2"/>
  <c r="Y119" i="2"/>
  <c r="AB116" i="2"/>
  <c r="AB119" i="2"/>
  <c r="X117" i="2"/>
  <c r="X96" i="2"/>
  <c r="Z97" i="2"/>
  <c r="AB95" i="2"/>
  <c r="Y94" i="2"/>
  <c r="F116" i="2"/>
  <c r="Y116" i="2" s="1"/>
  <c r="O115" i="2"/>
  <c r="U99" i="2"/>
  <c r="M99" i="2"/>
  <c r="E99" i="2"/>
  <c r="O99" i="2"/>
  <c r="S99" i="2"/>
  <c r="K99" i="2"/>
  <c r="AB98" i="2"/>
  <c r="Y97" i="2"/>
  <c r="AA95" i="2"/>
  <c r="X94" i="2"/>
  <c r="W117" i="2"/>
  <c r="T117" i="2"/>
  <c r="AA117" i="2" s="1"/>
  <c r="L117" i="2"/>
  <c r="L120" i="2" s="1"/>
  <c r="N120" i="2"/>
  <c r="O116" i="2"/>
  <c r="V116" i="2" s="1"/>
  <c r="G116" i="2"/>
  <c r="Z116" i="2" s="1"/>
  <c r="W118" i="2"/>
  <c r="R99" i="2"/>
  <c r="J99" i="2"/>
  <c r="AA98" i="2"/>
  <c r="X97" i="2"/>
  <c r="Q99" i="2"/>
  <c r="P119" i="2"/>
  <c r="W119" i="2" s="1"/>
  <c r="H119" i="2"/>
  <c r="AA119" i="2" s="1"/>
  <c r="Q120" i="2"/>
  <c r="I117" i="2"/>
  <c r="AB117" i="2" s="1"/>
  <c r="V97" i="2"/>
  <c r="AA96" i="2"/>
  <c r="G99" i="2"/>
  <c r="X98" i="2"/>
  <c r="Z96" i="2"/>
  <c r="AB94" i="2"/>
  <c r="R115" i="2"/>
  <c r="R120" i="2" s="1"/>
  <c r="J115" i="2"/>
  <c r="J120" i="2" s="1"/>
  <c r="I99" i="2"/>
  <c r="W95" i="2"/>
  <c r="O117" i="2"/>
  <c r="D99" i="2"/>
  <c r="D116" i="2"/>
  <c r="W116" i="2" s="1"/>
  <c r="W98" i="2"/>
  <c r="W97" i="2"/>
  <c r="W96" i="2"/>
  <c r="V22" i="2"/>
  <c r="Z117" i="2"/>
  <c r="AB115" i="2"/>
  <c r="W115" i="2"/>
  <c r="E120" i="2"/>
  <c r="A16" i="2"/>
  <c r="V117" i="2" l="1"/>
  <c r="X120" i="2"/>
  <c r="Z99" i="2"/>
  <c r="T120" i="2"/>
  <c r="D120" i="2"/>
  <c r="Z120" i="2"/>
  <c r="AA120" i="2"/>
  <c r="W120" i="2"/>
  <c r="W99" i="2"/>
  <c r="AB99" i="2"/>
  <c r="AA99" i="2"/>
  <c r="Y99" i="2"/>
  <c r="C120" i="2"/>
  <c r="V99" i="2"/>
  <c r="F120" i="2"/>
  <c r="O120" i="2"/>
  <c r="V115" i="2"/>
  <c r="V120" i="2" s="1"/>
  <c r="Y115" i="2"/>
  <c r="Y120" i="2" s="1"/>
  <c r="P120" i="2"/>
  <c r="AB120" i="2"/>
  <c r="H120" i="2"/>
  <c r="I120" i="2"/>
  <c r="X99" i="2"/>
  <c r="G120" i="2"/>
  <c r="A23" i="2"/>
  <c r="A30" i="2" s="1"/>
  <c r="A37" i="2" s="1"/>
  <c r="A44" i="2" s="1"/>
  <c r="A51" i="2" s="1"/>
  <c r="A58" i="2" s="1"/>
  <c r="A65" i="2" s="1"/>
  <c r="A72" i="2" s="1"/>
  <c r="A79" i="2" s="1"/>
  <c r="A86" i="2" s="1"/>
  <c r="A93" i="2" s="1"/>
  <c r="A100" i="2" s="1"/>
  <c r="A107" i="2" s="1"/>
  <c r="A114" i="2" l="1"/>
  <c r="A121" i="2" s="1"/>
  <c r="A128" i="2" s="1"/>
  <c r="A135" i="2" s="1"/>
</calcChain>
</file>

<file path=xl/sharedStrings.xml><?xml version="1.0" encoding="utf-8"?>
<sst xmlns="http://schemas.openxmlformats.org/spreadsheetml/2006/main" count="170" uniqueCount="49">
  <si>
    <t>Arrearage Tracking Summary</t>
  </si>
  <si>
    <t>Company</t>
  </si>
  <si>
    <t>The Berkshire Gas Company</t>
  </si>
  <si>
    <t>Contact</t>
  </si>
  <si>
    <t>Robert Gyurjan, rgyurjan@berkshiregas.com</t>
  </si>
  <si>
    <t>Date</t>
  </si>
  <si>
    <t>2019 / 2020 Variance</t>
  </si>
  <si>
    <t>Mar</t>
  </si>
  <si>
    <t>Apr</t>
  </si>
  <si>
    <t>May</t>
  </si>
  <si>
    <t>Jun</t>
  </si>
  <si>
    <t>July</t>
  </si>
  <si>
    <t>Aug</t>
  </si>
  <si>
    <t>Sep</t>
  </si>
  <si>
    <t>Oct</t>
  </si>
  <si>
    <t>Nov</t>
  </si>
  <si>
    <t>Dec</t>
  </si>
  <si>
    <t>Jan</t>
  </si>
  <si>
    <t>Feb</t>
  </si>
  <si>
    <t>Jul</t>
  </si>
  <si>
    <t># of Customers</t>
  </si>
  <si>
    <t>Residential</t>
  </si>
  <si>
    <t>Low Income Residential</t>
  </si>
  <si>
    <t>Small C&amp;I</t>
  </si>
  <si>
    <t>Medium C&amp;I</t>
  </si>
  <si>
    <t>Large C&amp;I</t>
  </si>
  <si>
    <t>Total</t>
  </si>
  <si>
    <r>
      <t># of Customers w/ Arrears</t>
    </r>
    <r>
      <rPr>
        <b/>
        <vertAlign val="superscript"/>
        <sz val="11"/>
        <rFont val="Calibri"/>
        <family val="2"/>
        <scheme val="minor"/>
      </rPr>
      <t>1</t>
    </r>
  </si>
  <si>
    <r>
      <t># Arrears 30-60</t>
    </r>
    <r>
      <rPr>
        <b/>
        <vertAlign val="superscript"/>
        <sz val="11"/>
        <rFont val="Calibri"/>
        <family val="2"/>
        <scheme val="minor"/>
      </rPr>
      <t>1</t>
    </r>
  </si>
  <si>
    <r>
      <t># Arrears 60-90</t>
    </r>
    <r>
      <rPr>
        <b/>
        <vertAlign val="superscript"/>
        <sz val="11"/>
        <rFont val="Calibri"/>
        <family val="2"/>
        <scheme val="minor"/>
      </rPr>
      <t>1</t>
    </r>
  </si>
  <si>
    <r>
      <t># Arrears 90&gt;</t>
    </r>
    <r>
      <rPr>
        <b/>
        <vertAlign val="superscript"/>
        <sz val="11"/>
        <rFont val="Calibri"/>
        <family val="2"/>
        <scheme val="minor"/>
      </rPr>
      <t>1</t>
    </r>
  </si>
  <si>
    <r>
      <t>$ Arrears 30-60</t>
    </r>
    <r>
      <rPr>
        <b/>
        <vertAlign val="superscript"/>
        <sz val="11"/>
        <rFont val="Calibri"/>
        <family val="2"/>
        <scheme val="minor"/>
      </rPr>
      <t>1</t>
    </r>
  </si>
  <si>
    <r>
      <t>$ Arrears 60-90</t>
    </r>
    <r>
      <rPr>
        <b/>
        <vertAlign val="superscript"/>
        <sz val="11"/>
        <rFont val="Calibri"/>
        <family val="2"/>
        <scheme val="minor"/>
      </rPr>
      <t>1</t>
    </r>
  </si>
  <si>
    <r>
      <t>$ Arrears 90&gt;</t>
    </r>
    <r>
      <rPr>
        <b/>
        <vertAlign val="superscript"/>
        <sz val="11"/>
        <rFont val="Calibri"/>
        <family val="2"/>
        <scheme val="minor"/>
      </rPr>
      <t>1</t>
    </r>
  </si>
  <si>
    <r>
      <t>$ Total Arrears</t>
    </r>
    <r>
      <rPr>
        <b/>
        <vertAlign val="superscript"/>
        <sz val="11"/>
        <rFont val="Calibri"/>
        <family val="2"/>
        <scheme val="minor"/>
      </rPr>
      <t>1</t>
    </r>
  </si>
  <si>
    <t xml:space="preserve"> -   </t>
  </si>
  <si>
    <t>Billed Sales kWh or therms</t>
  </si>
  <si>
    <t>Billed Total Revenue $</t>
  </si>
  <si>
    <t>Supplier Receivables Purchased (for EDCs)(1)</t>
  </si>
  <si>
    <t>Total Revenue Billed $ (Line 11 + Line 12)</t>
  </si>
  <si>
    <r>
      <t>$ Revenue (Payments) Received</t>
    </r>
    <r>
      <rPr>
        <b/>
        <vertAlign val="superscript"/>
        <sz val="11"/>
        <rFont val="Calibri"/>
        <family val="2"/>
        <scheme val="minor"/>
      </rPr>
      <t>2</t>
    </r>
  </si>
  <si>
    <r>
      <t># Revenue (Payments) Received</t>
    </r>
    <r>
      <rPr>
        <b/>
        <vertAlign val="superscript"/>
        <sz val="11"/>
        <rFont val="Calibri"/>
        <family val="2"/>
        <scheme val="minor"/>
      </rPr>
      <t>2</t>
    </r>
  </si>
  <si>
    <t>Difference Between Billed and Received Revenue (Line 13 - Line 14)</t>
  </si>
  <si>
    <t>Customers Disconnected for Non-Payment</t>
  </si>
  <si>
    <t>Footnotes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</si>
  <si>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The data presented in Sections 2 through 9 include budget billing, which in some instances results in a credit balance due to timing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</si>
  <si>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The data presented in Sections 14 and 15 in reflect customer payments only (not monies received from assistance programs) </t>
    </r>
  </si>
  <si>
    <t>Customers on Arrearage Mgmt/Forgiveness Plans</t>
  </si>
  <si>
    <t>Customers on Payment Plans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</si>
</sst>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164" formatCode="mmm\.\ d\,\ yy"/>
    <numFmt numFmtId="165" formatCode="#,##0.0"/>
    <numFmt numFmtId="166" formatCode="0.0000%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ck">
        <color indexed="64"/>
      </left>
      <right style="dashed">
        <color indexed="64"/>
      </right>
      <top style="dotted">
        <color indexed="64"/>
      </top>
      <bottom/>
      <diagonal/>
    </border>
    <border>
      <left style="thick">
        <color indexed="64"/>
      </left>
      <right style="dashed">
        <color indexed="64"/>
      </right>
      <top/>
      <bottom/>
      <diagonal/>
    </border>
    <border>
      <left style="thick">
        <color indexed="64"/>
      </left>
      <right style="dashed">
        <color indexed="64"/>
      </right>
      <top/>
      <bottom style="thick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</borders>
  <cellStyleXfs count="1">
    <xf numFmtId="0" fontId="0" fillId="0" borderId="0"/>
  </cellStyleXfs>
  <cellXfs count="221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3" xfId="0" applyFont="1" applyBorder="1" applyAlignment="1" applyProtection="1">
      <alignment horizontal="centerContinuous"/>
    </xf>
    <xf numFmtId="0" fontId="5" fillId="0" borderId="22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2" fillId="0" borderId="0" xfId="0" applyFont="1" applyFill="1" applyBorder="1"/>
    <xf numFmtId="0" fontId="4" fillId="0" borderId="39" xfId="0" applyFont="1" applyBorder="1" applyAlignment="1">
      <alignment horizontal="left" indent="2"/>
    </xf>
    <xf numFmtId="0" fontId="4" fillId="0" borderId="30" xfId="0" applyFont="1" applyBorder="1" applyAlignment="1">
      <alignment horizontal="left" indent="2"/>
    </xf>
    <xf numFmtId="0" fontId="4" fillId="0" borderId="46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8" xfId="0" applyFont="1" applyBorder="1"/>
    <xf numFmtId="0" fontId="2" fillId="0" borderId="50" xfId="0" applyFont="1" applyBorder="1"/>
    <xf numFmtId="0" fontId="2" fillId="0" borderId="35" xfId="0" applyFont="1" applyBorder="1"/>
    <xf numFmtId="0" fontId="2" fillId="0" borderId="35" xfId="0" applyFont="1" applyFill="1" applyBorder="1"/>
    <xf numFmtId="0" fontId="2" fillId="0" borderId="45" xfId="0" applyFont="1" applyFill="1" applyBorder="1"/>
    <xf numFmtId="38" fontId="4" fillId="0" borderId="31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0" fillId="0" borderId="26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38" fontId="4" fillId="0" borderId="37" xfId="0" applyNumberFormat="1" applyFont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8" fontId="4" fillId="0" borderId="48" xfId="0" applyNumberFormat="1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7" xfId="0" applyFont="1" applyBorder="1" applyAlignment="1">
      <alignment horizontal="center" wrapText="1"/>
    </xf>
    <xf numFmtId="0" fontId="0" fillId="0" borderId="37" xfId="0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 wrapText="1"/>
    </xf>
    <xf numFmtId="38" fontId="0" fillId="0" borderId="12" xfId="0" applyNumberFormat="1" applyFont="1" applyBorder="1" applyAlignment="1">
      <alignment horizontal="center"/>
    </xf>
    <xf numFmtId="38" fontId="0" fillId="0" borderId="20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20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3" fontId="4" fillId="0" borderId="20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29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0" fillId="0" borderId="18" xfId="0" applyFont="1" applyBorder="1" applyAlignment="1">
      <alignment horizontal="center"/>
    </xf>
    <xf numFmtId="0" fontId="0" fillId="0" borderId="29" xfId="0" applyFont="1" applyBorder="1" applyAlignment="1">
      <alignment horizontal="center"/>
    </xf>
    <xf numFmtId="6" fontId="4" fillId="0" borderId="28" xfId="0" applyNumberFormat="1" applyFont="1" applyBorder="1" applyAlignment="1">
      <alignment horizontal="center"/>
    </xf>
    <xf numFmtId="6" fontId="4" fillId="0" borderId="53" xfId="0" applyNumberFormat="1" applyFont="1" applyBorder="1" applyAlignment="1">
      <alignment horizontal="center"/>
    </xf>
    <xf numFmtId="6" fontId="4" fillId="0" borderId="52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6" fontId="4" fillId="0" borderId="49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 wrapText="1"/>
    </xf>
    <xf numFmtId="6" fontId="0" fillId="0" borderId="55" xfId="0" applyNumberFormat="1" applyFont="1" applyBorder="1" applyAlignment="1">
      <alignment horizontal="center"/>
    </xf>
    <xf numFmtId="6" fontId="0" fillId="0" borderId="56" xfId="0" applyNumberFormat="1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58" xfId="0" applyNumberFormat="1" applyFon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0" borderId="29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 wrapText="1"/>
    </xf>
    <xf numFmtId="165" fontId="0" fillId="0" borderId="18" xfId="0" applyNumberFormat="1" applyFont="1" applyBorder="1" applyAlignment="1">
      <alignment horizontal="center"/>
    </xf>
    <xf numFmtId="165" fontId="0" fillId="0" borderId="29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38" fontId="4" fillId="0" borderId="29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2" xfId="0" applyFont="1" applyBorder="1" applyAlignment="1">
      <alignment horizontal="center" wrapText="1"/>
    </xf>
    <xf numFmtId="0" fontId="0" fillId="0" borderId="42" xfId="0" applyFont="1" applyBorder="1" applyAlignment="1">
      <alignment horizontal="center"/>
    </xf>
    <xf numFmtId="0" fontId="0" fillId="0" borderId="56" xfId="0" applyFont="1" applyBorder="1" applyAlignment="1">
      <alignment horizontal="center"/>
    </xf>
    <xf numFmtId="38" fontId="4" fillId="0" borderId="34" xfId="0" applyNumberFormat="1" applyFont="1" applyBorder="1" applyAlignment="1">
      <alignment horizontal="center"/>
    </xf>
    <xf numFmtId="38" fontId="4" fillId="0" borderId="27" xfId="0" applyNumberFormat="1" applyFont="1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38" fontId="0" fillId="0" borderId="41" xfId="0" applyNumberFormat="1" applyFont="1" applyBorder="1" applyAlignment="1">
      <alignment horizontal="center"/>
    </xf>
    <xf numFmtId="38" fontId="0" fillId="0" borderId="42" xfId="0" applyNumberFormat="1" applyFont="1" applyBorder="1" applyAlignment="1">
      <alignment horizontal="center"/>
    </xf>
    <xf numFmtId="38" fontId="0" fillId="0" borderId="43" xfId="0" applyNumberFormat="1" applyFont="1" applyBorder="1" applyAlignment="1">
      <alignment horizontal="center"/>
    </xf>
    <xf numFmtId="38" fontId="0" fillId="0" borderId="44" xfId="0" applyNumberFormat="1" applyFont="1" applyBorder="1" applyAlignment="1">
      <alignment horizontal="center"/>
    </xf>
    <xf numFmtId="38" fontId="0" fillId="0" borderId="50" xfId="0" applyNumberFormat="1" applyFont="1" applyBorder="1" applyAlignment="1">
      <alignment horizontal="center"/>
    </xf>
    <xf numFmtId="38" fontId="0" fillId="0" borderId="49" xfId="0" applyNumberFormat="1" applyFont="1" applyBorder="1" applyAlignment="1">
      <alignment horizontal="center"/>
    </xf>
    <xf numFmtId="0" fontId="0" fillId="0" borderId="43" xfId="0" applyFont="1" applyBorder="1" applyAlignment="1">
      <alignment horizontal="center"/>
    </xf>
    <xf numFmtId="0" fontId="0" fillId="0" borderId="44" xfId="0" applyFont="1" applyBorder="1" applyAlignment="1">
      <alignment horizontal="center"/>
    </xf>
    <xf numFmtId="0" fontId="0" fillId="0" borderId="41" xfId="0" applyFont="1" applyBorder="1" applyAlignment="1">
      <alignment horizontal="center"/>
    </xf>
    <xf numFmtId="0" fontId="0" fillId="0" borderId="49" xfId="0" applyFont="1" applyBorder="1" applyAlignment="1">
      <alignment horizontal="center"/>
    </xf>
    <xf numFmtId="3" fontId="0" fillId="0" borderId="41" xfId="0" applyNumberFormat="1" applyFont="1" applyBorder="1" applyAlignment="1">
      <alignment horizontal="center"/>
    </xf>
    <xf numFmtId="3" fontId="0" fillId="0" borderId="42" xfId="0" applyNumberFormat="1" applyFont="1" applyBorder="1" applyAlignment="1">
      <alignment horizontal="center"/>
    </xf>
    <xf numFmtId="3" fontId="0" fillId="0" borderId="43" xfId="0" applyNumberFormat="1" applyFont="1" applyBorder="1" applyAlignment="1">
      <alignment horizontal="center"/>
    </xf>
    <xf numFmtId="3" fontId="0" fillId="0" borderId="44" xfId="0" applyNumberFormat="1" applyFont="1" applyBorder="1" applyAlignment="1">
      <alignment horizontal="center"/>
    </xf>
    <xf numFmtId="3" fontId="0" fillId="0" borderId="49" xfId="0" applyNumberFormat="1" applyFont="1" applyBorder="1" applyAlignment="1">
      <alignment horizontal="center"/>
    </xf>
    <xf numFmtId="3" fontId="0" fillId="0" borderId="30" xfId="0" applyNumberFormat="1" applyFont="1" applyBorder="1" applyAlignment="1">
      <alignment horizontal="center"/>
    </xf>
    <xf numFmtId="3" fontId="0" fillId="0" borderId="38" xfId="0" applyNumberFormat="1" applyFont="1" applyBorder="1" applyAlignment="1">
      <alignment horizontal="center"/>
    </xf>
    <xf numFmtId="3" fontId="0" fillId="0" borderId="59" xfId="0" applyNumberFormat="1" applyFon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6" fontId="4" fillId="0" borderId="60" xfId="0" applyNumberFormat="1" applyFont="1" applyBorder="1" applyAlignment="1">
      <alignment horizontal="center"/>
    </xf>
    <xf numFmtId="6" fontId="4" fillId="0" borderId="61" xfId="0" applyNumberFormat="1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38" fontId="4" fillId="0" borderId="57" xfId="0" applyNumberFormat="1" applyFont="1" applyBorder="1" applyAlignment="1">
      <alignment horizontal="center"/>
    </xf>
    <xf numFmtId="38" fontId="4" fillId="0" borderId="61" xfId="0" applyNumberFormat="1" applyFont="1" applyBorder="1" applyAlignment="1">
      <alignment horizontal="center"/>
    </xf>
    <xf numFmtId="6" fontId="4" fillId="0" borderId="34" xfId="0" applyNumberFormat="1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3" fontId="4" fillId="0" borderId="57" xfId="0" applyNumberFormat="1" applyFont="1" applyBorder="1" applyAlignment="1">
      <alignment horizontal="center"/>
    </xf>
    <xf numFmtId="0" fontId="4" fillId="0" borderId="57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6" fontId="4" fillId="0" borderId="62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0" fontId="4" fillId="0" borderId="67" xfId="0" applyFont="1" applyBorder="1" applyAlignment="1">
      <alignment horizontal="center"/>
    </xf>
    <xf numFmtId="3" fontId="4" fillId="0" borderId="65" xfId="0" applyNumberFormat="1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6" fontId="4" fillId="0" borderId="54" xfId="0" applyNumberFormat="1" applyFont="1" applyBorder="1" applyAlignment="1">
      <alignment horizontal="center"/>
    </xf>
    <xf numFmtId="165" fontId="4" fillId="0" borderId="54" xfId="0" applyNumberFormat="1" applyFont="1" applyBorder="1" applyAlignment="1">
      <alignment horizontal="center"/>
    </xf>
    <xf numFmtId="38" fontId="4" fillId="0" borderId="54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0" fontId="4" fillId="0" borderId="69" xfId="0" applyFont="1" applyBorder="1" applyAlignment="1">
      <alignment horizontal="center"/>
    </xf>
    <xf numFmtId="6" fontId="4" fillId="0" borderId="64" xfId="0" applyNumberFormat="1" applyFont="1" applyBorder="1" applyAlignment="1">
      <alignment horizontal="center"/>
    </xf>
    <xf numFmtId="3" fontId="4" fillId="0" borderId="28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52" xfId="0" applyNumberFormat="1" applyFont="1" applyBorder="1" applyAlignment="1">
      <alignment horizontal="center"/>
    </xf>
    <xf numFmtId="3" fontId="4" fillId="0" borderId="68" xfId="0" applyNumberFormat="1" applyFont="1" applyBorder="1" applyAlignment="1">
      <alignment horizontal="center"/>
    </xf>
    <xf numFmtId="3" fontId="4" fillId="0" borderId="29" xfId="0" applyNumberFormat="1" applyFont="1" applyBorder="1" applyAlignment="1">
      <alignment horizontal="center"/>
    </xf>
    <xf numFmtId="0" fontId="2" fillId="0" borderId="39" xfId="0" applyFont="1" applyFill="1" applyBorder="1"/>
    <xf numFmtId="38" fontId="4" fillId="0" borderId="71" xfId="0" applyNumberFormat="1" applyFont="1" applyBorder="1" applyAlignment="1">
      <alignment horizontal="center"/>
    </xf>
    <xf numFmtId="38" fontId="0" fillId="0" borderId="0" xfId="0" applyNumberFormat="1" applyFont="1" applyBorder="1" applyAlignment="1">
      <alignment horizontal="center"/>
    </xf>
    <xf numFmtId="0" fontId="0" fillId="0" borderId="0" xfId="0" applyFont="1" applyAlignment="1">
      <alignment horizontal="left" indent="3"/>
    </xf>
    <xf numFmtId="0" fontId="0" fillId="0" borderId="0" xfId="0" quotePrefix="1" applyFont="1" applyAlignment="1">
      <alignment horizontal="left" indent="3"/>
    </xf>
    <xf numFmtId="0" fontId="1" fillId="0" borderId="0" xfId="0" applyFont="1" applyFill="1"/>
    <xf numFmtId="0" fontId="4" fillId="0" borderId="0" xfId="0" applyFont="1" applyFill="1" applyBorder="1" applyAlignment="1">
      <alignment horizontal="left" indent="3"/>
    </xf>
    <xf numFmtId="0" fontId="7" fillId="0" borderId="7" xfId="0" quotePrefix="1" applyFont="1" applyBorder="1" applyAlignment="1" applyProtection="1">
      <alignment horizontal="center" vertical="center"/>
      <protection locked="0"/>
    </xf>
    <xf numFmtId="0" fontId="11" fillId="0" borderId="0" xfId="0" applyFont="1"/>
    <xf numFmtId="0" fontId="2" fillId="0" borderId="25" xfId="0" applyFont="1" applyFill="1" applyBorder="1"/>
    <xf numFmtId="0" fontId="4" fillId="0" borderId="39" xfId="0" applyFont="1" applyFill="1" applyBorder="1" applyAlignment="1">
      <alignment horizontal="left" indent="2"/>
    </xf>
    <xf numFmtId="0" fontId="4" fillId="0" borderId="46" xfId="0" applyFont="1" applyFill="1" applyBorder="1" applyAlignment="1">
      <alignment horizontal="left" indent="2"/>
    </xf>
    <xf numFmtId="0" fontId="2" fillId="0" borderId="27" xfId="0" applyFont="1" applyFill="1" applyBorder="1"/>
    <xf numFmtId="0" fontId="2" fillId="0" borderId="28" xfId="0" applyFont="1" applyFill="1" applyBorder="1"/>
    <xf numFmtId="6" fontId="4" fillId="0" borderId="32" xfId="0" applyNumberFormat="1" applyFont="1" applyFill="1" applyBorder="1" applyAlignment="1">
      <alignment horizontal="center"/>
    </xf>
    <xf numFmtId="6" fontId="4" fillId="0" borderId="27" xfId="0" applyNumberFormat="1" applyFont="1" applyFill="1" applyBorder="1" applyAlignment="1">
      <alignment horizontal="center"/>
    </xf>
    <xf numFmtId="165" fontId="4" fillId="0" borderId="32" xfId="0" applyNumberFormat="1" applyFont="1" applyFill="1" applyBorder="1" applyAlignment="1">
      <alignment horizontal="center"/>
    </xf>
    <xf numFmtId="38" fontId="4" fillId="0" borderId="32" xfId="0" applyNumberFormat="1" applyFont="1" applyFill="1" applyBorder="1" applyAlignment="1">
      <alignment horizontal="center"/>
    </xf>
    <xf numFmtId="38" fontId="0" fillId="0" borderId="72" xfId="0" applyNumberFormat="1" applyFont="1" applyBorder="1" applyAlignment="1">
      <alignment horizontal="center"/>
    </xf>
    <xf numFmtId="38" fontId="0" fillId="0" borderId="73" xfId="0" applyNumberFormat="1" applyFont="1" applyBorder="1" applyAlignment="1">
      <alignment horizontal="center"/>
    </xf>
    <xf numFmtId="0" fontId="0" fillId="0" borderId="73" xfId="0" applyFont="1" applyBorder="1" applyAlignment="1">
      <alignment horizontal="center"/>
    </xf>
    <xf numFmtId="3" fontId="0" fillId="0" borderId="73" xfId="0" applyNumberFormat="1" applyFont="1" applyBorder="1" applyAlignment="1">
      <alignment horizontal="center"/>
    </xf>
    <xf numFmtId="3" fontId="0" fillId="0" borderId="74" xfId="0" applyNumberFormat="1" applyFont="1" applyBorder="1" applyAlignment="1">
      <alignment horizontal="center"/>
    </xf>
    <xf numFmtId="38" fontId="4" fillId="0" borderId="75" xfId="0" applyNumberFormat="1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0" fontId="0" fillId="0" borderId="50" xfId="0" applyFont="1" applyBorder="1"/>
    <xf numFmtId="6" fontId="0" fillId="0" borderId="0" xfId="0" applyNumberFormat="1" applyFont="1"/>
    <xf numFmtId="166" fontId="0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51" xfId="0" applyFont="1" applyBorder="1" applyAlignment="1" applyProtection="1">
      <alignment horizontal="left"/>
      <protection locked="0"/>
    </xf>
    <xf numFmtId="0" fontId="0" fillId="0" borderId="51" xfId="0" applyBorder="1" applyAlignment="1">
      <alignment horizontal="left"/>
    </xf>
    <xf numFmtId="0" fontId="0" fillId="0" borderId="0" xfId="0" applyFill="1" applyAlignment="1"/>
    <xf numFmtId="15" fontId="3" fillId="0" borderId="2" xfId="0" quotePrefix="1" applyNumberFormat="1" applyFont="1" applyBorder="1" applyAlignment="1" applyProtection="1">
      <alignment horizontal="left"/>
      <protection locked="0"/>
    </xf>
    <xf numFmtId="0" fontId="0" fillId="0" borderId="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152</xdr:row>
      <xdr:rowOff>0</xdr:rowOff>
    </xdr:from>
    <xdr:to>
      <xdr:col>10</xdr:col>
      <xdr:colOff>152400</xdr:colOff>
      <xdr:row>167</xdr:row>
      <xdr:rowOff>38099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637D02CF-5A9B-42ED-BAFA-9FE3302DC0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5949" y="28152559"/>
          <a:ext cx="10422909" cy="27782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5"/>
  <sheetViews>
    <sheetView tabSelected="1" zoomScale="85" zoomScaleNormal="85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D62" sqref="AD62"/>
    </sheetView>
  </sheetViews>
  <sheetFormatPr defaultColWidth="9.140625" defaultRowHeight="15" x14ac:dyDescent="0.25"/>
  <cols>
    <col min="1" max="1" width="5.85546875" style="2" customWidth="1"/>
    <col min="2" max="2" width="50.7109375" style="2" customWidth="1"/>
    <col min="3" max="3" width="13.28515625" style="2" customWidth="1"/>
    <col min="4" max="4" width="13.42578125" style="2" customWidth="1"/>
    <col min="5" max="11" width="11.85546875" style="2" bestFit="1" customWidth="1"/>
    <col min="12" max="12" width="12.42578125" style="2" bestFit="1" customWidth="1"/>
    <col min="13" max="13" width="13.140625" style="2" customWidth="1"/>
    <col min="14" max="15" width="12.42578125" style="2" bestFit="1" customWidth="1"/>
    <col min="16" max="16" width="11.42578125" style="2" customWidth="1"/>
    <col min="17" max="17" width="12.28515625" style="2" customWidth="1"/>
    <col min="18" max="18" width="13.140625" style="2" customWidth="1"/>
    <col min="19" max="19" width="10" style="2" bestFit="1" customWidth="1"/>
    <col min="20" max="21" width="9.140625" style="2"/>
    <col min="22" max="22" width="11.42578125" style="2" bestFit="1" customWidth="1"/>
    <col min="23" max="24" width="12.7109375" style="2" customWidth="1"/>
    <col min="25" max="25" width="12.42578125" style="2" customWidth="1"/>
    <col min="26" max="26" width="12.5703125" style="2" customWidth="1"/>
    <col min="27" max="27" width="12.42578125" style="2" customWidth="1"/>
    <col min="28" max="28" width="13.140625" style="2" customWidth="1"/>
    <col min="29" max="30" width="9.140625" style="2"/>
    <col min="31" max="31" width="12.42578125" style="2" customWidth="1"/>
    <col min="32" max="32" width="12.140625" style="2" customWidth="1"/>
    <col min="33" max="16384" width="9.140625" style="2"/>
  </cols>
  <sheetData>
    <row r="1" spans="1:28" ht="16.5" thickTop="1" thickBot="1" x14ac:dyDescent="0.3">
      <c r="B1" s="214" t="s">
        <v>0</v>
      </c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38"/>
      <c r="Y1" s="38"/>
      <c r="Z1" s="38"/>
      <c r="AA1" s="38"/>
      <c r="AB1" s="39"/>
    </row>
    <row r="2" spans="1:28" ht="17.100000000000001" customHeight="1" x14ac:dyDescent="0.25">
      <c r="B2" s="5" t="s">
        <v>1</v>
      </c>
      <c r="C2" s="216" t="s">
        <v>2</v>
      </c>
      <c r="D2" s="217"/>
      <c r="E2" s="217"/>
      <c r="F2" s="217"/>
      <c r="G2" s="217"/>
      <c r="H2" s="217"/>
      <c r="I2" s="217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8"/>
    </row>
    <row r="3" spans="1:28" ht="17.100000000000001" customHeight="1" x14ac:dyDescent="0.25">
      <c r="B3" s="191" t="s">
        <v>3</v>
      </c>
      <c r="C3" s="218" t="s">
        <v>4</v>
      </c>
      <c r="D3" s="218"/>
      <c r="E3" s="218"/>
      <c r="F3" s="218"/>
      <c r="G3" s="218"/>
      <c r="H3" s="218"/>
      <c r="I3" s="218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10"/>
    </row>
    <row r="4" spans="1:28" ht="15" customHeight="1" thickTop="1" thickBot="1" x14ac:dyDescent="0.3">
      <c r="B4" s="5" t="s">
        <v>5</v>
      </c>
      <c r="C4" s="219">
        <v>44022</v>
      </c>
      <c r="D4" s="220"/>
      <c r="E4" s="220"/>
      <c r="F4" s="220"/>
      <c r="G4" s="220"/>
      <c r="H4" s="220"/>
      <c r="I4" s="220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11"/>
    </row>
    <row r="5" spans="1:28" ht="15.75" hidden="1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11"/>
    </row>
    <row r="6" spans="1:28" ht="15.75" hidden="1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20"/>
    </row>
    <row r="7" spans="1:28" s="3" customFormat="1" ht="16.5" thickTop="1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25">
        <v>2020</v>
      </c>
      <c r="P7" s="23"/>
      <c r="Q7" s="23"/>
      <c r="R7" s="23"/>
      <c r="S7" s="23"/>
      <c r="T7" s="23"/>
      <c r="U7" s="26"/>
      <c r="V7" s="22" t="s">
        <v>6</v>
      </c>
      <c r="W7" s="23"/>
      <c r="X7" s="23"/>
      <c r="Y7" s="23"/>
      <c r="Z7" s="23"/>
      <c r="AA7" s="23"/>
      <c r="AB7" s="24"/>
    </row>
    <row r="8" spans="1:28" ht="15.75" thickBot="1" x14ac:dyDescent="0.3">
      <c r="B8" s="27"/>
      <c r="C8" s="28" t="s">
        <v>7</v>
      </c>
      <c r="D8" s="29" t="s">
        <v>8</v>
      </c>
      <c r="E8" s="29" t="s">
        <v>9</v>
      </c>
      <c r="F8" s="29" t="s">
        <v>10</v>
      </c>
      <c r="G8" s="29" t="s">
        <v>11</v>
      </c>
      <c r="H8" s="29" t="s">
        <v>12</v>
      </c>
      <c r="I8" s="29" t="s">
        <v>13</v>
      </c>
      <c r="J8" s="29" t="s">
        <v>14</v>
      </c>
      <c r="K8" s="29" t="s">
        <v>15</v>
      </c>
      <c r="L8" s="29" t="s">
        <v>16</v>
      </c>
      <c r="M8" s="29" t="s">
        <v>17</v>
      </c>
      <c r="N8" s="30" t="s">
        <v>18</v>
      </c>
      <c r="O8" s="31" t="s">
        <v>7</v>
      </c>
      <c r="P8" s="193" t="s">
        <v>8</v>
      </c>
      <c r="Q8" s="193" t="s">
        <v>9</v>
      </c>
      <c r="R8" s="193" t="s">
        <v>10</v>
      </c>
      <c r="S8" s="29" t="s">
        <v>19</v>
      </c>
      <c r="T8" s="29" t="s">
        <v>12</v>
      </c>
      <c r="U8" s="32" t="s">
        <v>13</v>
      </c>
      <c r="V8" s="28" t="s">
        <v>7</v>
      </c>
      <c r="W8" s="29" t="s">
        <v>8</v>
      </c>
      <c r="X8" s="29" t="s">
        <v>9</v>
      </c>
      <c r="Y8" s="29" t="s">
        <v>10</v>
      </c>
      <c r="Z8" s="29" t="s">
        <v>19</v>
      </c>
      <c r="AA8" s="29" t="s">
        <v>12</v>
      </c>
      <c r="AB8" s="33" t="s">
        <v>13</v>
      </c>
    </row>
    <row r="9" spans="1:28" x14ac:dyDescent="0.25">
      <c r="A9" s="4">
        <v>1</v>
      </c>
      <c r="B9" s="195" t="s">
        <v>20</v>
      </c>
      <c r="C9" s="45"/>
      <c r="D9" s="46"/>
      <c r="E9" s="46"/>
      <c r="F9" s="46"/>
      <c r="G9" s="46"/>
      <c r="H9" s="46"/>
      <c r="I9" s="46"/>
      <c r="J9" s="46"/>
      <c r="K9" s="46"/>
      <c r="L9" s="46"/>
      <c r="M9" s="46"/>
      <c r="N9" s="47"/>
      <c r="O9" s="45"/>
      <c r="P9" s="46"/>
      <c r="Q9" s="46"/>
      <c r="R9" s="46"/>
      <c r="S9" s="46"/>
      <c r="T9" s="46"/>
      <c r="U9" s="47"/>
      <c r="V9" s="48"/>
      <c r="W9" s="49"/>
      <c r="X9" s="50"/>
      <c r="Y9" s="50"/>
      <c r="Z9" s="50"/>
      <c r="AA9" s="50"/>
      <c r="AB9" s="51"/>
    </row>
    <row r="10" spans="1:28" x14ac:dyDescent="0.25">
      <c r="A10" s="4"/>
      <c r="B10" s="196" t="s">
        <v>21</v>
      </c>
      <c r="C10" s="52">
        <v>28225</v>
      </c>
      <c r="D10" s="53">
        <v>28195</v>
      </c>
      <c r="E10" s="53">
        <v>28074</v>
      </c>
      <c r="F10" s="53">
        <v>28058</v>
      </c>
      <c r="G10" s="53">
        <v>28217</v>
      </c>
      <c r="H10" s="53">
        <v>28115</v>
      </c>
      <c r="I10" s="53">
        <v>29235</v>
      </c>
      <c r="J10" s="53">
        <v>29417</v>
      </c>
      <c r="K10" s="53">
        <v>29396</v>
      </c>
      <c r="L10" s="53">
        <v>29625</v>
      </c>
      <c r="M10" s="53">
        <v>29618</v>
      </c>
      <c r="N10" s="53">
        <v>29223</v>
      </c>
      <c r="O10" s="52">
        <v>29185</v>
      </c>
      <c r="P10" s="53">
        <v>29165</v>
      </c>
      <c r="Q10" s="53">
        <v>28981</v>
      </c>
      <c r="R10" s="53">
        <v>28968</v>
      </c>
      <c r="S10" s="53"/>
      <c r="T10" s="53"/>
      <c r="U10" s="54"/>
      <c r="V10" s="55">
        <f>C10-O10</f>
        <v>-960</v>
      </c>
      <c r="W10" s="55">
        <f>D10-P10</f>
        <v>-970</v>
      </c>
      <c r="X10" s="55">
        <f t="shared" ref="X10:AB14" si="0">E10-Q10</f>
        <v>-907</v>
      </c>
      <c r="Y10" s="55">
        <f t="shared" si="0"/>
        <v>-910</v>
      </c>
      <c r="Z10" s="55">
        <f t="shared" si="0"/>
        <v>28217</v>
      </c>
      <c r="AA10" s="55">
        <f t="shared" si="0"/>
        <v>28115</v>
      </c>
      <c r="AB10" s="67">
        <f t="shared" si="0"/>
        <v>29235</v>
      </c>
    </row>
    <row r="11" spans="1:28" x14ac:dyDescent="0.25">
      <c r="A11" s="4"/>
      <c r="B11" s="196" t="s">
        <v>22</v>
      </c>
      <c r="C11" s="52">
        <v>6847</v>
      </c>
      <c r="D11" s="53">
        <v>6906</v>
      </c>
      <c r="E11" s="53">
        <v>7001</v>
      </c>
      <c r="F11" s="53">
        <v>6851</v>
      </c>
      <c r="G11" s="53">
        <v>6591</v>
      </c>
      <c r="H11" s="53">
        <v>6586</v>
      </c>
      <c r="I11" s="53">
        <v>5369</v>
      </c>
      <c r="J11" s="53">
        <v>5299</v>
      </c>
      <c r="K11" s="53">
        <v>5531</v>
      </c>
      <c r="L11" s="53">
        <v>5524</v>
      </c>
      <c r="M11" s="53">
        <v>5601</v>
      </c>
      <c r="N11" s="53">
        <v>6015</v>
      </c>
      <c r="O11" s="52">
        <v>6052</v>
      </c>
      <c r="P11" s="53">
        <v>6043</v>
      </c>
      <c r="Q11" s="53">
        <v>6226</v>
      </c>
      <c r="R11" s="53">
        <v>6204</v>
      </c>
      <c r="S11" s="53"/>
      <c r="T11" s="53"/>
      <c r="U11" s="54"/>
      <c r="V11" s="55">
        <f t="shared" ref="V11:W14" si="1">C11-O11</f>
        <v>795</v>
      </c>
      <c r="W11" s="55">
        <f t="shared" si="1"/>
        <v>863</v>
      </c>
      <c r="X11" s="55">
        <f t="shared" si="0"/>
        <v>775</v>
      </c>
      <c r="Y11" s="55">
        <f t="shared" si="0"/>
        <v>647</v>
      </c>
      <c r="Z11" s="55">
        <f t="shared" si="0"/>
        <v>6591</v>
      </c>
      <c r="AA11" s="55">
        <f t="shared" si="0"/>
        <v>6586</v>
      </c>
      <c r="AB11" s="54">
        <f t="shared" si="0"/>
        <v>5369</v>
      </c>
    </row>
    <row r="12" spans="1:28" x14ac:dyDescent="0.25">
      <c r="A12" s="4"/>
      <c r="B12" s="196" t="s">
        <v>23</v>
      </c>
      <c r="C12" s="52">
        <v>4602</v>
      </c>
      <c r="D12" s="53">
        <v>4628</v>
      </c>
      <c r="E12" s="53">
        <v>4616</v>
      </c>
      <c r="F12" s="53">
        <v>4612</v>
      </c>
      <c r="G12" s="53">
        <v>4584</v>
      </c>
      <c r="H12" s="53">
        <v>4577</v>
      </c>
      <c r="I12" s="53">
        <v>4563</v>
      </c>
      <c r="J12" s="53">
        <v>4570</v>
      </c>
      <c r="K12" s="53">
        <v>4601</v>
      </c>
      <c r="L12" s="53">
        <v>4630</v>
      </c>
      <c r="M12" s="53">
        <v>4633</v>
      </c>
      <c r="N12" s="53">
        <v>4640</v>
      </c>
      <c r="O12" s="52">
        <v>4643</v>
      </c>
      <c r="P12" s="53">
        <v>4643</v>
      </c>
      <c r="Q12" s="53">
        <v>4633</v>
      </c>
      <c r="R12" s="53">
        <v>4629</v>
      </c>
      <c r="S12" s="53"/>
      <c r="T12" s="53"/>
      <c r="U12" s="54"/>
      <c r="V12" s="55">
        <f t="shared" si="1"/>
        <v>-41</v>
      </c>
      <c r="W12" s="55">
        <f t="shared" si="1"/>
        <v>-15</v>
      </c>
      <c r="X12" s="55">
        <f t="shared" si="0"/>
        <v>-17</v>
      </c>
      <c r="Y12" s="55">
        <f t="shared" si="0"/>
        <v>-17</v>
      </c>
      <c r="Z12" s="55">
        <f t="shared" si="0"/>
        <v>4584</v>
      </c>
      <c r="AA12" s="55">
        <f t="shared" si="0"/>
        <v>4577</v>
      </c>
      <c r="AB12" s="54">
        <f t="shared" si="0"/>
        <v>4563</v>
      </c>
    </row>
    <row r="13" spans="1:28" x14ac:dyDescent="0.25">
      <c r="A13" s="4"/>
      <c r="B13" s="196" t="s">
        <v>24</v>
      </c>
      <c r="C13" s="52">
        <v>612</v>
      </c>
      <c r="D13" s="53">
        <v>585</v>
      </c>
      <c r="E13" s="53">
        <v>583</v>
      </c>
      <c r="F13" s="53">
        <v>584</v>
      </c>
      <c r="G13" s="53">
        <v>585</v>
      </c>
      <c r="H13" s="53">
        <v>581</v>
      </c>
      <c r="I13" s="53">
        <v>580</v>
      </c>
      <c r="J13" s="53">
        <v>583</v>
      </c>
      <c r="K13" s="53">
        <v>587</v>
      </c>
      <c r="L13" s="53">
        <v>591</v>
      </c>
      <c r="M13" s="53">
        <v>592</v>
      </c>
      <c r="N13" s="53">
        <v>595</v>
      </c>
      <c r="O13" s="52">
        <v>594</v>
      </c>
      <c r="P13" s="53">
        <v>596</v>
      </c>
      <c r="Q13" s="53">
        <v>594</v>
      </c>
      <c r="R13" s="53">
        <v>593</v>
      </c>
      <c r="S13" s="53"/>
      <c r="T13" s="53"/>
      <c r="U13" s="54"/>
      <c r="V13" s="55">
        <f t="shared" si="1"/>
        <v>18</v>
      </c>
      <c r="W13" s="55">
        <f t="shared" si="1"/>
        <v>-11</v>
      </c>
      <c r="X13" s="55">
        <f t="shared" si="0"/>
        <v>-11</v>
      </c>
      <c r="Y13" s="55">
        <f t="shared" si="0"/>
        <v>-9</v>
      </c>
      <c r="Z13" s="55">
        <f t="shared" si="0"/>
        <v>585</v>
      </c>
      <c r="AA13" s="55">
        <f t="shared" si="0"/>
        <v>581</v>
      </c>
      <c r="AB13" s="54">
        <f t="shared" si="0"/>
        <v>580</v>
      </c>
    </row>
    <row r="14" spans="1:28" x14ac:dyDescent="0.25">
      <c r="A14" s="4"/>
      <c r="B14" s="196" t="s">
        <v>25</v>
      </c>
      <c r="C14" s="52">
        <v>114</v>
      </c>
      <c r="D14" s="53">
        <v>113</v>
      </c>
      <c r="E14" s="53">
        <v>115</v>
      </c>
      <c r="F14" s="53">
        <v>115</v>
      </c>
      <c r="G14" s="53">
        <v>117</v>
      </c>
      <c r="H14" s="53">
        <v>117</v>
      </c>
      <c r="I14" s="53">
        <v>117</v>
      </c>
      <c r="J14" s="53">
        <v>117</v>
      </c>
      <c r="K14" s="53">
        <v>117</v>
      </c>
      <c r="L14" s="53">
        <v>117</v>
      </c>
      <c r="M14" s="53">
        <v>117</v>
      </c>
      <c r="N14" s="53">
        <v>117</v>
      </c>
      <c r="O14" s="52">
        <v>115</v>
      </c>
      <c r="P14" s="53">
        <v>115</v>
      </c>
      <c r="Q14" s="53">
        <v>114</v>
      </c>
      <c r="R14" s="53">
        <v>114</v>
      </c>
      <c r="S14" s="53"/>
      <c r="T14" s="53"/>
      <c r="U14" s="54"/>
      <c r="V14" s="55">
        <f t="shared" si="1"/>
        <v>-1</v>
      </c>
      <c r="W14" s="55">
        <f t="shared" si="1"/>
        <v>-2</v>
      </c>
      <c r="X14" s="55">
        <f t="shared" si="0"/>
        <v>1</v>
      </c>
      <c r="Y14" s="55">
        <f t="shared" si="0"/>
        <v>1</v>
      </c>
      <c r="Z14" s="55">
        <f t="shared" si="0"/>
        <v>117</v>
      </c>
      <c r="AA14" s="55">
        <f t="shared" si="0"/>
        <v>117</v>
      </c>
      <c r="AB14" s="54">
        <f t="shared" si="0"/>
        <v>117</v>
      </c>
    </row>
    <row r="15" spans="1:28" ht="15.75" thickBot="1" x14ac:dyDescent="0.3">
      <c r="A15" s="4"/>
      <c r="B15" s="197" t="s">
        <v>26</v>
      </c>
      <c r="C15" s="115">
        <f>SUM(C10:C14)</f>
        <v>40400</v>
      </c>
      <c r="D15" s="57">
        <f>SUM(D10:D14)</f>
        <v>40427</v>
      </c>
      <c r="E15" s="57">
        <f t="shared" ref="E15:U15" si="2">SUM(E10:E14)</f>
        <v>40389</v>
      </c>
      <c r="F15" s="57">
        <f t="shared" si="2"/>
        <v>40220</v>
      </c>
      <c r="G15" s="57">
        <f t="shared" si="2"/>
        <v>40094</v>
      </c>
      <c r="H15" s="57">
        <f t="shared" si="2"/>
        <v>39976</v>
      </c>
      <c r="I15" s="57">
        <f t="shared" si="2"/>
        <v>39864</v>
      </c>
      <c r="J15" s="57">
        <f t="shared" si="2"/>
        <v>39986</v>
      </c>
      <c r="K15" s="57">
        <f t="shared" si="2"/>
        <v>40232</v>
      </c>
      <c r="L15" s="57">
        <f t="shared" si="2"/>
        <v>40487</v>
      </c>
      <c r="M15" s="57">
        <f t="shared" si="2"/>
        <v>40561</v>
      </c>
      <c r="N15" s="56">
        <f t="shared" ref="N15" si="3">SUM(N10:N14)</f>
        <v>40590</v>
      </c>
      <c r="O15" s="57">
        <f t="shared" si="2"/>
        <v>40589</v>
      </c>
      <c r="P15" s="57">
        <f t="shared" si="2"/>
        <v>40562</v>
      </c>
      <c r="Q15" s="57">
        <f t="shared" si="2"/>
        <v>40548</v>
      </c>
      <c r="R15" s="57">
        <f t="shared" si="2"/>
        <v>40508</v>
      </c>
      <c r="S15" s="57">
        <f t="shared" si="2"/>
        <v>0</v>
      </c>
      <c r="T15" s="57">
        <f t="shared" si="2"/>
        <v>0</v>
      </c>
      <c r="U15" s="56">
        <f t="shared" si="2"/>
        <v>0</v>
      </c>
      <c r="V15" s="57">
        <f>SUM(V10:V14)</f>
        <v>-189</v>
      </c>
      <c r="W15" s="57">
        <f>SUM(W10:W14)</f>
        <v>-135</v>
      </c>
      <c r="X15" s="57">
        <f t="shared" ref="X15:AB15" si="4">SUM(X10:X14)</f>
        <v>-159</v>
      </c>
      <c r="Y15" s="57">
        <f t="shared" si="4"/>
        <v>-288</v>
      </c>
      <c r="Z15" s="57">
        <f t="shared" si="4"/>
        <v>40094</v>
      </c>
      <c r="AA15" s="57">
        <f t="shared" si="4"/>
        <v>39976</v>
      </c>
      <c r="AB15" s="56">
        <f t="shared" si="4"/>
        <v>39864</v>
      </c>
    </row>
    <row r="16" spans="1:28" ht="17.25" x14ac:dyDescent="0.25">
      <c r="A16" s="4">
        <f>+A9+1</f>
        <v>2</v>
      </c>
      <c r="B16" s="186" t="s">
        <v>27</v>
      </c>
      <c r="C16" s="58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60"/>
      <c r="O16" s="58"/>
      <c r="P16" s="59"/>
      <c r="Q16" s="59"/>
      <c r="R16" s="59"/>
      <c r="S16" s="59"/>
      <c r="T16" s="59"/>
      <c r="U16" s="162"/>
      <c r="V16" s="61"/>
      <c r="W16" s="62"/>
      <c r="X16" s="63"/>
      <c r="Y16" s="63"/>
      <c r="Z16" s="63"/>
      <c r="AA16" s="63"/>
      <c r="AB16" s="64"/>
    </row>
    <row r="17" spans="1:28" x14ac:dyDescent="0.25">
      <c r="A17" s="4"/>
      <c r="B17" s="196" t="s">
        <v>21</v>
      </c>
      <c r="C17" s="65">
        <v>5106</v>
      </c>
      <c r="D17" s="66">
        <v>5629</v>
      </c>
      <c r="E17" s="66">
        <v>6052</v>
      </c>
      <c r="F17" s="66">
        <v>6619</v>
      </c>
      <c r="G17" s="66">
        <v>6789</v>
      </c>
      <c r="H17" s="66">
        <v>6815</v>
      </c>
      <c r="I17" s="66">
        <v>6554</v>
      </c>
      <c r="J17" s="66">
        <v>6090</v>
      </c>
      <c r="K17" s="66">
        <v>5615</v>
      </c>
      <c r="L17" s="66">
        <v>5276</v>
      </c>
      <c r="M17" s="66">
        <v>4905</v>
      </c>
      <c r="N17" s="67">
        <v>4994</v>
      </c>
      <c r="O17" s="65">
        <v>5562</v>
      </c>
      <c r="P17" s="66">
        <v>6218</v>
      </c>
      <c r="Q17" s="66">
        <v>6479</v>
      </c>
      <c r="R17" s="66">
        <v>6868</v>
      </c>
      <c r="S17" s="66"/>
      <c r="T17" s="66"/>
      <c r="U17" s="163"/>
      <c r="V17" s="68">
        <f>C17-O17</f>
        <v>-456</v>
      </c>
      <c r="W17" s="68">
        <f>D17-P17</f>
        <v>-589</v>
      </c>
      <c r="X17" s="68">
        <f t="shared" ref="X17:AB21" si="5">E17-Q17</f>
        <v>-427</v>
      </c>
      <c r="Y17" s="68">
        <f t="shared" si="5"/>
        <v>-249</v>
      </c>
      <c r="Z17" s="68">
        <f t="shared" si="5"/>
        <v>6789</v>
      </c>
      <c r="AA17" s="68">
        <f t="shared" si="5"/>
        <v>6815</v>
      </c>
      <c r="AB17" s="67">
        <f t="shared" si="5"/>
        <v>6554</v>
      </c>
    </row>
    <row r="18" spans="1:28" x14ac:dyDescent="0.25">
      <c r="A18" s="4"/>
      <c r="B18" s="196" t="s">
        <v>22</v>
      </c>
      <c r="C18" s="65">
        <v>2647</v>
      </c>
      <c r="D18" s="66">
        <v>2377</v>
      </c>
      <c r="E18" s="66">
        <v>2965</v>
      </c>
      <c r="F18" s="66">
        <v>2962</v>
      </c>
      <c r="G18" s="66">
        <v>3126</v>
      </c>
      <c r="H18" s="66">
        <v>2469</v>
      </c>
      <c r="I18" s="66">
        <v>2821</v>
      </c>
      <c r="J18" s="66">
        <v>2560</v>
      </c>
      <c r="K18" s="66">
        <v>1853</v>
      </c>
      <c r="L18" s="66">
        <v>1835</v>
      </c>
      <c r="M18" s="66">
        <v>1462</v>
      </c>
      <c r="N18" s="67">
        <v>1477</v>
      </c>
      <c r="O18" s="65">
        <v>2245</v>
      </c>
      <c r="P18" s="66">
        <v>2048</v>
      </c>
      <c r="Q18" s="66">
        <v>1631</v>
      </c>
      <c r="R18" s="66">
        <v>2259</v>
      </c>
      <c r="S18" s="66"/>
      <c r="T18" s="66"/>
      <c r="U18" s="163"/>
      <c r="V18" s="68">
        <f t="shared" ref="V18:W21" si="6">C18-O18</f>
        <v>402</v>
      </c>
      <c r="W18" s="68">
        <f t="shared" si="6"/>
        <v>329</v>
      </c>
      <c r="X18" s="68">
        <f t="shared" si="5"/>
        <v>1334</v>
      </c>
      <c r="Y18" s="68">
        <f t="shared" si="5"/>
        <v>703</v>
      </c>
      <c r="Z18" s="68">
        <f t="shared" si="5"/>
        <v>3126</v>
      </c>
      <c r="AA18" s="68">
        <f t="shared" si="5"/>
        <v>2469</v>
      </c>
      <c r="AB18" s="67">
        <f t="shared" si="5"/>
        <v>2821</v>
      </c>
    </row>
    <row r="19" spans="1:28" x14ac:dyDescent="0.25">
      <c r="A19" s="4"/>
      <c r="B19" s="196" t="s">
        <v>23</v>
      </c>
      <c r="C19" s="65">
        <v>236</v>
      </c>
      <c r="D19" s="66">
        <v>258</v>
      </c>
      <c r="E19" s="66">
        <v>297</v>
      </c>
      <c r="F19" s="66">
        <v>363</v>
      </c>
      <c r="G19" s="66">
        <v>381</v>
      </c>
      <c r="H19" s="66">
        <v>405</v>
      </c>
      <c r="I19" s="66">
        <v>364</v>
      </c>
      <c r="J19" s="66">
        <v>349</v>
      </c>
      <c r="K19" s="66">
        <v>327</v>
      </c>
      <c r="L19" s="66">
        <v>280</v>
      </c>
      <c r="M19" s="66">
        <v>198</v>
      </c>
      <c r="N19" s="67">
        <v>240</v>
      </c>
      <c r="O19" s="65">
        <v>279</v>
      </c>
      <c r="P19" s="66">
        <v>438</v>
      </c>
      <c r="Q19" s="66">
        <v>518</v>
      </c>
      <c r="R19" s="66">
        <v>500</v>
      </c>
      <c r="S19" s="66"/>
      <c r="T19" s="66"/>
      <c r="U19" s="163"/>
      <c r="V19" s="68">
        <f t="shared" si="6"/>
        <v>-43</v>
      </c>
      <c r="W19" s="68">
        <f t="shared" si="6"/>
        <v>-180</v>
      </c>
      <c r="X19" s="68">
        <f t="shared" si="5"/>
        <v>-221</v>
      </c>
      <c r="Y19" s="68">
        <f t="shared" si="5"/>
        <v>-137</v>
      </c>
      <c r="Z19" s="68">
        <f t="shared" si="5"/>
        <v>381</v>
      </c>
      <c r="AA19" s="68">
        <f t="shared" si="5"/>
        <v>405</v>
      </c>
      <c r="AB19" s="67">
        <f t="shared" si="5"/>
        <v>364</v>
      </c>
    </row>
    <row r="20" spans="1:28" x14ac:dyDescent="0.25">
      <c r="A20" s="4"/>
      <c r="B20" s="196" t="s">
        <v>24</v>
      </c>
      <c r="C20" s="65">
        <v>11</v>
      </c>
      <c r="D20" s="66">
        <v>13</v>
      </c>
      <c r="E20" s="66">
        <v>23</v>
      </c>
      <c r="F20" s="66">
        <v>22</v>
      </c>
      <c r="G20" s="66">
        <v>14</v>
      </c>
      <c r="H20" s="66">
        <v>19</v>
      </c>
      <c r="I20" s="66">
        <v>12</v>
      </c>
      <c r="J20" s="66">
        <v>12</v>
      </c>
      <c r="K20" s="66">
        <v>11</v>
      </c>
      <c r="L20" s="66">
        <v>10</v>
      </c>
      <c r="M20" s="66">
        <v>10</v>
      </c>
      <c r="N20" s="67">
        <v>14</v>
      </c>
      <c r="O20" s="65">
        <v>16</v>
      </c>
      <c r="P20" s="66">
        <v>28</v>
      </c>
      <c r="Q20" s="66">
        <v>30</v>
      </c>
      <c r="R20" s="66">
        <v>31</v>
      </c>
      <c r="S20" s="66"/>
      <c r="T20" s="66"/>
      <c r="U20" s="163"/>
      <c r="V20" s="68">
        <f t="shared" si="6"/>
        <v>-5</v>
      </c>
      <c r="W20" s="68">
        <f t="shared" si="6"/>
        <v>-15</v>
      </c>
      <c r="X20" s="68">
        <f t="shared" si="5"/>
        <v>-7</v>
      </c>
      <c r="Y20" s="68">
        <f t="shared" si="5"/>
        <v>-9</v>
      </c>
      <c r="Z20" s="68">
        <f t="shared" si="5"/>
        <v>14</v>
      </c>
      <c r="AA20" s="68">
        <f t="shared" si="5"/>
        <v>19</v>
      </c>
      <c r="AB20" s="67">
        <f t="shared" si="5"/>
        <v>12</v>
      </c>
    </row>
    <row r="21" spans="1:28" x14ac:dyDescent="0.25">
      <c r="A21" s="4"/>
      <c r="B21" s="196" t="s">
        <v>25</v>
      </c>
      <c r="C21" s="65">
        <v>2</v>
      </c>
      <c r="D21" s="66">
        <v>3</v>
      </c>
      <c r="E21" s="66">
        <v>1</v>
      </c>
      <c r="F21" s="66">
        <v>3</v>
      </c>
      <c r="G21" s="66">
        <v>2</v>
      </c>
      <c r="H21" s="66">
        <v>1</v>
      </c>
      <c r="I21" s="66">
        <v>3</v>
      </c>
      <c r="J21" s="66">
        <v>3</v>
      </c>
      <c r="K21" s="66">
        <v>0</v>
      </c>
      <c r="L21" s="66">
        <v>0</v>
      </c>
      <c r="M21" s="66">
        <v>0</v>
      </c>
      <c r="N21" s="67">
        <v>1</v>
      </c>
      <c r="O21" s="65">
        <v>3</v>
      </c>
      <c r="P21" s="66">
        <v>4</v>
      </c>
      <c r="Q21" s="66">
        <v>4</v>
      </c>
      <c r="R21" s="66">
        <v>3</v>
      </c>
      <c r="S21" s="66"/>
      <c r="T21" s="66"/>
      <c r="U21" s="163"/>
      <c r="V21" s="68">
        <f t="shared" si="6"/>
        <v>-1</v>
      </c>
      <c r="W21" s="68">
        <f t="shared" si="6"/>
        <v>-1</v>
      </c>
      <c r="X21" s="68">
        <f t="shared" si="5"/>
        <v>-3</v>
      </c>
      <c r="Y21" s="68">
        <f t="shared" si="5"/>
        <v>0</v>
      </c>
      <c r="Z21" s="68">
        <f t="shared" si="5"/>
        <v>2</v>
      </c>
      <c r="AA21" s="68">
        <f t="shared" si="5"/>
        <v>1</v>
      </c>
      <c r="AB21" s="67">
        <f t="shared" si="5"/>
        <v>3</v>
      </c>
    </row>
    <row r="22" spans="1:28" x14ac:dyDescent="0.25">
      <c r="B22" s="196" t="s">
        <v>26</v>
      </c>
      <c r="C22" s="124">
        <f>SUM(C17:C21)</f>
        <v>8002</v>
      </c>
      <c r="D22" s="68">
        <f>SUM(D17:D21)</f>
        <v>8280</v>
      </c>
      <c r="E22" s="68">
        <f t="shared" ref="E22:AB22" si="7">SUM(E17:E21)</f>
        <v>9338</v>
      </c>
      <c r="F22" s="68">
        <f t="shared" si="7"/>
        <v>9969</v>
      </c>
      <c r="G22" s="68">
        <f t="shared" si="7"/>
        <v>10312</v>
      </c>
      <c r="H22" s="68">
        <f t="shared" si="7"/>
        <v>9709</v>
      </c>
      <c r="I22" s="68">
        <f t="shared" si="7"/>
        <v>9754</v>
      </c>
      <c r="J22" s="68">
        <f t="shared" si="7"/>
        <v>9014</v>
      </c>
      <c r="K22" s="68">
        <f t="shared" si="7"/>
        <v>7806</v>
      </c>
      <c r="L22" s="68">
        <f t="shared" si="7"/>
        <v>7401</v>
      </c>
      <c r="M22" s="68">
        <f t="shared" si="7"/>
        <v>6575</v>
      </c>
      <c r="N22" s="67">
        <f t="shared" si="7"/>
        <v>6726</v>
      </c>
      <c r="O22" s="68">
        <f t="shared" si="7"/>
        <v>8105</v>
      </c>
      <c r="P22" s="68">
        <f t="shared" si="7"/>
        <v>8736</v>
      </c>
      <c r="Q22" s="68">
        <f t="shared" si="7"/>
        <v>8662</v>
      </c>
      <c r="R22" s="68">
        <f t="shared" si="7"/>
        <v>9661</v>
      </c>
      <c r="S22" s="68">
        <f t="shared" si="7"/>
        <v>0</v>
      </c>
      <c r="T22" s="68">
        <f t="shared" si="7"/>
        <v>0</v>
      </c>
      <c r="U22" s="163">
        <f t="shared" si="7"/>
        <v>0</v>
      </c>
      <c r="V22" s="68">
        <f t="shared" si="7"/>
        <v>-103</v>
      </c>
      <c r="W22" s="68">
        <f t="shared" si="7"/>
        <v>-456</v>
      </c>
      <c r="X22" s="68">
        <f t="shared" si="7"/>
        <v>676</v>
      </c>
      <c r="Y22" s="68">
        <f t="shared" si="7"/>
        <v>308</v>
      </c>
      <c r="Z22" s="68">
        <f t="shared" si="7"/>
        <v>10312</v>
      </c>
      <c r="AA22" s="68">
        <f t="shared" si="7"/>
        <v>9709</v>
      </c>
      <c r="AB22" s="67">
        <f t="shared" si="7"/>
        <v>9754</v>
      </c>
    </row>
    <row r="23" spans="1:28" ht="17.25" x14ac:dyDescent="0.25">
      <c r="A23" s="4">
        <f>+A16+1</f>
        <v>3</v>
      </c>
      <c r="B23" s="198" t="s">
        <v>28</v>
      </c>
      <c r="C23" s="65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7"/>
      <c r="O23" s="65"/>
      <c r="P23" s="66"/>
      <c r="Q23" s="66"/>
      <c r="R23" s="66"/>
      <c r="S23" s="66"/>
      <c r="T23" s="66"/>
      <c r="U23" s="163"/>
      <c r="V23" s="68"/>
      <c r="W23" s="69"/>
      <c r="X23" s="70"/>
      <c r="Y23" s="70"/>
      <c r="Z23" s="70"/>
      <c r="AA23" s="70"/>
      <c r="AB23" s="71"/>
    </row>
    <row r="24" spans="1:28" x14ac:dyDescent="0.25">
      <c r="B24" s="196" t="s">
        <v>21</v>
      </c>
      <c r="C24" s="65">
        <v>1861</v>
      </c>
      <c r="D24" s="66">
        <v>2194</v>
      </c>
      <c r="E24" s="66">
        <v>2064</v>
      </c>
      <c r="F24" s="66">
        <v>2046</v>
      </c>
      <c r="G24" s="66">
        <v>1894</v>
      </c>
      <c r="H24" s="66">
        <v>1658</v>
      </c>
      <c r="I24" s="66">
        <v>1520</v>
      </c>
      <c r="J24" s="66">
        <v>1408</v>
      </c>
      <c r="K24" s="66">
        <v>1377</v>
      </c>
      <c r="L24" s="66">
        <v>1280</v>
      </c>
      <c r="M24" s="66">
        <v>1495</v>
      </c>
      <c r="N24" s="67">
        <v>1758</v>
      </c>
      <c r="O24" s="65">
        <v>2083</v>
      </c>
      <c r="P24" s="66">
        <v>2192</v>
      </c>
      <c r="Q24" s="66">
        <v>1944</v>
      </c>
      <c r="R24" s="66">
        <v>1863</v>
      </c>
      <c r="S24" s="66"/>
      <c r="T24" s="66"/>
      <c r="U24" s="163"/>
      <c r="V24" s="68">
        <f t="shared" ref="V24" si="8">C24-O24</f>
        <v>-222</v>
      </c>
      <c r="W24" s="68">
        <f t="shared" ref="W24" si="9">D24-P24</f>
        <v>2</v>
      </c>
      <c r="X24" s="68">
        <f t="shared" ref="X24" si="10">E24-Q24</f>
        <v>120</v>
      </c>
      <c r="Y24" s="68">
        <f t="shared" ref="Y24" si="11">F24-R24</f>
        <v>183</v>
      </c>
      <c r="Z24" s="68">
        <f t="shared" ref="Z24" si="12">G24-S24</f>
        <v>1894</v>
      </c>
      <c r="AA24" s="68">
        <f t="shared" ref="AA24" si="13">H24-T24</f>
        <v>1658</v>
      </c>
      <c r="AB24" s="67">
        <f t="shared" ref="AB24" si="14">I24-U24</f>
        <v>1520</v>
      </c>
    </row>
    <row r="25" spans="1:28" x14ac:dyDescent="0.25">
      <c r="B25" s="196" t="s">
        <v>22</v>
      </c>
      <c r="C25" s="65">
        <v>1141</v>
      </c>
      <c r="D25" s="66">
        <v>1004</v>
      </c>
      <c r="E25" s="66">
        <v>1322</v>
      </c>
      <c r="F25" s="66">
        <v>538</v>
      </c>
      <c r="G25" s="66">
        <v>572</v>
      </c>
      <c r="H25" s="66">
        <v>-85</v>
      </c>
      <c r="I25" s="66">
        <v>784</v>
      </c>
      <c r="J25" s="66">
        <v>247</v>
      </c>
      <c r="K25" s="66">
        <v>-204</v>
      </c>
      <c r="L25" s="66">
        <v>250</v>
      </c>
      <c r="M25" s="66">
        <v>342</v>
      </c>
      <c r="N25" s="67">
        <v>454</v>
      </c>
      <c r="O25" s="65">
        <v>1066</v>
      </c>
      <c r="P25" s="66">
        <v>420</v>
      </c>
      <c r="Q25" s="66">
        <v>613</v>
      </c>
      <c r="R25" s="66">
        <v>864</v>
      </c>
      <c r="S25" s="66"/>
      <c r="T25" s="66"/>
      <c r="U25" s="163"/>
      <c r="V25" s="68">
        <f t="shared" ref="V25:V28" si="15">C25-O25</f>
        <v>75</v>
      </c>
      <c r="W25" s="68">
        <f t="shared" ref="W25:W28" si="16">D25-P25</f>
        <v>584</v>
      </c>
      <c r="X25" s="68">
        <f t="shared" ref="X25:X28" si="17">E25-Q25</f>
        <v>709</v>
      </c>
      <c r="Y25" s="68">
        <f t="shared" ref="Y25:Y28" si="18">F25-R25</f>
        <v>-326</v>
      </c>
      <c r="Z25" s="68">
        <f t="shared" ref="Z25:Z28" si="19">G25-S25</f>
        <v>572</v>
      </c>
      <c r="AA25" s="68">
        <f t="shared" ref="AA25:AA28" si="20">H25-T25</f>
        <v>-85</v>
      </c>
      <c r="AB25" s="67">
        <f t="shared" ref="AB25:AB28" si="21">I25-U25</f>
        <v>784</v>
      </c>
    </row>
    <row r="26" spans="1:28" x14ac:dyDescent="0.25">
      <c r="B26" s="196" t="s">
        <v>23</v>
      </c>
      <c r="C26" s="65">
        <v>111</v>
      </c>
      <c r="D26" s="66">
        <v>134</v>
      </c>
      <c r="E26" s="66">
        <v>138</v>
      </c>
      <c r="F26" s="66">
        <v>140</v>
      </c>
      <c r="G26" s="66">
        <v>114</v>
      </c>
      <c r="H26" s="66">
        <v>132</v>
      </c>
      <c r="I26" s="66">
        <v>85</v>
      </c>
      <c r="J26" s="66">
        <v>92</v>
      </c>
      <c r="K26" s="66">
        <v>99</v>
      </c>
      <c r="L26" s="66">
        <v>79</v>
      </c>
      <c r="M26" s="66">
        <v>62</v>
      </c>
      <c r="N26" s="67">
        <v>117</v>
      </c>
      <c r="O26" s="65">
        <v>132</v>
      </c>
      <c r="P26" s="66">
        <v>242</v>
      </c>
      <c r="Q26" s="66">
        <v>232</v>
      </c>
      <c r="R26" s="66">
        <v>136</v>
      </c>
      <c r="S26" s="66"/>
      <c r="T26" s="66"/>
      <c r="U26" s="163"/>
      <c r="V26" s="68">
        <f t="shared" si="15"/>
        <v>-21</v>
      </c>
      <c r="W26" s="68">
        <f t="shared" si="16"/>
        <v>-108</v>
      </c>
      <c r="X26" s="68">
        <f t="shared" si="17"/>
        <v>-94</v>
      </c>
      <c r="Y26" s="68">
        <f t="shared" si="18"/>
        <v>4</v>
      </c>
      <c r="Z26" s="68">
        <f t="shared" si="19"/>
        <v>114</v>
      </c>
      <c r="AA26" s="68">
        <f t="shared" si="20"/>
        <v>132</v>
      </c>
      <c r="AB26" s="67">
        <f t="shared" si="21"/>
        <v>85</v>
      </c>
    </row>
    <row r="27" spans="1:28" x14ac:dyDescent="0.25">
      <c r="B27" s="196" t="s">
        <v>24</v>
      </c>
      <c r="C27" s="65">
        <v>6</v>
      </c>
      <c r="D27" s="66">
        <v>6</v>
      </c>
      <c r="E27" s="66">
        <v>10</v>
      </c>
      <c r="F27" s="66">
        <v>8</v>
      </c>
      <c r="G27" s="66">
        <v>-3</v>
      </c>
      <c r="H27" s="66">
        <v>10</v>
      </c>
      <c r="I27" s="66">
        <v>-2</v>
      </c>
      <c r="J27" s="66">
        <v>1</v>
      </c>
      <c r="K27" s="66">
        <v>6</v>
      </c>
      <c r="L27" s="66">
        <v>4</v>
      </c>
      <c r="M27" s="66">
        <v>3</v>
      </c>
      <c r="N27" s="67">
        <v>8</v>
      </c>
      <c r="O27" s="65">
        <v>6</v>
      </c>
      <c r="P27" s="66">
        <v>18</v>
      </c>
      <c r="Q27" s="66">
        <v>19</v>
      </c>
      <c r="R27" s="66">
        <v>17</v>
      </c>
      <c r="S27" s="66"/>
      <c r="T27" s="66"/>
      <c r="U27" s="163"/>
      <c r="V27" s="68">
        <f t="shared" si="15"/>
        <v>0</v>
      </c>
      <c r="W27" s="68">
        <f t="shared" si="16"/>
        <v>-12</v>
      </c>
      <c r="X27" s="68">
        <f t="shared" si="17"/>
        <v>-9</v>
      </c>
      <c r="Y27" s="68">
        <f t="shared" si="18"/>
        <v>-9</v>
      </c>
      <c r="Z27" s="68">
        <f t="shared" si="19"/>
        <v>-3</v>
      </c>
      <c r="AA27" s="68">
        <f t="shared" si="20"/>
        <v>10</v>
      </c>
      <c r="AB27" s="67">
        <f t="shared" si="21"/>
        <v>-2</v>
      </c>
    </row>
    <row r="28" spans="1:28" x14ac:dyDescent="0.25">
      <c r="B28" s="196" t="s">
        <v>25</v>
      </c>
      <c r="C28" s="65">
        <v>-1</v>
      </c>
      <c r="D28" s="66">
        <v>2</v>
      </c>
      <c r="E28" s="66">
        <v>-1</v>
      </c>
      <c r="F28" s="66">
        <v>3</v>
      </c>
      <c r="G28" s="66">
        <v>0</v>
      </c>
      <c r="H28" s="66">
        <v>0</v>
      </c>
      <c r="I28" s="66">
        <v>2</v>
      </c>
      <c r="J28" s="66">
        <v>2</v>
      </c>
      <c r="K28" s="66">
        <v>0</v>
      </c>
      <c r="L28" s="66">
        <v>-1</v>
      </c>
      <c r="M28" s="66">
        <v>-1</v>
      </c>
      <c r="N28" s="67">
        <v>0</v>
      </c>
      <c r="O28" s="65">
        <v>2</v>
      </c>
      <c r="P28" s="66">
        <v>1</v>
      </c>
      <c r="Q28" s="66">
        <v>2</v>
      </c>
      <c r="R28" s="66">
        <v>1</v>
      </c>
      <c r="S28" s="66"/>
      <c r="T28" s="66"/>
      <c r="U28" s="163"/>
      <c r="V28" s="68">
        <f t="shared" si="15"/>
        <v>-3</v>
      </c>
      <c r="W28" s="68">
        <f t="shared" si="16"/>
        <v>1</v>
      </c>
      <c r="X28" s="68">
        <f t="shared" si="17"/>
        <v>-3</v>
      </c>
      <c r="Y28" s="68">
        <f t="shared" si="18"/>
        <v>2</v>
      </c>
      <c r="Z28" s="68">
        <f t="shared" si="19"/>
        <v>0</v>
      </c>
      <c r="AA28" s="68">
        <f t="shared" si="20"/>
        <v>0</v>
      </c>
      <c r="AB28" s="67">
        <f t="shared" si="21"/>
        <v>2</v>
      </c>
    </row>
    <row r="29" spans="1:28" x14ac:dyDescent="0.25">
      <c r="B29" s="196" t="s">
        <v>26</v>
      </c>
      <c r="C29" s="124">
        <f>SUM(C24:C28)</f>
        <v>3118</v>
      </c>
      <c r="D29" s="68">
        <f>SUM(D24:D28)</f>
        <v>3340</v>
      </c>
      <c r="E29" s="68">
        <f t="shared" ref="E29:AB29" si="22">SUM(E24:E28)</f>
        <v>3533</v>
      </c>
      <c r="F29" s="68">
        <f t="shared" si="22"/>
        <v>2735</v>
      </c>
      <c r="G29" s="68">
        <f t="shared" si="22"/>
        <v>2577</v>
      </c>
      <c r="H29" s="68">
        <f t="shared" si="22"/>
        <v>1715</v>
      </c>
      <c r="I29" s="68">
        <f t="shared" si="22"/>
        <v>2389</v>
      </c>
      <c r="J29" s="68">
        <f t="shared" si="22"/>
        <v>1750</v>
      </c>
      <c r="K29" s="68">
        <f t="shared" si="22"/>
        <v>1278</v>
      </c>
      <c r="L29" s="68">
        <f t="shared" si="22"/>
        <v>1612</v>
      </c>
      <c r="M29" s="68">
        <f t="shared" si="22"/>
        <v>1901</v>
      </c>
      <c r="N29" s="154">
        <f t="shared" si="22"/>
        <v>2337</v>
      </c>
      <c r="O29" s="68">
        <f t="shared" si="22"/>
        <v>3289</v>
      </c>
      <c r="P29" s="68">
        <f t="shared" si="22"/>
        <v>2873</v>
      </c>
      <c r="Q29" s="68">
        <f t="shared" si="22"/>
        <v>2810</v>
      </c>
      <c r="R29" s="68">
        <f t="shared" si="22"/>
        <v>2881</v>
      </c>
      <c r="S29" s="68">
        <f t="shared" si="22"/>
        <v>0</v>
      </c>
      <c r="T29" s="68">
        <f t="shared" si="22"/>
        <v>0</v>
      </c>
      <c r="U29" s="164">
        <f t="shared" si="22"/>
        <v>0</v>
      </c>
      <c r="V29" s="68">
        <f t="shared" si="22"/>
        <v>-171</v>
      </c>
      <c r="W29" s="68">
        <f t="shared" si="22"/>
        <v>467</v>
      </c>
      <c r="X29" s="68">
        <f t="shared" si="22"/>
        <v>723</v>
      </c>
      <c r="Y29" s="68">
        <f t="shared" si="22"/>
        <v>-146</v>
      </c>
      <c r="Z29" s="68">
        <f t="shared" si="22"/>
        <v>2577</v>
      </c>
      <c r="AA29" s="68">
        <f t="shared" si="22"/>
        <v>1715</v>
      </c>
      <c r="AB29" s="67">
        <f t="shared" si="22"/>
        <v>2389</v>
      </c>
    </row>
    <row r="30" spans="1:28" ht="17.25" x14ac:dyDescent="0.25">
      <c r="A30" s="4">
        <f>+A23+1</f>
        <v>4</v>
      </c>
      <c r="B30" s="198" t="s">
        <v>29</v>
      </c>
      <c r="C30" s="124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154"/>
      <c r="O30" s="68"/>
      <c r="P30" s="68"/>
      <c r="Q30" s="68"/>
      <c r="R30" s="68"/>
      <c r="S30" s="68"/>
      <c r="T30" s="68"/>
      <c r="U30" s="164"/>
      <c r="V30" s="68"/>
      <c r="W30" s="68"/>
      <c r="X30" s="68"/>
      <c r="Y30" s="68"/>
      <c r="Z30" s="68"/>
      <c r="AA30" s="68"/>
      <c r="AB30" s="67"/>
    </row>
    <row r="31" spans="1:28" x14ac:dyDescent="0.25">
      <c r="A31" s="4"/>
      <c r="B31" s="196" t="s">
        <v>21</v>
      </c>
      <c r="C31" s="124">
        <v>523</v>
      </c>
      <c r="D31" s="68">
        <v>559</v>
      </c>
      <c r="E31" s="68">
        <v>860</v>
      </c>
      <c r="F31" s="68">
        <v>922</v>
      </c>
      <c r="G31" s="68">
        <v>797</v>
      </c>
      <c r="H31" s="68">
        <v>798</v>
      </c>
      <c r="I31" s="68">
        <v>380</v>
      </c>
      <c r="J31" s="68">
        <v>80</v>
      </c>
      <c r="K31" s="68">
        <v>7</v>
      </c>
      <c r="L31" s="68">
        <v>163</v>
      </c>
      <c r="M31" s="68">
        <v>-7</v>
      </c>
      <c r="N31" s="154">
        <v>180</v>
      </c>
      <c r="O31" s="68">
        <v>374</v>
      </c>
      <c r="P31" s="68">
        <v>722</v>
      </c>
      <c r="Q31" s="68">
        <v>839</v>
      </c>
      <c r="R31" s="68">
        <v>903</v>
      </c>
      <c r="S31" s="68"/>
      <c r="T31" s="68"/>
      <c r="U31" s="164"/>
      <c r="V31" s="68">
        <f t="shared" ref="V31" si="23">C31-O31</f>
        <v>149</v>
      </c>
      <c r="W31" s="68">
        <f t="shared" ref="W31" si="24">D31-P31</f>
        <v>-163</v>
      </c>
      <c r="X31" s="68">
        <f t="shared" ref="X31" si="25">E31-Q31</f>
        <v>21</v>
      </c>
      <c r="Y31" s="68">
        <f t="shared" ref="Y31" si="26">F31-R31</f>
        <v>19</v>
      </c>
      <c r="Z31" s="68">
        <f t="shared" ref="Z31" si="27">G31-S31</f>
        <v>797</v>
      </c>
      <c r="AA31" s="68">
        <f t="shared" ref="AA31" si="28">H31-T31</f>
        <v>798</v>
      </c>
      <c r="AB31" s="67">
        <f t="shared" ref="AB31" si="29">I31-U31</f>
        <v>380</v>
      </c>
    </row>
    <row r="32" spans="1:28" x14ac:dyDescent="0.25">
      <c r="A32" s="4"/>
      <c r="B32" s="196" t="s">
        <v>22</v>
      </c>
      <c r="C32" s="124">
        <v>376</v>
      </c>
      <c r="D32" s="68">
        <v>271</v>
      </c>
      <c r="E32" s="68">
        <v>495</v>
      </c>
      <c r="F32" s="68">
        <v>1131</v>
      </c>
      <c r="G32" s="68">
        <v>489</v>
      </c>
      <c r="H32" s="68">
        <v>328</v>
      </c>
      <c r="I32" s="68">
        <v>-340</v>
      </c>
      <c r="J32" s="68">
        <v>41</v>
      </c>
      <c r="K32" s="68">
        <v>-92</v>
      </c>
      <c r="L32" s="68">
        <v>-267</v>
      </c>
      <c r="M32" s="68">
        <v>-107</v>
      </c>
      <c r="N32" s="154">
        <v>41</v>
      </c>
      <c r="O32" s="68">
        <v>180</v>
      </c>
      <c r="P32" s="68">
        <v>711</v>
      </c>
      <c r="Q32" s="68">
        <v>66</v>
      </c>
      <c r="R32" s="68">
        <v>393</v>
      </c>
      <c r="S32" s="68"/>
      <c r="T32" s="68"/>
      <c r="U32" s="164"/>
      <c r="V32" s="68">
        <f t="shared" ref="V32:V35" si="30">C32-O32</f>
        <v>196</v>
      </c>
      <c r="W32" s="68">
        <f t="shared" ref="W32:W35" si="31">D32-P32</f>
        <v>-440</v>
      </c>
      <c r="X32" s="68">
        <f t="shared" ref="X32:X35" si="32">E32-Q32</f>
        <v>429</v>
      </c>
      <c r="Y32" s="68">
        <f t="shared" ref="Y32:Y35" si="33">F32-R32</f>
        <v>738</v>
      </c>
      <c r="Z32" s="68">
        <f t="shared" ref="Z32:Z35" si="34">G32-S32</f>
        <v>489</v>
      </c>
      <c r="AA32" s="68">
        <f t="shared" ref="AA32:AA35" si="35">H32-T32</f>
        <v>328</v>
      </c>
      <c r="AB32" s="67">
        <f t="shared" ref="AB32:AB35" si="36">I32-U32</f>
        <v>-340</v>
      </c>
    </row>
    <row r="33" spans="1:28" x14ac:dyDescent="0.25">
      <c r="A33" s="4"/>
      <c r="B33" s="196" t="s">
        <v>23</v>
      </c>
      <c r="C33" s="124">
        <v>32</v>
      </c>
      <c r="D33" s="68">
        <v>34</v>
      </c>
      <c r="E33" s="68">
        <v>63</v>
      </c>
      <c r="F33" s="68">
        <v>77</v>
      </c>
      <c r="G33" s="68">
        <v>66</v>
      </c>
      <c r="H33" s="68">
        <v>22</v>
      </c>
      <c r="I33" s="68">
        <v>-4</v>
      </c>
      <c r="J33" s="68">
        <v>-50</v>
      </c>
      <c r="K33" s="68">
        <v>-27</v>
      </c>
      <c r="L33" s="68">
        <v>12</v>
      </c>
      <c r="M33" s="68">
        <v>-6</v>
      </c>
      <c r="N33" s="154">
        <v>6</v>
      </c>
      <c r="O33" s="68">
        <v>34</v>
      </c>
      <c r="P33" s="68">
        <v>55</v>
      </c>
      <c r="Q33" s="68">
        <v>108</v>
      </c>
      <c r="R33" s="68">
        <v>128</v>
      </c>
      <c r="S33" s="68"/>
      <c r="T33" s="68"/>
      <c r="U33" s="164"/>
      <c r="V33" s="68">
        <f t="shared" si="30"/>
        <v>-2</v>
      </c>
      <c r="W33" s="68">
        <f t="shared" si="31"/>
        <v>-21</v>
      </c>
      <c r="X33" s="68">
        <f t="shared" si="32"/>
        <v>-45</v>
      </c>
      <c r="Y33" s="68">
        <f t="shared" si="33"/>
        <v>-51</v>
      </c>
      <c r="Z33" s="68">
        <f t="shared" si="34"/>
        <v>66</v>
      </c>
      <c r="AA33" s="68">
        <f t="shared" si="35"/>
        <v>22</v>
      </c>
      <c r="AB33" s="67">
        <f t="shared" si="36"/>
        <v>-4</v>
      </c>
    </row>
    <row r="34" spans="1:28" x14ac:dyDescent="0.25">
      <c r="A34" s="4"/>
      <c r="B34" s="196" t="s">
        <v>24</v>
      </c>
      <c r="C34" s="124">
        <v>2</v>
      </c>
      <c r="D34" s="68">
        <v>3</v>
      </c>
      <c r="E34" s="68">
        <v>8</v>
      </c>
      <c r="F34" s="68">
        <v>6</v>
      </c>
      <c r="G34" s="68">
        <v>2</v>
      </c>
      <c r="H34" s="68">
        <v>-7</v>
      </c>
      <c r="I34" s="68">
        <v>-6</v>
      </c>
      <c r="J34" s="68">
        <v>-2</v>
      </c>
      <c r="K34" s="68">
        <v>-3</v>
      </c>
      <c r="L34" s="68">
        <v>-1</v>
      </c>
      <c r="M34" s="68">
        <v>2</v>
      </c>
      <c r="N34" s="154">
        <v>1</v>
      </c>
      <c r="O34" s="68">
        <v>5</v>
      </c>
      <c r="P34" s="68">
        <v>5</v>
      </c>
      <c r="Q34" s="68">
        <v>5</v>
      </c>
      <c r="R34" s="68">
        <v>8</v>
      </c>
      <c r="S34" s="68"/>
      <c r="T34" s="68"/>
      <c r="U34" s="164"/>
      <c r="V34" s="68">
        <f t="shared" si="30"/>
        <v>-3</v>
      </c>
      <c r="W34" s="68">
        <f t="shared" si="31"/>
        <v>-2</v>
      </c>
      <c r="X34" s="68">
        <f t="shared" si="32"/>
        <v>3</v>
      </c>
      <c r="Y34" s="68">
        <f t="shared" si="33"/>
        <v>-2</v>
      </c>
      <c r="Z34" s="68">
        <f t="shared" si="34"/>
        <v>2</v>
      </c>
      <c r="AA34" s="68">
        <f t="shared" si="35"/>
        <v>-7</v>
      </c>
      <c r="AB34" s="67">
        <f t="shared" si="36"/>
        <v>-6</v>
      </c>
    </row>
    <row r="35" spans="1:28" x14ac:dyDescent="0.25">
      <c r="A35" s="4"/>
      <c r="B35" s="196" t="s">
        <v>25</v>
      </c>
      <c r="C35" s="124">
        <v>3</v>
      </c>
      <c r="D35" s="68">
        <v>1</v>
      </c>
      <c r="E35" s="68">
        <v>2</v>
      </c>
      <c r="F35" s="68">
        <v>-1</v>
      </c>
      <c r="G35" s="68">
        <v>1</v>
      </c>
      <c r="H35" s="68">
        <v>0</v>
      </c>
      <c r="I35" s="68">
        <v>0</v>
      </c>
      <c r="J35" s="68">
        <v>1</v>
      </c>
      <c r="K35" s="68">
        <v>0</v>
      </c>
      <c r="L35" s="68">
        <v>1</v>
      </c>
      <c r="M35" s="68">
        <v>0</v>
      </c>
      <c r="N35" s="154">
        <v>0</v>
      </c>
      <c r="O35" s="68">
        <v>0</v>
      </c>
      <c r="P35" s="68">
        <v>2</v>
      </c>
      <c r="Q35" s="68">
        <v>1</v>
      </c>
      <c r="R35" s="68">
        <v>1</v>
      </c>
      <c r="S35" s="68"/>
      <c r="T35" s="68"/>
      <c r="U35" s="164"/>
      <c r="V35" s="68">
        <f t="shared" si="30"/>
        <v>3</v>
      </c>
      <c r="W35" s="68">
        <f t="shared" si="31"/>
        <v>-1</v>
      </c>
      <c r="X35" s="68">
        <f t="shared" si="32"/>
        <v>1</v>
      </c>
      <c r="Y35" s="68">
        <f t="shared" si="33"/>
        <v>-2</v>
      </c>
      <c r="Z35" s="68">
        <f t="shared" si="34"/>
        <v>1</v>
      </c>
      <c r="AA35" s="68">
        <f t="shared" si="35"/>
        <v>0</v>
      </c>
      <c r="AB35" s="67">
        <f t="shared" si="36"/>
        <v>0</v>
      </c>
    </row>
    <row r="36" spans="1:28" x14ac:dyDescent="0.25">
      <c r="A36" s="4"/>
      <c r="B36" s="196" t="s">
        <v>26</v>
      </c>
      <c r="C36" s="124">
        <f>SUM(C31:C35)</f>
        <v>936</v>
      </c>
      <c r="D36" s="68">
        <f>SUM(D31:D35)</f>
        <v>868</v>
      </c>
      <c r="E36" s="68">
        <f t="shared" ref="E36:AB36" si="37">SUM(E31:E35)</f>
        <v>1428</v>
      </c>
      <c r="F36" s="68">
        <f t="shared" si="37"/>
        <v>2135</v>
      </c>
      <c r="G36" s="68">
        <f t="shared" si="37"/>
        <v>1355</v>
      </c>
      <c r="H36" s="68">
        <f t="shared" si="37"/>
        <v>1141</v>
      </c>
      <c r="I36" s="68">
        <f t="shared" si="37"/>
        <v>30</v>
      </c>
      <c r="J36" s="68">
        <f t="shared" si="37"/>
        <v>70</v>
      </c>
      <c r="K36" s="68">
        <f t="shared" si="37"/>
        <v>-115</v>
      </c>
      <c r="L36" s="68">
        <f t="shared" si="37"/>
        <v>-92</v>
      </c>
      <c r="M36" s="68">
        <f t="shared" si="37"/>
        <v>-118</v>
      </c>
      <c r="N36" s="154">
        <f t="shared" si="37"/>
        <v>228</v>
      </c>
      <c r="O36" s="68">
        <f t="shared" si="37"/>
        <v>593</v>
      </c>
      <c r="P36" s="68">
        <f t="shared" si="37"/>
        <v>1495</v>
      </c>
      <c r="Q36" s="68">
        <f t="shared" si="37"/>
        <v>1019</v>
      </c>
      <c r="R36" s="68">
        <f t="shared" si="37"/>
        <v>1433</v>
      </c>
      <c r="S36" s="68">
        <f t="shared" si="37"/>
        <v>0</v>
      </c>
      <c r="T36" s="68">
        <f t="shared" si="37"/>
        <v>0</v>
      </c>
      <c r="U36" s="164">
        <f t="shared" si="37"/>
        <v>0</v>
      </c>
      <c r="V36" s="68">
        <f t="shared" si="37"/>
        <v>343</v>
      </c>
      <c r="W36" s="68">
        <f t="shared" si="37"/>
        <v>-627</v>
      </c>
      <c r="X36" s="68">
        <f t="shared" si="37"/>
        <v>409</v>
      </c>
      <c r="Y36" s="68">
        <f t="shared" si="37"/>
        <v>702</v>
      </c>
      <c r="Z36" s="68">
        <f t="shared" si="37"/>
        <v>1355</v>
      </c>
      <c r="AA36" s="68">
        <f t="shared" si="37"/>
        <v>1141</v>
      </c>
      <c r="AB36" s="67">
        <f t="shared" si="37"/>
        <v>30</v>
      </c>
    </row>
    <row r="37" spans="1:28" ht="17.25" x14ac:dyDescent="0.25">
      <c r="A37" s="4">
        <f>+A30+1</f>
        <v>5</v>
      </c>
      <c r="B37" s="198" t="s">
        <v>30</v>
      </c>
      <c r="C37" s="124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154"/>
      <c r="O37" s="68"/>
      <c r="P37" s="68"/>
      <c r="Q37" s="68"/>
      <c r="R37" s="68"/>
      <c r="S37" s="68"/>
      <c r="T37" s="68"/>
      <c r="U37" s="164"/>
      <c r="V37" s="68"/>
      <c r="W37" s="68"/>
      <c r="X37" s="68"/>
      <c r="Y37" s="68"/>
      <c r="Z37" s="68"/>
      <c r="AA37" s="68"/>
      <c r="AB37" s="67"/>
    </row>
    <row r="38" spans="1:28" x14ac:dyDescent="0.25">
      <c r="A38" s="4"/>
      <c r="B38" s="196" t="s">
        <v>21</v>
      </c>
      <c r="C38" s="124">
        <v>2722</v>
      </c>
      <c r="D38" s="68">
        <v>2876</v>
      </c>
      <c r="E38" s="68">
        <v>3128</v>
      </c>
      <c r="F38" s="68">
        <v>3651</v>
      </c>
      <c r="G38" s="68">
        <v>4098</v>
      </c>
      <c r="H38" s="68">
        <v>4359</v>
      </c>
      <c r="I38" s="68">
        <v>4654</v>
      </c>
      <c r="J38" s="68">
        <v>4602</v>
      </c>
      <c r="K38" s="68">
        <v>4231</v>
      </c>
      <c r="L38" s="68">
        <v>3833</v>
      </c>
      <c r="M38" s="68">
        <v>3417</v>
      </c>
      <c r="N38" s="154">
        <v>3056</v>
      </c>
      <c r="O38" s="68">
        <v>3105</v>
      </c>
      <c r="P38" s="68">
        <v>3304</v>
      </c>
      <c r="Q38" s="68">
        <v>3696</v>
      </c>
      <c r="R38" s="68">
        <v>4102</v>
      </c>
      <c r="S38" s="68"/>
      <c r="T38" s="68"/>
      <c r="U38" s="164"/>
      <c r="V38" s="68">
        <f t="shared" ref="V38" si="38">C38-O38</f>
        <v>-383</v>
      </c>
      <c r="W38" s="68">
        <f t="shared" ref="W38" si="39">D38-P38</f>
        <v>-428</v>
      </c>
      <c r="X38" s="68">
        <f t="shared" ref="X38" si="40">E38-Q38</f>
        <v>-568</v>
      </c>
      <c r="Y38" s="68">
        <f t="shared" ref="Y38" si="41">F38-R38</f>
        <v>-451</v>
      </c>
      <c r="Z38" s="68">
        <f t="shared" ref="Z38" si="42">G38-S38</f>
        <v>4098</v>
      </c>
      <c r="AA38" s="68">
        <f t="shared" ref="AA38" si="43">H38-T38</f>
        <v>4359</v>
      </c>
      <c r="AB38" s="67">
        <f t="shared" ref="AB38" si="44">I38-U38</f>
        <v>4654</v>
      </c>
    </row>
    <row r="39" spans="1:28" x14ac:dyDescent="0.25">
      <c r="A39" s="4"/>
      <c r="B39" s="196" t="s">
        <v>22</v>
      </c>
      <c r="C39" s="124">
        <v>1130</v>
      </c>
      <c r="D39" s="68">
        <v>1102</v>
      </c>
      <c r="E39" s="68">
        <v>1148</v>
      </c>
      <c r="F39" s="68">
        <v>1293</v>
      </c>
      <c r="G39" s="68">
        <v>2065</v>
      </c>
      <c r="H39" s="68">
        <v>2226</v>
      </c>
      <c r="I39" s="68">
        <v>2377</v>
      </c>
      <c r="J39" s="68">
        <v>2272</v>
      </c>
      <c r="K39" s="68">
        <v>2149</v>
      </c>
      <c r="L39" s="68">
        <v>1852</v>
      </c>
      <c r="M39" s="68">
        <v>1227</v>
      </c>
      <c r="N39" s="154">
        <v>982</v>
      </c>
      <c r="O39" s="68">
        <v>999</v>
      </c>
      <c r="P39" s="68">
        <v>917</v>
      </c>
      <c r="Q39" s="68">
        <v>952</v>
      </c>
      <c r="R39" s="68">
        <v>1002</v>
      </c>
      <c r="S39" s="68"/>
      <c r="T39" s="68"/>
      <c r="U39" s="164"/>
      <c r="V39" s="68">
        <f t="shared" ref="V39:V42" si="45">C39-O39</f>
        <v>131</v>
      </c>
      <c r="W39" s="68">
        <f t="shared" ref="W39:W42" si="46">D39-P39</f>
        <v>185</v>
      </c>
      <c r="X39" s="68">
        <f t="shared" ref="X39:X42" si="47">E39-Q39</f>
        <v>196</v>
      </c>
      <c r="Y39" s="68">
        <f t="shared" ref="Y39:Y42" si="48">F39-R39</f>
        <v>291</v>
      </c>
      <c r="Z39" s="68">
        <f t="shared" ref="Z39:Z42" si="49">G39-S39</f>
        <v>2065</v>
      </c>
      <c r="AA39" s="68">
        <f t="shared" ref="AA39:AA42" si="50">H39-T39</f>
        <v>2226</v>
      </c>
      <c r="AB39" s="67">
        <f t="shared" ref="AB39:AB42" si="51">I39-U39</f>
        <v>2377</v>
      </c>
    </row>
    <row r="40" spans="1:28" x14ac:dyDescent="0.25">
      <c r="A40" s="4"/>
      <c r="B40" s="196" t="s">
        <v>23</v>
      </c>
      <c r="C40" s="124">
        <v>93</v>
      </c>
      <c r="D40" s="68">
        <v>90</v>
      </c>
      <c r="E40" s="68">
        <v>96</v>
      </c>
      <c r="F40" s="68">
        <v>146</v>
      </c>
      <c r="G40" s="68">
        <v>201</v>
      </c>
      <c r="H40" s="68">
        <v>251</v>
      </c>
      <c r="I40" s="68">
        <v>283</v>
      </c>
      <c r="J40" s="68">
        <v>307</v>
      </c>
      <c r="K40" s="68">
        <v>255</v>
      </c>
      <c r="L40" s="68">
        <v>189</v>
      </c>
      <c r="M40" s="68">
        <v>142</v>
      </c>
      <c r="N40" s="154">
        <v>117</v>
      </c>
      <c r="O40" s="68">
        <v>113</v>
      </c>
      <c r="P40" s="68">
        <v>141</v>
      </c>
      <c r="Q40" s="68">
        <v>178</v>
      </c>
      <c r="R40" s="68">
        <v>236</v>
      </c>
      <c r="S40" s="68"/>
      <c r="T40" s="68"/>
      <c r="U40" s="164"/>
      <c r="V40" s="68">
        <f t="shared" si="45"/>
        <v>-20</v>
      </c>
      <c r="W40" s="68">
        <f t="shared" si="46"/>
        <v>-51</v>
      </c>
      <c r="X40" s="68">
        <f t="shared" si="47"/>
        <v>-82</v>
      </c>
      <c r="Y40" s="68">
        <f t="shared" si="48"/>
        <v>-90</v>
      </c>
      <c r="Z40" s="68">
        <f t="shared" si="49"/>
        <v>201</v>
      </c>
      <c r="AA40" s="68">
        <f t="shared" si="50"/>
        <v>251</v>
      </c>
      <c r="AB40" s="67">
        <f t="shared" si="51"/>
        <v>283</v>
      </c>
    </row>
    <row r="41" spans="1:28" x14ac:dyDescent="0.25">
      <c r="A41" s="4"/>
      <c r="B41" s="196" t="s">
        <v>24</v>
      </c>
      <c r="C41" s="124">
        <v>3</v>
      </c>
      <c r="D41" s="68">
        <v>4</v>
      </c>
      <c r="E41" s="68">
        <v>5</v>
      </c>
      <c r="F41" s="68">
        <v>8</v>
      </c>
      <c r="G41" s="68">
        <v>15</v>
      </c>
      <c r="H41" s="68">
        <v>16</v>
      </c>
      <c r="I41" s="68">
        <v>20</v>
      </c>
      <c r="J41" s="68">
        <v>13</v>
      </c>
      <c r="K41" s="68">
        <v>8</v>
      </c>
      <c r="L41" s="68">
        <v>7</v>
      </c>
      <c r="M41" s="68">
        <v>5</v>
      </c>
      <c r="N41" s="154">
        <v>5</v>
      </c>
      <c r="O41" s="68">
        <v>5</v>
      </c>
      <c r="P41" s="68">
        <v>5</v>
      </c>
      <c r="Q41" s="68">
        <v>6</v>
      </c>
      <c r="R41" s="68">
        <v>6</v>
      </c>
      <c r="S41" s="68"/>
      <c r="T41" s="68"/>
      <c r="U41" s="164"/>
      <c r="V41" s="68">
        <f t="shared" si="45"/>
        <v>-2</v>
      </c>
      <c r="W41" s="68">
        <f t="shared" si="46"/>
        <v>-1</v>
      </c>
      <c r="X41" s="68">
        <f t="shared" si="47"/>
        <v>-1</v>
      </c>
      <c r="Y41" s="68">
        <f t="shared" si="48"/>
        <v>2</v>
      </c>
      <c r="Z41" s="68">
        <f t="shared" si="49"/>
        <v>15</v>
      </c>
      <c r="AA41" s="68">
        <f t="shared" si="50"/>
        <v>16</v>
      </c>
      <c r="AB41" s="67">
        <f t="shared" si="51"/>
        <v>20</v>
      </c>
    </row>
    <row r="42" spans="1:28" x14ac:dyDescent="0.25">
      <c r="A42" s="4"/>
      <c r="B42" s="196" t="s">
        <v>25</v>
      </c>
      <c r="C42" s="124">
        <v>0</v>
      </c>
      <c r="D42" s="68">
        <v>0</v>
      </c>
      <c r="E42" s="68">
        <v>0</v>
      </c>
      <c r="F42" s="68">
        <v>1</v>
      </c>
      <c r="G42" s="68">
        <v>1</v>
      </c>
      <c r="H42" s="68">
        <v>1</v>
      </c>
      <c r="I42" s="68">
        <v>1</v>
      </c>
      <c r="J42" s="68">
        <v>0</v>
      </c>
      <c r="K42" s="68">
        <v>0</v>
      </c>
      <c r="L42" s="68">
        <v>0</v>
      </c>
      <c r="M42" s="68">
        <v>1</v>
      </c>
      <c r="N42" s="154">
        <v>1</v>
      </c>
      <c r="O42" s="68">
        <v>1</v>
      </c>
      <c r="P42" s="68">
        <v>1</v>
      </c>
      <c r="Q42" s="68">
        <v>1</v>
      </c>
      <c r="R42" s="68">
        <v>1</v>
      </c>
      <c r="S42" s="68"/>
      <c r="T42" s="68"/>
      <c r="U42" s="164"/>
      <c r="V42" s="68">
        <f t="shared" si="45"/>
        <v>-1</v>
      </c>
      <c r="W42" s="68">
        <f t="shared" si="46"/>
        <v>-1</v>
      </c>
      <c r="X42" s="68">
        <f t="shared" si="47"/>
        <v>-1</v>
      </c>
      <c r="Y42" s="68">
        <f t="shared" si="48"/>
        <v>0</v>
      </c>
      <c r="Z42" s="68">
        <f t="shared" si="49"/>
        <v>1</v>
      </c>
      <c r="AA42" s="68">
        <f t="shared" si="50"/>
        <v>1</v>
      </c>
      <c r="AB42" s="67">
        <f t="shared" si="51"/>
        <v>1</v>
      </c>
    </row>
    <row r="43" spans="1:28" ht="15.75" thickBot="1" x14ac:dyDescent="0.3">
      <c r="A43" s="4"/>
      <c r="B43" s="197" t="s">
        <v>26</v>
      </c>
      <c r="C43" s="115">
        <f>SUM(C38:C42)</f>
        <v>3948</v>
      </c>
      <c r="D43" s="57">
        <f>SUM(D38:D42)</f>
        <v>4072</v>
      </c>
      <c r="E43" s="57">
        <f t="shared" ref="E43:AB43" si="52">SUM(E38:E42)</f>
        <v>4377</v>
      </c>
      <c r="F43" s="57">
        <f t="shared" si="52"/>
        <v>5099</v>
      </c>
      <c r="G43" s="57">
        <f t="shared" si="52"/>
        <v>6380</v>
      </c>
      <c r="H43" s="57">
        <f t="shared" si="52"/>
        <v>6853</v>
      </c>
      <c r="I43" s="57">
        <f t="shared" si="52"/>
        <v>7335</v>
      </c>
      <c r="J43" s="57">
        <f t="shared" si="52"/>
        <v>7194</v>
      </c>
      <c r="K43" s="57">
        <f t="shared" si="52"/>
        <v>6643</v>
      </c>
      <c r="L43" s="57">
        <f t="shared" si="52"/>
        <v>5881</v>
      </c>
      <c r="M43" s="57">
        <f t="shared" si="52"/>
        <v>4792</v>
      </c>
      <c r="N43" s="155">
        <f t="shared" si="52"/>
        <v>4161</v>
      </c>
      <c r="O43" s="57">
        <f t="shared" si="52"/>
        <v>4223</v>
      </c>
      <c r="P43" s="57">
        <f t="shared" si="52"/>
        <v>4368</v>
      </c>
      <c r="Q43" s="57">
        <f t="shared" si="52"/>
        <v>4833</v>
      </c>
      <c r="R43" s="57">
        <f t="shared" si="52"/>
        <v>5347</v>
      </c>
      <c r="S43" s="57">
        <f t="shared" si="52"/>
        <v>0</v>
      </c>
      <c r="T43" s="57">
        <f t="shared" si="52"/>
        <v>0</v>
      </c>
      <c r="U43" s="165">
        <f t="shared" si="52"/>
        <v>0</v>
      </c>
      <c r="V43" s="57">
        <f t="shared" si="52"/>
        <v>-275</v>
      </c>
      <c r="W43" s="57">
        <f t="shared" si="52"/>
        <v>-296</v>
      </c>
      <c r="X43" s="57">
        <f t="shared" si="52"/>
        <v>-456</v>
      </c>
      <c r="Y43" s="57">
        <f t="shared" si="52"/>
        <v>-248</v>
      </c>
      <c r="Z43" s="57">
        <f t="shared" si="52"/>
        <v>6380</v>
      </c>
      <c r="AA43" s="57">
        <f t="shared" si="52"/>
        <v>6853</v>
      </c>
      <c r="AB43" s="56">
        <f t="shared" si="52"/>
        <v>7335</v>
      </c>
    </row>
    <row r="44" spans="1:28" ht="17.25" x14ac:dyDescent="0.25">
      <c r="A44" s="4">
        <f>+A37+1</f>
        <v>6</v>
      </c>
      <c r="B44" s="186" t="s">
        <v>31</v>
      </c>
      <c r="C44" s="146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156"/>
      <c r="O44" s="73"/>
      <c r="P44" s="73"/>
      <c r="Q44" s="73"/>
      <c r="R44" s="73"/>
      <c r="S44" s="73"/>
      <c r="T44" s="73"/>
      <c r="U44" s="166"/>
      <c r="V44" s="73"/>
      <c r="W44" s="73"/>
      <c r="X44" s="73"/>
      <c r="Y44" s="73"/>
      <c r="Z44" s="73"/>
      <c r="AA44" s="73"/>
      <c r="AB44" s="72"/>
    </row>
    <row r="45" spans="1:28" x14ac:dyDescent="0.25">
      <c r="A45" s="4"/>
      <c r="B45" s="196" t="s">
        <v>21</v>
      </c>
      <c r="C45" s="103">
        <v>669684.30000000005</v>
      </c>
      <c r="D45" s="76">
        <v>886463</v>
      </c>
      <c r="E45" s="76">
        <v>796800</v>
      </c>
      <c r="F45" s="76">
        <v>695421</v>
      </c>
      <c r="G45" s="76">
        <v>451307</v>
      </c>
      <c r="H45" s="76">
        <v>291876</v>
      </c>
      <c r="I45" s="76">
        <v>180456</v>
      </c>
      <c r="J45" s="76">
        <v>120143</v>
      </c>
      <c r="K45" s="76">
        <v>89592</v>
      </c>
      <c r="L45" s="76">
        <v>117915</v>
      </c>
      <c r="M45" s="76">
        <v>282164</v>
      </c>
      <c r="N45" s="105">
        <v>500552</v>
      </c>
      <c r="O45" s="76">
        <v>714407</v>
      </c>
      <c r="P45" s="76">
        <v>885788.9</v>
      </c>
      <c r="Q45" s="76">
        <v>628878.67000000004</v>
      </c>
      <c r="R45" s="76">
        <v>542687.54</v>
      </c>
      <c r="S45" s="76"/>
      <c r="T45" s="76"/>
      <c r="U45" s="167"/>
      <c r="V45" s="76">
        <f t="shared" ref="V45" si="53">C45-O45</f>
        <v>-44722.699999999953</v>
      </c>
      <c r="W45" s="76">
        <f t="shared" ref="W45" si="54">D45-P45</f>
        <v>674.09999999997672</v>
      </c>
      <c r="X45" s="76">
        <f t="shared" ref="X45" si="55">E45-Q45</f>
        <v>167921.32999999996</v>
      </c>
      <c r="Y45" s="76">
        <f t="shared" ref="Y45" si="56">F45-R45</f>
        <v>152733.45999999996</v>
      </c>
      <c r="Z45" s="76">
        <f t="shared" ref="Z45" si="57">G45-S45</f>
        <v>451307</v>
      </c>
      <c r="AA45" s="76">
        <f t="shared" ref="AA45" si="58">H45-T45</f>
        <v>291876</v>
      </c>
      <c r="AB45" s="75">
        <f t="shared" ref="AB45" si="59">I45-U45</f>
        <v>180456</v>
      </c>
    </row>
    <row r="46" spans="1:28" x14ac:dyDescent="0.25">
      <c r="A46" s="4"/>
      <c r="B46" s="196" t="s">
        <v>22</v>
      </c>
      <c r="C46" s="103">
        <v>231564.41</v>
      </c>
      <c r="D46" s="76">
        <v>303736</v>
      </c>
      <c r="E46" s="76">
        <v>225375</v>
      </c>
      <c r="F46" s="76">
        <v>216420</v>
      </c>
      <c r="G46" s="76">
        <v>116523</v>
      </c>
      <c r="H46" s="76">
        <v>71914</v>
      </c>
      <c r="I46" s="76">
        <v>916</v>
      </c>
      <c r="J46" s="76">
        <v>23202</v>
      </c>
      <c r="K46" s="76">
        <v>67048</v>
      </c>
      <c r="L46" s="76">
        <v>79270</v>
      </c>
      <c r="M46" s="76">
        <v>88245</v>
      </c>
      <c r="N46" s="105">
        <v>97224</v>
      </c>
      <c r="O46" s="76">
        <v>131975</v>
      </c>
      <c r="P46" s="76">
        <v>245153.9</v>
      </c>
      <c r="Q46" s="76">
        <v>76123.539999999994</v>
      </c>
      <c r="R46" s="76">
        <v>3237.43</v>
      </c>
      <c r="S46" s="76"/>
      <c r="T46" s="76"/>
      <c r="U46" s="167"/>
      <c r="V46" s="76">
        <f t="shared" ref="V46:V49" si="60">C46-O46</f>
        <v>99589.41</v>
      </c>
      <c r="W46" s="76">
        <f t="shared" ref="W46:W49" si="61">D46-P46</f>
        <v>58582.100000000006</v>
      </c>
      <c r="X46" s="76">
        <f t="shared" ref="X46:X49" si="62">E46-Q46</f>
        <v>149251.46000000002</v>
      </c>
      <c r="Y46" s="76">
        <f t="shared" ref="Y46:Y49" si="63">F46-R46</f>
        <v>213182.57</v>
      </c>
      <c r="Z46" s="76">
        <f t="shared" ref="Z46:Z49" si="64">G46-S46</f>
        <v>116523</v>
      </c>
      <c r="AA46" s="76">
        <f t="shared" ref="AA46:AA49" si="65">H46-T46</f>
        <v>71914</v>
      </c>
      <c r="AB46" s="75">
        <f t="shared" ref="AB46:AB49" si="66">I46-U46</f>
        <v>916</v>
      </c>
    </row>
    <row r="47" spans="1:28" x14ac:dyDescent="0.25">
      <c r="A47" s="4"/>
      <c r="B47" s="196" t="s">
        <v>23</v>
      </c>
      <c r="C47" s="103">
        <v>58036.45</v>
      </c>
      <c r="D47" s="76">
        <v>69392</v>
      </c>
      <c r="E47" s="76">
        <v>58059</v>
      </c>
      <c r="F47" s="76">
        <v>50424</v>
      </c>
      <c r="G47" s="76">
        <v>23447</v>
      </c>
      <c r="H47" s="76">
        <v>19678</v>
      </c>
      <c r="I47" s="76">
        <v>5904</v>
      </c>
      <c r="J47" s="76">
        <v>6078</v>
      </c>
      <c r="K47" s="76">
        <v>3859</v>
      </c>
      <c r="L47" s="76">
        <v>6818</v>
      </c>
      <c r="M47" s="76">
        <v>9904</v>
      </c>
      <c r="N47" s="105">
        <v>33597</v>
      </c>
      <c r="O47" s="76">
        <v>55507</v>
      </c>
      <c r="P47" s="76">
        <v>109045.14</v>
      </c>
      <c r="Q47" s="76">
        <v>94242.46</v>
      </c>
      <c r="R47" s="76">
        <v>52803.03</v>
      </c>
      <c r="S47" s="76"/>
      <c r="T47" s="76"/>
      <c r="U47" s="167"/>
      <c r="V47" s="76">
        <f t="shared" si="60"/>
        <v>2529.4499999999971</v>
      </c>
      <c r="W47" s="76">
        <f t="shared" si="61"/>
        <v>-39653.14</v>
      </c>
      <c r="X47" s="76">
        <f t="shared" si="62"/>
        <v>-36183.460000000006</v>
      </c>
      <c r="Y47" s="76">
        <f t="shared" si="63"/>
        <v>-2379.0299999999988</v>
      </c>
      <c r="Z47" s="76">
        <f t="shared" si="64"/>
        <v>23447</v>
      </c>
      <c r="AA47" s="76">
        <f t="shared" si="65"/>
        <v>19678</v>
      </c>
      <c r="AB47" s="75">
        <f t="shared" si="66"/>
        <v>5904</v>
      </c>
    </row>
    <row r="48" spans="1:28" x14ac:dyDescent="0.25">
      <c r="A48" s="4"/>
      <c r="B48" s="196" t="s">
        <v>24</v>
      </c>
      <c r="C48" s="103">
        <v>15672.49</v>
      </c>
      <c r="D48" s="76">
        <v>32134</v>
      </c>
      <c r="E48" s="76">
        <v>18626</v>
      </c>
      <c r="F48" s="76">
        <v>22670</v>
      </c>
      <c r="G48" s="76">
        <v>6382</v>
      </c>
      <c r="H48" s="76">
        <v>13594</v>
      </c>
      <c r="I48" s="76">
        <v>3648</v>
      </c>
      <c r="J48" s="76">
        <v>2517</v>
      </c>
      <c r="K48" s="76">
        <v>2329</v>
      </c>
      <c r="L48" s="76">
        <v>-964</v>
      </c>
      <c r="M48" s="76">
        <v>5218</v>
      </c>
      <c r="N48" s="105">
        <v>13741</v>
      </c>
      <c r="O48" s="76">
        <v>11083</v>
      </c>
      <c r="P48" s="76">
        <v>40987.72</v>
      </c>
      <c r="Q48" s="76">
        <v>29790.13</v>
      </c>
      <c r="R48" s="76">
        <v>28171.61</v>
      </c>
      <c r="S48" s="76"/>
      <c r="T48" s="76"/>
      <c r="U48" s="167"/>
      <c r="V48" s="76">
        <f t="shared" si="60"/>
        <v>4589.49</v>
      </c>
      <c r="W48" s="76">
        <f t="shared" si="61"/>
        <v>-8853.7200000000012</v>
      </c>
      <c r="X48" s="76">
        <f t="shared" si="62"/>
        <v>-11164.130000000001</v>
      </c>
      <c r="Y48" s="76">
        <f t="shared" si="63"/>
        <v>-5501.6100000000006</v>
      </c>
      <c r="Z48" s="76">
        <f t="shared" si="64"/>
        <v>6382</v>
      </c>
      <c r="AA48" s="76">
        <f t="shared" si="65"/>
        <v>13594</v>
      </c>
      <c r="AB48" s="75">
        <f t="shared" si="66"/>
        <v>3648</v>
      </c>
    </row>
    <row r="49" spans="1:28" x14ac:dyDescent="0.25">
      <c r="A49" s="4"/>
      <c r="B49" s="196" t="s">
        <v>25</v>
      </c>
      <c r="C49" s="103">
        <v>20938.54</v>
      </c>
      <c r="D49" s="76">
        <v>87449</v>
      </c>
      <c r="E49" s="76">
        <v>16276</v>
      </c>
      <c r="F49" s="76">
        <v>26516</v>
      </c>
      <c r="G49" s="76">
        <v>3498</v>
      </c>
      <c r="H49" s="76">
        <v>3178</v>
      </c>
      <c r="I49" s="76">
        <v>-4204</v>
      </c>
      <c r="J49" s="76">
        <v>-2989</v>
      </c>
      <c r="K49" s="76">
        <v>0</v>
      </c>
      <c r="L49" s="76">
        <v>0</v>
      </c>
      <c r="M49" s="76">
        <v>0</v>
      </c>
      <c r="N49" s="105">
        <v>2604</v>
      </c>
      <c r="O49" s="76">
        <v>2578</v>
      </c>
      <c r="P49" s="76">
        <v>21050.74</v>
      </c>
      <c r="Q49" s="76">
        <v>22621.64</v>
      </c>
      <c r="R49" s="76">
        <v>15392.5</v>
      </c>
      <c r="S49" s="76"/>
      <c r="T49" s="76"/>
      <c r="U49" s="167"/>
      <c r="V49" s="76">
        <f t="shared" si="60"/>
        <v>18360.54</v>
      </c>
      <c r="W49" s="76">
        <f t="shared" si="61"/>
        <v>66398.259999999995</v>
      </c>
      <c r="X49" s="76">
        <f t="shared" si="62"/>
        <v>-6345.6399999999994</v>
      </c>
      <c r="Y49" s="76">
        <f t="shared" si="63"/>
        <v>11123.5</v>
      </c>
      <c r="Z49" s="76">
        <f t="shared" si="64"/>
        <v>3498</v>
      </c>
      <c r="AA49" s="76">
        <f t="shared" si="65"/>
        <v>3178</v>
      </c>
      <c r="AB49" s="75">
        <f t="shared" si="66"/>
        <v>-4204</v>
      </c>
    </row>
    <row r="50" spans="1:28" x14ac:dyDescent="0.25">
      <c r="A50" s="4"/>
      <c r="B50" s="196" t="s">
        <v>26</v>
      </c>
      <c r="C50" s="103">
        <f>SUM(C45:C49)</f>
        <v>995896.19000000006</v>
      </c>
      <c r="D50" s="76">
        <f>SUM(D45:D49)</f>
        <v>1379174</v>
      </c>
      <c r="E50" s="76">
        <f t="shared" ref="E50:AB50" si="67">SUM(E45:E49)</f>
        <v>1115136</v>
      </c>
      <c r="F50" s="76">
        <f t="shared" si="67"/>
        <v>1011451</v>
      </c>
      <c r="G50" s="76">
        <f t="shared" si="67"/>
        <v>601157</v>
      </c>
      <c r="H50" s="76">
        <f t="shared" si="67"/>
        <v>400240</v>
      </c>
      <c r="I50" s="76">
        <f t="shared" si="67"/>
        <v>186720</v>
      </c>
      <c r="J50" s="76">
        <f t="shared" si="67"/>
        <v>148951</v>
      </c>
      <c r="K50" s="76">
        <f t="shared" si="67"/>
        <v>162828</v>
      </c>
      <c r="L50" s="76">
        <f t="shared" si="67"/>
        <v>203039</v>
      </c>
      <c r="M50" s="76">
        <f t="shared" si="67"/>
        <v>385531</v>
      </c>
      <c r="N50" s="105">
        <f t="shared" si="67"/>
        <v>647718</v>
      </c>
      <c r="O50" s="76">
        <f t="shared" si="67"/>
        <v>915550</v>
      </c>
      <c r="P50" s="76">
        <f t="shared" si="67"/>
        <v>1302026.3999999999</v>
      </c>
      <c r="Q50" s="76">
        <f t="shared" si="67"/>
        <v>851656.44000000006</v>
      </c>
      <c r="R50" s="76">
        <f t="shared" si="67"/>
        <v>642292.1100000001</v>
      </c>
      <c r="S50" s="76">
        <f t="shared" si="67"/>
        <v>0</v>
      </c>
      <c r="T50" s="76">
        <f t="shared" si="67"/>
        <v>0</v>
      </c>
      <c r="U50" s="167">
        <f t="shared" si="67"/>
        <v>0</v>
      </c>
      <c r="V50" s="76">
        <f t="shared" si="67"/>
        <v>80346.190000000046</v>
      </c>
      <c r="W50" s="76">
        <f t="shared" si="67"/>
        <v>77147.599999999977</v>
      </c>
      <c r="X50" s="76">
        <f t="shared" si="67"/>
        <v>263479.55999999994</v>
      </c>
      <c r="Y50" s="76">
        <f t="shared" si="67"/>
        <v>369158.89</v>
      </c>
      <c r="Z50" s="76">
        <f t="shared" si="67"/>
        <v>601157</v>
      </c>
      <c r="AA50" s="76">
        <f t="shared" si="67"/>
        <v>400240</v>
      </c>
      <c r="AB50" s="75">
        <f t="shared" si="67"/>
        <v>186720</v>
      </c>
    </row>
    <row r="51" spans="1:28" ht="17.25" x14ac:dyDescent="0.25">
      <c r="A51" s="4">
        <f>+A44+1</f>
        <v>7</v>
      </c>
      <c r="B51" s="198" t="s">
        <v>32</v>
      </c>
      <c r="C51" s="103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105"/>
      <c r="O51" s="76"/>
      <c r="P51" s="76"/>
      <c r="Q51" s="76"/>
      <c r="R51" s="76"/>
      <c r="S51" s="76"/>
      <c r="T51" s="76"/>
      <c r="U51" s="167"/>
      <c r="V51" s="76"/>
      <c r="W51" s="76"/>
      <c r="X51" s="76"/>
      <c r="Y51" s="76"/>
      <c r="Z51" s="76"/>
      <c r="AA51" s="76"/>
      <c r="AB51" s="75"/>
    </row>
    <row r="52" spans="1:28" x14ac:dyDescent="0.25">
      <c r="A52" s="4"/>
      <c r="B52" s="196" t="s">
        <v>21</v>
      </c>
      <c r="C52" s="103">
        <v>361601.97</v>
      </c>
      <c r="D52" s="76">
        <v>451200</v>
      </c>
      <c r="E52" s="76">
        <v>618659</v>
      </c>
      <c r="F52" s="76">
        <v>596014</v>
      </c>
      <c r="G52" s="76">
        <v>489175</v>
      </c>
      <c r="H52" s="76">
        <v>309940</v>
      </c>
      <c r="I52" s="76">
        <v>197728</v>
      </c>
      <c r="J52" s="76">
        <v>94241</v>
      </c>
      <c r="K52" s="76">
        <v>69373</v>
      </c>
      <c r="L52" s="76">
        <v>80273</v>
      </c>
      <c r="M52" s="76">
        <v>90717</v>
      </c>
      <c r="N52" s="105">
        <v>200279</v>
      </c>
      <c r="O52" s="76">
        <v>355996</v>
      </c>
      <c r="P52" s="76">
        <v>534243.4</v>
      </c>
      <c r="Q52" s="76">
        <v>657858.51</v>
      </c>
      <c r="R52" s="76">
        <v>467699.97</v>
      </c>
      <c r="S52" s="76"/>
      <c r="T52" s="76"/>
      <c r="U52" s="167"/>
      <c r="V52" s="76">
        <f t="shared" ref="V52" si="68">C52-O52</f>
        <v>5605.9699999999721</v>
      </c>
      <c r="W52" s="76">
        <f t="shared" ref="W52" si="69">D52-P52</f>
        <v>-83043.400000000023</v>
      </c>
      <c r="X52" s="76">
        <f t="shared" ref="X52" si="70">E52-Q52</f>
        <v>-39199.510000000009</v>
      </c>
      <c r="Y52" s="76">
        <f t="shared" ref="Y52" si="71">F52-R52</f>
        <v>128314.03000000003</v>
      </c>
      <c r="Z52" s="76">
        <f t="shared" ref="Z52" si="72">G52-S52</f>
        <v>489175</v>
      </c>
      <c r="AA52" s="76">
        <f t="shared" ref="AA52" si="73">H52-T52</f>
        <v>309940</v>
      </c>
      <c r="AB52" s="75">
        <f t="shared" ref="AB52" si="74">I52-U52</f>
        <v>197728</v>
      </c>
    </row>
    <row r="53" spans="1:28" x14ac:dyDescent="0.25">
      <c r="A53" s="4"/>
      <c r="B53" s="196" t="s">
        <v>22</v>
      </c>
      <c r="C53" s="103">
        <v>138820.20000000001</v>
      </c>
      <c r="D53" s="76">
        <v>162506</v>
      </c>
      <c r="E53" s="76">
        <v>239884</v>
      </c>
      <c r="F53" s="76">
        <v>176227</v>
      </c>
      <c r="G53" s="76">
        <v>189003</v>
      </c>
      <c r="H53" s="76">
        <v>85511</v>
      </c>
      <c r="I53" s="76">
        <v>56801</v>
      </c>
      <c r="J53" s="76">
        <v>452</v>
      </c>
      <c r="K53" s="76">
        <v>20577</v>
      </c>
      <c r="L53" s="76">
        <v>57366</v>
      </c>
      <c r="M53" s="76">
        <v>47377</v>
      </c>
      <c r="N53" s="105">
        <v>64398</v>
      </c>
      <c r="O53" s="76">
        <v>99228</v>
      </c>
      <c r="P53" s="76">
        <v>116519.45</v>
      </c>
      <c r="Q53" s="76">
        <v>128423.67999999999</v>
      </c>
      <c r="R53" s="76">
        <v>69528.41</v>
      </c>
      <c r="S53" s="76"/>
      <c r="T53" s="76"/>
      <c r="U53" s="167"/>
      <c r="V53" s="76">
        <f t="shared" ref="V53:V56" si="75">C53-O53</f>
        <v>39592.200000000012</v>
      </c>
      <c r="W53" s="76">
        <f t="shared" ref="W53:W56" si="76">D53-P53</f>
        <v>45986.55</v>
      </c>
      <c r="X53" s="76">
        <f t="shared" ref="X53:X56" si="77">E53-Q53</f>
        <v>111460.32</v>
      </c>
      <c r="Y53" s="76">
        <f t="shared" ref="Y53:Y56" si="78">F53-R53</f>
        <v>106698.59</v>
      </c>
      <c r="Z53" s="76">
        <f t="shared" ref="Z53:Z56" si="79">G53-S53</f>
        <v>189003</v>
      </c>
      <c r="AA53" s="76">
        <f t="shared" ref="AA53:AA56" si="80">H53-T53</f>
        <v>85511</v>
      </c>
      <c r="AB53" s="75">
        <f t="shared" ref="AB53:AB56" si="81">I53-U53</f>
        <v>56801</v>
      </c>
    </row>
    <row r="54" spans="1:28" x14ac:dyDescent="0.25">
      <c r="A54" s="4"/>
      <c r="B54" s="196" t="s">
        <v>23</v>
      </c>
      <c r="C54" s="103">
        <v>19753.87</v>
      </c>
      <c r="D54" s="76">
        <v>27702</v>
      </c>
      <c r="E54" s="76">
        <v>42868</v>
      </c>
      <c r="F54" s="76">
        <v>47566</v>
      </c>
      <c r="G54" s="76">
        <v>32129</v>
      </c>
      <c r="H54" s="76">
        <v>9858</v>
      </c>
      <c r="I54" s="76">
        <v>8490</v>
      </c>
      <c r="J54" s="76">
        <v>-2478</v>
      </c>
      <c r="K54" s="76">
        <v>181</v>
      </c>
      <c r="L54" s="76">
        <v>-1633</v>
      </c>
      <c r="M54" s="76">
        <v>2334</v>
      </c>
      <c r="N54" s="105">
        <v>5902</v>
      </c>
      <c r="O54" s="76">
        <v>23352</v>
      </c>
      <c r="P54" s="76">
        <v>40991.33</v>
      </c>
      <c r="Q54" s="76">
        <v>60651.19</v>
      </c>
      <c r="R54" s="76">
        <v>57192.45</v>
      </c>
      <c r="S54" s="76"/>
      <c r="T54" s="76"/>
      <c r="U54" s="167"/>
      <c r="V54" s="76">
        <f t="shared" si="75"/>
        <v>-3598.130000000001</v>
      </c>
      <c r="W54" s="76">
        <f t="shared" si="76"/>
        <v>-13289.330000000002</v>
      </c>
      <c r="X54" s="76">
        <f t="shared" si="77"/>
        <v>-17783.190000000002</v>
      </c>
      <c r="Y54" s="76">
        <f t="shared" si="78"/>
        <v>-9626.4499999999971</v>
      </c>
      <c r="Z54" s="76">
        <f t="shared" si="79"/>
        <v>32129</v>
      </c>
      <c r="AA54" s="76">
        <f t="shared" si="80"/>
        <v>9858</v>
      </c>
      <c r="AB54" s="75">
        <f t="shared" si="81"/>
        <v>8490</v>
      </c>
    </row>
    <row r="55" spans="1:28" x14ac:dyDescent="0.25">
      <c r="A55" s="4"/>
      <c r="B55" s="196" t="s">
        <v>24</v>
      </c>
      <c r="C55" s="103">
        <v>7386</v>
      </c>
      <c r="D55" s="76">
        <v>11534</v>
      </c>
      <c r="E55" s="76">
        <v>38939</v>
      </c>
      <c r="F55" s="76">
        <v>6238</v>
      </c>
      <c r="G55" s="76">
        <v>13982</v>
      </c>
      <c r="H55" s="76">
        <v>231</v>
      </c>
      <c r="I55" s="76">
        <v>10293</v>
      </c>
      <c r="J55" s="76">
        <v>6568</v>
      </c>
      <c r="K55" s="76">
        <v>351</v>
      </c>
      <c r="L55" s="76">
        <v>4570</v>
      </c>
      <c r="M55" s="76">
        <v>5224</v>
      </c>
      <c r="N55" s="105">
        <v>5113</v>
      </c>
      <c r="O55" s="76">
        <v>9495</v>
      </c>
      <c r="P55" s="76">
        <v>9160.0400000000009</v>
      </c>
      <c r="Q55" s="76">
        <v>17618.96</v>
      </c>
      <c r="R55" s="76">
        <v>7988.27</v>
      </c>
      <c r="S55" s="76"/>
      <c r="T55" s="76"/>
      <c r="U55" s="167"/>
      <c r="V55" s="76">
        <f t="shared" si="75"/>
        <v>-2109</v>
      </c>
      <c r="W55" s="76">
        <f t="shared" si="76"/>
        <v>2373.9599999999991</v>
      </c>
      <c r="X55" s="76">
        <f t="shared" si="77"/>
        <v>21320.04</v>
      </c>
      <c r="Y55" s="76">
        <f t="shared" si="78"/>
        <v>-1750.2700000000004</v>
      </c>
      <c r="Z55" s="76">
        <f t="shared" si="79"/>
        <v>13982</v>
      </c>
      <c r="AA55" s="76">
        <f t="shared" si="80"/>
        <v>231</v>
      </c>
      <c r="AB55" s="75">
        <f t="shared" si="81"/>
        <v>10293</v>
      </c>
    </row>
    <row r="56" spans="1:28" x14ac:dyDescent="0.25">
      <c r="A56" s="4"/>
      <c r="B56" s="196" t="s">
        <v>25</v>
      </c>
      <c r="C56" s="103">
        <v>4432.09</v>
      </c>
      <c r="D56" s="76">
        <v>3809</v>
      </c>
      <c r="E56" s="76">
        <v>11404</v>
      </c>
      <c r="F56" s="76">
        <v>0</v>
      </c>
      <c r="G56" s="76">
        <v>45627</v>
      </c>
      <c r="H56" s="76">
        <v>-887</v>
      </c>
      <c r="I56" s="76">
        <v>3178</v>
      </c>
      <c r="J56" s="76">
        <v>223</v>
      </c>
      <c r="K56" s="76">
        <v>0</v>
      </c>
      <c r="L56" s="76">
        <v>1475</v>
      </c>
      <c r="M56" s="76">
        <v>2447</v>
      </c>
      <c r="N56" s="105">
        <v>2447</v>
      </c>
      <c r="O56" s="76">
        <v>2604</v>
      </c>
      <c r="P56" s="76">
        <v>5393.28</v>
      </c>
      <c r="Q56" s="76">
        <v>19890.38</v>
      </c>
      <c r="R56" s="76">
        <v>16814.14</v>
      </c>
      <c r="S56" s="76"/>
      <c r="T56" s="76"/>
      <c r="U56" s="167"/>
      <c r="V56" s="76">
        <f t="shared" si="75"/>
        <v>1828.0900000000001</v>
      </c>
      <c r="W56" s="76">
        <f t="shared" si="76"/>
        <v>-1584.2799999999997</v>
      </c>
      <c r="X56" s="76">
        <f t="shared" si="77"/>
        <v>-8486.380000000001</v>
      </c>
      <c r="Y56" s="76">
        <f t="shared" si="78"/>
        <v>-16814.14</v>
      </c>
      <c r="Z56" s="76">
        <f t="shared" si="79"/>
        <v>45627</v>
      </c>
      <c r="AA56" s="76">
        <f t="shared" si="80"/>
        <v>-887</v>
      </c>
      <c r="AB56" s="75">
        <f t="shared" si="81"/>
        <v>3178</v>
      </c>
    </row>
    <row r="57" spans="1:28" x14ac:dyDescent="0.25">
      <c r="A57" s="4"/>
      <c r="B57" s="196" t="s">
        <v>26</v>
      </c>
      <c r="C57" s="103">
        <f>SUM(C52:C56)</f>
        <v>531994.13</v>
      </c>
      <c r="D57" s="76">
        <f>SUM(D52:D56)</f>
        <v>656751</v>
      </c>
      <c r="E57" s="76">
        <f t="shared" ref="E57:AB57" si="82">SUM(E52:E56)</f>
        <v>951754</v>
      </c>
      <c r="F57" s="76">
        <f t="shared" si="82"/>
        <v>826045</v>
      </c>
      <c r="G57" s="76">
        <f t="shared" si="82"/>
        <v>769916</v>
      </c>
      <c r="H57" s="76">
        <f t="shared" si="82"/>
        <v>404653</v>
      </c>
      <c r="I57" s="76">
        <f t="shared" si="82"/>
        <v>276490</v>
      </c>
      <c r="J57" s="76">
        <f t="shared" si="82"/>
        <v>99006</v>
      </c>
      <c r="K57" s="76">
        <f t="shared" si="82"/>
        <v>90482</v>
      </c>
      <c r="L57" s="76">
        <f t="shared" si="82"/>
        <v>142051</v>
      </c>
      <c r="M57" s="76">
        <f t="shared" si="82"/>
        <v>148099</v>
      </c>
      <c r="N57" s="105">
        <f t="shared" si="82"/>
        <v>278139</v>
      </c>
      <c r="O57" s="76">
        <f t="shared" si="82"/>
        <v>490675</v>
      </c>
      <c r="P57" s="76">
        <f t="shared" si="82"/>
        <v>706307.5</v>
      </c>
      <c r="Q57" s="76">
        <f t="shared" si="82"/>
        <v>884442.71999999986</v>
      </c>
      <c r="R57" s="76">
        <f t="shared" si="82"/>
        <v>619223.24</v>
      </c>
      <c r="S57" s="76">
        <f t="shared" si="82"/>
        <v>0</v>
      </c>
      <c r="T57" s="76">
        <f t="shared" si="82"/>
        <v>0</v>
      </c>
      <c r="U57" s="167">
        <f t="shared" si="82"/>
        <v>0</v>
      </c>
      <c r="V57" s="76">
        <f t="shared" si="82"/>
        <v>41319.129999999976</v>
      </c>
      <c r="W57" s="76">
        <f t="shared" si="82"/>
        <v>-49556.500000000022</v>
      </c>
      <c r="X57" s="76">
        <f t="shared" si="82"/>
        <v>67311.28</v>
      </c>
      <c r="Y57" s="76">
        <f t="shared" si="82"/>
        <v>206821.76000000007</v>
      </c>
      <c r="Z57" s="76">
        <f t="shared" si="82"/>
        <v>769916</v>
      </c>
      <c r="AA57" s="76">
        <f t="shared" si="82"/>
        <v>404653</v>
      </c>
      <c r="AB57" s="75">
        <f t="shared" si="82"/>
        <v>276490</v>
      </c>
    </row>
    <row r="58" spans="1:28" ht="17.25" x14ac:dyDescent="0.25">
      <c r="A58" s="4">
        <f>+A51+1</f>
        <v>8</v>
      </c>
      <c r="B58" s="198" t="s">
        <v>33</v>
      </c>
      <c r="C58" s="103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105"/>
      <c r="O58" s="76"/>
      <c r="P58" s="76"/>
      <c r="Q58" s="76"/>
      <c r="R58" s="76"/>
      <c r="S58" s="76"/>
      <c r="T58" s="76"/>
      <c r="U58" s="167"/>
      <c r="V58" s="76"/>
      <c r="W58" s="76"/>
      <c r="X58" s="76"/>
      <c r="Y58" s="76"/>
      <c r="Z58" s="76"/>
      <c r="AA58" s="76"/>
      <c r="AB58" s="75"/>
    </row>
    <row r="59" spans="1:28" x14ac:dyDescent="0.25">
      <c r="A59" s="4"/>
      <c r="B59" s="196" t="s">
        <v>21</v>
      </c>
      <c r="C59" s="103">
        <v>691869.13</v>
      </c>
      <c r="D59" s="76">
        <v>824023</v>
      </c>
      <c r="E59" s="76">
        <v>997758</v>
      </c>
      <c r="F59" s="76">
        <v>1307871</v>
      </c>
      <c r="G59" s="76">
        <v>1440606</v>
      </c>
      <c r="H59" s="76">
        <v>1346015</v>
      </c>
      <c r="I59" s="76">
        <v>1201326</v>
      </c>
      <c r="J59" s="76">
        <v>937145</v>
      </c>
      <c r="K59" s="76">
        <v>785991</v>
      </c>
      <c r="L59" s="76">
        <v>749237</v>
      </c>
      <c r="M59" s="76">
        <v>723735</v>
      </c>
      <c r="N59" s="105">
        <v>741709.47</v>
      </c>
      <c r="O59" s="76">
        <v>839619</v>
      </c>
      <c r="P59" s="76">
        <v>1042190.57</v>
      </c>
      <c r="Q59" s="76">
        <v>1348021.44</v>
      </c>
      <c r="R59" s="76">
        <v>1706230.74</v>
      </c>
      <c r="S59" s="76"/>
      <c r="T59" s="76"/>
      <c r="U59" s="167"/>
      <c r="V59" s="76">
        <f t="shared" ref="V59" si="83">C59-O59</f>
        <v>-147749.87</v>
      </c>
      <c r="W59" s="76">
        <f t="shared" ref="W59" si="84">D59-P59</f>
        <v>-218167.56999999995</v>
      </c>
      <c r="X59" s="76">
        <f t="shared" ref="X59" si="85">E59-Q59</f>
        <v>-350263.43999999994</v>
      </c>
      <c r="Y59" s="76">
        <f t="shared" ref="Y59" si="86">F59-R59</f>
        <v>-398359.74</v>
      </c>
      <c r="Z59" s="76">
        <f t="shared" ref="Z59" si="87">G59-S59</f>
        <v>1440606</v>
      </c>
      <c r="AA59" s="76">
        <f t="shared" ref="AA59" si="88">H59-T59</f>
        <v>1346015</v>
      </c>
      <c r="AB59" s="75">
        <f t="shared" ref="AB59" si="89">I59-U59</f>
        <v>1201326</v>
      </c>
    </row>
    <row r="60" spans="1:28" x14ac:dyDescent="0.25">
      <c r="A60" s="4"/>
      <c r="B60" s="196" t="s">
        <v>22</v>
      </c>
      <c r="C60" s="103">
        <v>463461.31</v>
      </c>
      <c r="D60" s="76">
        <v>507749</v>
      </c>
      <c r="E60" s="76">
        <v>571742</v>
      </c>
      <c r="F60" s="76">
        <v>699882</v>
      </c>
      <c r="G60" s="76">
        <v>755634</v>
      </c>
      <c r="H60" s="76">
        <v>632948</v>
      </c>
      <c r="I60" s="76">
        <v>518679</v>
      </c>
      <c r="J60" s="76">
        <v>470058</v>
      </c>
      <c r="K60" s="76">
        <v>407683</v>
      </c>
      <c r="L60" s="76">
        <v>405314</v>
      </c>
      <c r="M60" s="76">
        <v>327917</v>
      </c>
      <c r="N60" s="105">
        <v>335468.15000000002</v>
      </c>
      <c r="O60" s="76">
        <v>392149</v>
      </c>
      <c r="P60" s="76">
        <v>407690.05</v>
      </c>
      <c r="Q60" s="76">
        <v>426592.17</v>
      </c>
      <c r="R60" s="76">
        <v>498854.53</v>
      </c>
      <c r="S60" s="76"/>
      <c r="T60" s="76"/>
      <c r="U60" s="167"/>
      <c r="V60" s="76">
        <f t="shared" ref="V60:V63" si="90">C60-O60</f>
        <v>71312.31</v>
      </c>
      <c r="W60" s="76">
        <f t="shared" ref="W60:W63" si="91">D60-P60</f>
        <v>100058.95000000001</v>
      </c>
      <c r="X60" s="76">
        <f t="shared" ref="X60:X63" si="92">E60-Q60</f>
        <v>145149.83000000002</v>
      </c>
      <c r="Y60" s="76">
        <f t="shared" ref="Y60:Y63" si="93">F60-R60</f>
        <v>201027.46999999997</v>
      </c>
      <c r="Z60" s="76">
        <f t="shared" ref="Z60:Z63" si="94">G60-S60</f>
        <v>755634</v>
      </c>
      <c r="AA60" s="76">
        <f t="shared" ref="AA60:AA63" si="95">H60-T60</f>
        <v>632948</v>
      </c>
      <c r="AB60" s="75">
        <f t="shared" ref="AB60:AB63" si="96">I60-U60</f>
        <v>518679</v>
      </c>
    </row>
    <row r="61" spans="1:28" x14ac:dyDescent="0.25">
      <c r="A61" s="4"/>
      <c r="B61" s="196" t="s">
        <v>23</v>
      </c>
      <c r="C61" s="103">
        <v>6570.37</v>
      </c>
      <c r="D61" s="76">
        <v>11892</v>
      </c>
      <c r="E61" s="76">
        <v>21440</v>
      </c>
      <c r="F61" s="76">
        <v>41666</v>
      </c>
      <c r="G61" s="76">
        <v>37709</v>
      </c>
      <c r="H61" s="76">
        <v>31816</v>
      </c>
      <c r="I61" s="76">
        <v>8276</v>
      </c>
      <c r="J61" s="76">
        <v>-9465</v>
      </c>
      <c r="K61" s="76">
        <v>-11044</v>
      </c>
      <c r="L61" s="76">
        <v>-6585</v>
      </c>
      <c r="M61" s="76">
        <v>-4156</v>
      </c>
      <c r="N61" s="105">
        <v>1161.83</v>
      </c>
      <c r="O61" s="76">
        <v>3433</v>
      </c>
      <c r="P61" s="76">
        <v>17953.439999999999</v>
      </c>
      <c r="Q61" s="76">
        <v>48925.97</v>
      </c>
      <c r="R61" s="76">
        <v>84079.63</v>
      </c>
      <c r="S61" s="76"/>
      <c r="T61" s="76"/>
      <c r="U61" s="167"/>
      <c r="V61" s="76">
        <f t="shared" si="90"/>
        <v>3137.37</v>
      </c>
      <c r="W61" s="76">
        <f t="shared" si="91"/>
        <v>-6061.4399999999987</v>
      </c>
      <c r="X61" s="76">
        <f t="shared" si="92"/>
        <v>-27485.97</v>
      </c>
      <c r="Y61" s="76">
        <f t="shared" si="93"/>
        <v>-42413.630000000005</v>
      </c>
      <c r="Z61" s="76">
        <f t="shared" si="94"/>
        <v>37709</v>
      </c>
      <c r="AA61" s="76">
        <f t="shared" si="95"/>
        <v>31816</v>
      </c>
      <c r="AB61" s="75">
        <f t="shared" si="96"/>
        <v>8276</v>
      </c>
    </row>
    <row r="62" spans="1:28" x14ac:dyDescent="0.25">
      <c r="A62" s="4"/>
      <c r="B62" s="196" t="s">
        <v>24</v>
      </c>
      <c r="C62" s="103">
        <v>-1655.27</v>
      </c>
      <c r="D62" s="76">
        <v>4143</v>
      </c>
      <c r="E62" s="76">
        <v>11249</v>
      </c>
      <c r="F62" s="76">
        <v>27234</v>
      </c>
      <c r="G62" s="76">
        <v>26238</v>
      </c>
      <c r="H62" s="76">
        <v>10584</v>
      </c>
      <c r="I62" s="76">
        <v>9817</v>
      </c>
      <c r="J62" s="76">
        <v>13755</v>
      </c>
      <c r="K62" s="76">
        <v>14101</v>
      </c>
      <c r="L62" s="76">
        <v>13537</v>
      </c>
      <c r="M62" s="76">
        <v>18281</v>
      </c>
      <c r="N62" s="105">
        <v>16801.189999999999</v>
      </c>
      <c r="O62" s="76">
        <v>21639</v>
      </c>
      <c r="P62" s="76">
        <v>26985.84</v>
      </c>
      <c r="Q62" s="76">
        <v>32054.97</v>
      </c>
      <c r="R62" s="76">
        <v>32610.48</v>
      </c>
      <c r="S62" s="76"/>
      <c r="T62" s="76"/>
      <c r="U62" s="167"/>
      <c r="V62" s="76">
        <f t="shared" si="90"/>
        <v>-23294.27</v>
      </c>
      <c r="W62" s="76">
        <f t="shared" si="91"/>
        <v>-22842.84</v>
      </c>
      <c r="X62" s="76">
        <f t="shared" si="92"/>
        <v>-20805.97</v>
      </c>
      <c r="Y62" s="76">
        <f t="shared" si="93"/>
        <v>-5376.48</v>
      </c>
      <c r="Z62" s="76">
        <f t="shared" si="94"/>
        <v>26238</v>
      </c>
      <c r="AA62" s="76">
        <f t="shared" si="95"/>
        <v>10584</v>
      </c>
      <c r="AB62" s="75">
        <f t="shared" si="96"/>
        <v>9817</v>
      </c>
    </row>
    <row r="63" spans="1:28" x14ac:dyDescent="0.25">
      <c r="A63" s="4"/>
      <c r="B63" s="196" t="s">
        <v>25</v>
      </c>
      <c r="C63" s="103">
        <v>0</v>
      </c>
      <c r="D63" s="76">
        <v>0</v>
      </c>
      <c r="E63" s="76">
        <v>0</v>
      </c>
      <c r="F63" s="76">
        <v>3883</v>
      </c>
      <c r="G63" s="76">
        <v>7067</v>
      </c>
      <c r="H63" s="76">
        <v>9497</v>
      </c>
      <c r="I63" s="76">
        <v>9470</v>
      </c>
      <c r="J63" s="76">
        <v>0</v>
      </c>
      <c r="K63" s="76">
        <v>0</v>
      </c>
      <c r="L63" s="76">
        <v>0</v>
      </c>
      <c r="M63" s="76">
        <v>1448</v>
      </c>
      <c r="N63" s="105">
        <v>1420.63</v>
      </c>
      <c r="O63" s="76">
        <v>3846</v>
      </c>
      <c r="P63" s="76">
        <v>6428.32</v>
      </c>
      <c r="Q63" s="76">
        <v>10071.040000000001</v>
      </c>
      <c r="R63" s="76">
        <v>16227.99</v>
      </c>
      <c r="S63" s="76"/>
      <c r="T63" s="76"/>
      <c r="U63" s="167"/>
      <c r="V63" s="76">
        <f t="shared" si="90"/>
        <v>-3846</v>
      </c>
      <c r="W63" s="76">
        <f t="shared" si="91"/>
        <v>-6428.32</v>
      </c>
      <c r="X63" s="76">
        <f t="shared" si="92"/>
        <v>-10071.040000000001</v>
      </c>
      <c r="Y63" s="76">
        <f t="shared" si="93"/>
        <v>-12344.99</v>
      </c>
      <c r="Z63" s="76">
        <f t="shared" si="94"/>
        <v>7067</v>
      </c>
      <c r="AA63" s="76">
        <f t="shared" si="95"/>
        <v>9497</v>
      </c>
      <c r="AB63" s="75">
        <f t="shared" si="96"/>
        <v>9470</v>
      </c>
    </row>
    <row r="64" spans="1:28" x14ac:dyDescent="0.25">
      <c r="A64" s="4"/>
      <c r="B64" s="196" t="s">
        <v>26</v>
      </c>
      <c r="C64" s="103">
        <f>SUM(C59:C63)</f>
        <v>1160245.54</v>
      </c>
      <c r="D64" s="76">
        <f>SUM(D59:D63)</f>
        <v>1347807</v>
      </c>
      <c r="E64" s="76">
        <f t="shared" ref="E64:AB64" si="97">SUM(E59:E63)</f>
        <v>1602189</v>
      </c>
      <c r="F64" s="76">
        <f t="shared" si="97"/>
        <v>2080536</v>
      </c>
      <c r="G64" s="76">
        <f t="shared" si="97"/>
        <v>2267254</v>
      </c>
      <c r="H64" s="76">
        <f t="shared" si="97"/>
        <v>2030860</v>
      </c>
      <c r="I64" s="76">
        <f t="shared" si="97"/>
        <v>1747568</v>
      </c>
      <c r="J64" s="76">
        <f t="shared" si="97"/>
        <v>1411493</v>
      </c>
      <c r="K64" s="76">
        <f t="shared" si="97"/>
        <v>1196731</v>
      </c>
      <c r="L64" s="76">
        <f t="shared" si="97"/>
        <v>1161503</v>
      </c>
      <c r="M64" s="76">
        <f t="shared" si="97"/>
        <v>1067225</v>
      </c>
      <c r="N64" s="105">
        <f t="shared" si="97"/>
        <v>1096561.27</v>
      </c>
      <c r="O64" s="76">
        <f t="shared" si="97"/>
        <v>1260686</v>
      </c>
      <c r="P64" s="76">
        <f t="shared" si="97"/>
        <v>1501248.22</v>
      </c>
      <c r="Q64" s="76">
        <f t="shared" si="97"/>
        <v>1865665.5899999999</v>
      </c>
      <c r="R64" s="76">
        <f t="shared" si="97"/>
        <v>2338003.37</v>
      </c>
      <c r="S64" s="76">
        <f t="shared" si="97"/>
        <v>0</v>
      </c>
      <c r="T64" s="76">
        <f t="shared" si="97"/>
        <v>0</v>
      </c>
      <c r="U64" s="167">
        <f t="shared" si="97"/>
        <v>0</v>
      </c>
      <c r="V64" s="76">
        <f t="shared" si="97"/>
        <v>-100440.46</v>
      </c>
      <c r="W64" s="76">
        <f t="shared" si="97"/>
        <v>-153441.21999999994</v>
      </c>
      <c r="X64" s="76">
        <f t="shared" si="97"/>
        <v>-263476.58999999991</v>
      </c>
      <c r="Y64" s="76">
        <f t="shared" si="97"/>
        <v>-257467.37000000002</v>
      </c>
      <c r="Z64" s="76">
        <f t="shared" si="97"/>
        <v>2267254</v>
      </c>
      <c r="AA64" s="76">
        <f t="shared" si="97"/>
        <v>2030860</v>
      </c>
      <c r="AB64" s="75">
        <f t="shared" si="97"/>
        <v>1747568</v>
      </c>
    </row>
    <row r="65" spans="1:32" ht="17.25" x14ac:dyDescent="0.25">
      <c r="A65" s="4">
        <f>+A58+1</f>
        <v>9</v>
      </c>
      <c r="B65" s="198" t="s">
        <v>34</v>
      </c>
      <c r="C65" s="103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105"/>
      <c r="O65" s="76"/>
      <c r="P65" s="76"/>
      <c r="Q65" s="76"/>
      <c r="R65" s="76"/>
      <c r="S65" s="76"/>
      <c r="T65" s="76"/>
      <c r="U65" s="167"/>
      <c r="V65" s="76"/>
      <c r="W65" s="76"/>
      <c r="X65" s="76"/>
      <c r="Y65" s="76"/>
      <c r="Z65" s="76"/>
      <c r="AA65" s="76"/>
      <c r="AB65" s="75"/>
    </row>
    <row r="66" spans="1:32" x14ac:dyDescent="0.25">
      <c r="A66" s="4"/>
      <c r="B66" s="196" t="s">
        <v>21</v>
      </c>
      <c r="C66" s="103">
        <v>1723155.4</v>
      </c>
      <c r="D66" s="76">
        <v>2161686.2999999998</v>
      </c>
      <c r="E66" s="76">
        <v>2413216.88</v>
      </c>
      <c r="F66" s="76">
        <v>2599305.66</v>
      </c>
      <c r="G66" s="76">
        <v>2381088.0099999998</v>
      </c>
      <c r="H66" s="76">
        <v>1947831.02</v>
      </c>
      <c r="I66" s="76">
        <v>1579509.78</v>
      </c>
      <c r="J66" s="76">
        <v>1151528.3999999999</v>
      </c>
      <c r="K66" s="76">
        <v>944956.53</v>
      </c>
      <c r="L66" s="76">
        <v>947424.68</v>
      </c>
      <c r="M66" s="76">
        <v>1096616.1499999999</v>
      </c>
      <c r="N66" s="105">
        <v>1442540.79</v>
      </c>
      <c r="O66" s="76">
        <v>1910022.72</v>
      </c>
      <c r="P66" s="76">
        <v>2462222.87</v>
      </c>
      <c r="Q66" s="76">
        <v>2634758.62</v>
      </c>
      <c r="R66" s="76">
        <v>2716618.25</v>
      </c>
      <c r="S66" s="76"/>
      <c r="T66" s="76"/>
      <c r="U66" s="167"/>
      <c r="V66" s="76">
        <f t="shared" ref="V66" si="98">C66-O66</f>
        <v>-186867.32000000007</v>
      </c>
      <c r="W66" s="76">
        <f t="shared" ref="W66" si="99">D66-P66</f>
        <v>-300536.5700000003</v>
      </c>
      <c r="X66" s="76">
        <f t="shared" ref="X66" si="100">E66-Q66</f>
        <v>-221541.74000000022</v>
      </c>
      <c r="Y66" s="76">
        <f t="shared" ref="Y66" si="101">F66-R66</f>
        <v>-117312.58999999985</v>
      </c>
      <c r="Z66" s="76">
        <f t="shared" ref="Z66" si="102">G66-S66</f>
        <v>2381088.0099999998</v>
      </c>
      <c r="AA66" s="76">
        <f t="shared" ref="AA66" si="103">H66-T66</f>
        <v>1947831.02</v>
      </c>
      <c r="AB66" s="75">
        <f t="shared" ref="AB66" si="104">I66-U66</f>
        <v>1579509.78</v>
      </c>
      <c r="AE66" s="212"/>
      <c r="AF66" s="213"/>
    </row>
    <row r="67" spans="1:32" x14ac:dyDescent="0.25">
      <c r="A67" s="4"/>
      <c r="B67" s="196" t="s">
        <v>22</v>
      </c>
      <c r="C67" s="103">
        <v>833845.92</v>
      </c>
      <c r="D67" s="76">
        <v>973991.68</v>
      </c>
      <c r="E67" s="76">
        <v>1037000.65</v>
      </c>
      <c r="F67" s="76">
        <v>1092528.98</v>
      </c>
      <c r="G67" s="76">
        <v>1061160.08</v>
      </c>
      <c r="H67" s="76">
        <v>790372.43</v>
      </c>
      <c r="I67" s="76">
        <v>576395.9</v>
      </c>
      <c r="J67" s="76">
        <v>493711.93</v>
      </c>
      <c r="K67" s="76">
        <v>495308.29</v>
      </c>
      <c r="L67" s="76">
        <v>541950.18000000005</v>
      </c>
      <c r="M67" s="76">
        <v>463539.55</v>
      </c>
      <c r="N67" s="105">
        <v>497090.3</v>
      </c>
      <c r="O67" s="76">
        <v>623351.43999999994</v>
      </c>
      <c r="P67" s="76">
        <v>769363.4</v>
      </c>
      <c r="Q67" s="76">
        <v>631139.39</v>
      </c>
      <c r="R67" s="76">
        <v>571620.37</v>
      </c>
      <c r="S67" s="76"/>
      <c r="T67" s="76"/>
      <c r="U67" s="167"/>
      <c r="V67" s="76">
        <f t="shared" ref="V67:V70" si="105">C67-O67</f>
        <v>210494.4800000001</v>
      </c>
      <c r="W67" s="76">
        <f t="shared" ref="W67:W70" si="106">D67-P67</f>
        <v>204628.28000000003</v>
      </c>
      <c r="X67" s="76">
        <f t="shared" ref="X67:X70" si="107">E67-Q67</f>
        <v>405861.26</v>
      </c>
      <c r="Y67" s="76">
        <f t="shared" ref="Y67:Y70" si="108">F67-R67</f>
        <v>520908.61</v>
      </c>
      <c r="Z67" s="76">
        <f t="shared" ref="Z67:Z70" si="109">G67-S67</f>
        <v>1061160.08</v>
      </c>
      <c r="AA67" s="76">
        <f t="shared" ref="AA67:AA70" si="110">H67-T67</f>
        <v>790372.43</v>
      </c>
      <c r="AB67" s="75">
        <f t="shared" ref="AB67:AB70" si="111">I67-U67</f>
        <v>576395.9</v>
      </c>
      <c r="AE67" s="212"/>
      <c r="AF67" s="213"/>
    </row>
    <row r="68" spans="1:32" x14ac:dyDescent="0.25">
      <c r="A68" s="4"/>
      <c r="B68" s="196" t="s">
        <v>23</v>
      </c>
      <c r="C68" s="103">
        <v>84360.69</v>
      </c>
      <c r="D68" s="76">
        <v>108985.78</v>
      </c>
      <c r="E68" s="76">
        <v>122367.3</v>
      </c>
      <c r="F68" s="76">
        <v>139655.37</v>
      </c>
      <c r="G68" s="76">
        <v>93284.35</v>
      </c>
      <c r="H68" s="76">
        <v>61351.85</v>
      </c>
      <c r="I68" s="76">
        <v>22670.95</v>
      </c>
      <c r="J68" s="76">
        <v>-5864.89</v>
      </c>
      <c r="K68" s="76">
        <v>-7004.54</v>
      </c>
      <c r="L68" s="76">
        <v>-1400</v>
      </c>
      <c r="M68" s="76">
        <v>8081.97</v>
      </c>
      <c r="N68" s="105">
        <v>40660.629999999997</v>
      </c>
      <c r="O68" s="76">
        <v>82292.97</v>
      </c>
      <c r="P68" s="76">
        <v>167989.91</v>
      </c>
      <c r="Q68" s="76">
        <v>203819.62</v>
      </c>
      <c r="R68" s="76">
        <v>194075.11</v>
      </c>
      <c r="S68" s="76"/>
      <c r="T68" s="76"/>
      <c r="U68" s="167"/>
      <c r="V68" s="76">
        <f t="shared" si="105"/>
        <v>2067.7200000000012</v>
      </c>
      <c r="W68" s="76">
        <f t="shared" si="106"/>
        <v>-59004.130000000005</v>
      </c>
      <c r="X68" s="76">
        <f t="shared" si="107"/>
        <v>-81452.319999999992</v>
      </c>
      <c r="Y68" s="76">
        <f t="shared" si="108"/>
        <v>-54419.739999999991</v>
      </c>
      <c r="Z68" s="76">
        <f t="shared" si="109"/>
        <v>93284.35</v>
      </c>
      <c r="AA68" s="76">
        <f t="shared" si="110"/>
        <v>61351.85</v>
      </c>
      <c r="AB68" s="75">
        <f t="shared" si="111"/>
        <v>22670.95</v>
      </c>
      <c r="AE68" s="212"/>
      <c r="AF68" s="213"/>
    </row>
    <row r="69" spans="1:32" x14ac:dyDescent="0.25">
      <c r="A69" s="4"/>
      <c r="B69" s="196" t="s">
        <v>24</v>
      </c>
      <c r="C69" s="103">
        <v>21403.22</v>
      </c>
      <c r="D69" s="76">
        <v>47811.38</v>
      </c>
      <c r="E69" s="76">
        <v>68812.92</v>
      </c>
      <c r="F69" s="76">
        <v>56142.239999999998</v>
      </c>
      <c r="G69" s="76">
        <v>46601.599999999999</v>
      </c>
      <c r="H69" s="76">
        <v>24409.11</v>
      </c>
      <c r="I69" s="76">
        <v>23757.17</v>
      </c>
      <c r="J69" s="76">
        <v>22839.13</v>
      </c>
      <c r="K69" s="76">
        <v>16780.75</v>
      </c>
      <c r="L69" s="76">
        <v>17143.29</v>
      </c>
      <c r="M69" s="76">
        <v>28722.78</v>
      </c>
      <c r="N69" s="105">
        <v>35654.730000000003</v>
      </c>
      <c r="O69" s="76">
        <v>42216.800000000003</v>
      </c>
      <c r="P69" s="76">
        <v>77133.600000000006</v>
      </c>
      <c r="Q69" s="76">
        <v>79464.06</v>
      </c>
      <c r="R69" s="76">
        <v>68770.36</v>
      </c>
      <c r="S69" s="76"/>
      <c r="T69" s="76"/>
      <c r="U69" s="167"/>
      <c r="V69" s="76">
        <f t="shared" si="105"/>
        <v>-20813.580000000002</v>
      </c>
      <c r="W69" s="76">
        <f t="shared" si="106"/>
        <v>-29322.220000000008</v>
      </c>
      <c r="X69" s="76">
        <f t="shared" si="107"/>
        <v>-10651.14</v>
      </c>
      <c r="Y69" s="76">
        <f t="shared" si="108"/>
        <v>-12628.120000000003</v>
      </c>
      <c r="Z69" s="76">
        <f t="shared" si="109"/>
        <v>46601.599999999999</v>
      </c>
      <c r="AA69" s="76">
        <f t="shared" si="110"/>
        <v>24409.11</v>
      </c>
      <c r="AB69" s="75">
        <f t="shared" si="111"/>
        <v>23757.17</v>
      </c>
      <c r="AE69" s="212"/>
      <c r="AF69" s="213"/>
    </row>
    <row r="70" spans="1:32" x14ac:dyDescent="0.25">
      <c r="A70" s="4"/>
      <c r="B70" s="196" t="s">
        <v>25</v>
      </c>
      <c r="C70" s="103">
        <v>25370.63</v>
      </c>
      <c r="D70" s="76">
        <v>91257.81</v>
      </c>
      <c r="E70" s="76">
        <v>27679.89</v>
      </c>
      <c r="F70" s="76">
        <v>30398.97</v>
      </c>
      <c r="G70" s="76">
        <v>56192.23</v>
      </c>
      <c r="H70" s="76">
        <v>11787.98</v>
      </c>
      <c r="I70" s="76">
        <v>8443.18</v>
      </c>
      <c r="J70" s="76">
        <v>-2765.56</v>
      </c>
      <c r="K70" s="76" t="s">
        <v>35</v>
      </c>
      <c r="L70" s="76">
        <v>1475.45</v>
      </c>
      <c r="M70" s="76">
        <v>3894.67</v>
      </c>
      <c r="N70" s="105">
        <v>6471</v>
      </c>
      <c r="O70" s="76">
        <v>9028.08</v>
      </c>
      <c r="P70" s="76">
        <v>32872.339999999997</v>
      </c>
      <c r="Q70" s="76">
        <v>52583.06</v>
      </c>
      <c r="R70" s="76">
        <v>48434.63</v>
      </c>
      <c r="S70" s="76"/>
      <c r="T70" s="76"/>
      <c r="U70" s="167"/>
      <c r="V70" s="76">
        <f t="shared" si="105"/>
        <v>16342.550000000001</v>
      </c>
      <c r="W70" s="76">
        <f t="shared" si="106"/>
        <v>58385.47</v>
      </c>
      <c r="X70" s="76">
        <f t="shared" si="107"/>
        <v>-24903.17</v>
      </c>
      <c r="Y70" s="76">
        <f t="shared" si="108"/>
        <v>-18035.659999999996</v>
      </c>
      <c r="Z70" s="76">
        <f t="shared" si="109"/>
        <v>56192.23</v>
      </c>
      <c r="AA70" s="76">
        <f t="shared" si="110"/>
        <v>11787.98</v>
      </c>
      <c r="AB70" s="75">
        <f t="shared" si="111"/>
        <v>8443.18</v>
      </c>
      <c r="AE70" s="212"/>
      <c r="AF70" s="213"/>
    </row>
    <row r="71" spans="1:32" ht="15.75" thickBot="1" x14ac:dyDescent="0.3">
      <c r="A71" s="4"/>
      <c r="B71" s="197" t="s">
        <v>26</v>
      </c>
      <c r="C71" s="96">
        <f>SUM(C66:C70)</f>
        <v>2688135.86</v>
      </c>
      <c r="D71" s="78">
        <f>SUM(D66:D70)</f>
        <v>3383732.9499999997</v>
      </c>
      <c r="E71" s="78">
        <f t="shared" ref="E71:AB71" si="112">SUM(E66:E70)</f>
        <v>3669077.6399999997</v>
      </c>
      <c r="F71" s="78">
        <f t="shared" si="112"/>
        <v>3918031.2200000007</v>
      </c>
      <c r="G71" s="78">
        <f t="shared" si="112"/>
        <v>3638326.27</v>
      </c>
      <c r="H71" s="78">
        <f t="shared" si="112"/>
        <v>2835752.39</v>
      </c>
      <c r="I71" s="78">
        <f t="shared" si="112"/>
        <v>2210776.9800000004</v>
      </c>
      <c r="J71" s="78">
        <f t="shared" si="112"/>
        <v>1659449.0099999998</v>
      </c>
      <c r="K71" s="78">
        <f t="shared" si="112"/>
        <v>1450041.03</v>
      </c>
      <c r="L71" s="78">
        <f t="shared" si="112"/>
        <v>1506593.6</v>
      </c>
      <c r="M71" s="78">
        <f t="shared" si="112"/>
        <v>1600855.1199999999</v>
      </c>
      <c r="N71" s="152">
        <f t="shared" si="112"/>
        <v>2022417.45</v>
      </c>
      <c r="O71" s="78">
        <f t="shared" si="112"/>
        <v>2666912.0100000002</v>
      </c>
      <c r="P71" s="78">
        <f t="shared" si="112"/>
        <v>3509582.12</v>
      </c>
      <c r="Q71" s="78">
        <f t="shared" si="112"/>
        <v>3601764.7500000005</v>
      </c>
      <c r="R71" s="78">
        <f t="shared" si="112"/>
        <v>3599518.7199999997</v>
      </c>
      <c r="S71" s="78">
        <f t="shared" si="112"/>
        <v>0</v>
      </c>
      <c r="T71" s="78">
        <f t="shared" si="112"/>
        <v>0</v>
      </c>
      <c r="U71" s="168">
        <f t="shared" si="112"/>
        <v>0</v>
      </c>
      <c r="V71" s="78">
        <f t="shared" si="112"/>
        <v>21223.850000000035</v>
      </c>
      <c r="W71" s="78">
        <f t="shared" si="112"/>
        <v>-125849.17000000027</v>
      </c>
      <c r="X71" s="78">
        <f t="shared" si="112"/>
        <v>67312.889999999796</v>
      </c>
      <c r="Y71" s="78">
        <f t="shared" si="112"/>
        <v>318512.50000000017</v>
      </c>
      <c r="Z71" s="78">
        <f t="shared" si="112"/>
        <v>3638326.27</v>
      </c>
      <c r="AA71" s="78">
        <f t="shared" si="112"/>
        <v>2835752.39</v>
      </c>
      <c r="AB71" s="77">
        <f t="shared" si="112"/>
        <v>2210776.9800000004</v>
      </c>
      <c r="AE71" s="212"/>
      <c r="AF71" s="213"/>
    </row>
    <row r="72" spans="1:32" x14ac:dyDescent="0.25">
      <c r="A72" s="4">
        <f>+A65+1</f>
        <v>10</v>
      </c>
      <c r="B72" s="186" t="s">
        <v>36</v>
      </c>
      <c r="C72" s="147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157"/>
      <c r="O72" s="61"/>
      <c r="P72" s="61"/>
      <c r="Q72" s="61"/>
      <c r="R72" s="61"/>
      <c r="S72" s="61"/>
      <c r="T72" s="61"/>
      <c r="U72" s="169"/>
      <c r="V72" s="61"/>
      <c r="W72" s="61"/>
      <c r="X72" s="61"/>
      <c r="Y72" s="61"/>
      <c r="Z72" s="61"/>
      <c r="AA72" s="61"/>
      <c r="AB72" s="60"/>
    </row>
    <row r="73" spans="1:32" x14ac:dyDescent="0.25">
      <c r="A73" s="4"/>
      <c r="B73" s="196" t="s">
        <v>21</v>
      </c>
      <c r="C73" s="52">
        <v>4063077</v>
      </c>
      <c r="D73" s="80">
        <v>2982511</v>
      </c>
      <c r="E73" s="80">
        <v>1593910</v>
      </c>
      <c r="F73" s="80">
        <v>849586</v>
      </c>
      <c r="G73" s="80">
        <v>461718</v>
      </c>
      <c r="H73" s="80">
        <v>422052</v>
      </c>
      <c r="I73" s="80">
        <v>512662</v>
      </c>
      <c r="J73" s="80">
        <v>800802</v>
      </c>
      <c r="K73" s="80">
        <v>2342854</v>
      </c>
      <c r="L73" s="80">
        <v>3677702</v>
      </c>
      <c r="M73" s="80">
        <v>4489794</v>
      </c>
      <c r="N73" s="158">
        <v>4511291</v>
      </c>
      <c r="O73" s="80">
        <v>3427959</v>
      </c>
      <c r="P73" s="53">
        <v>2812323</v>
      </c>
      <c r="Q73" s="53">
        <v>2217225</v>
      </c>
      <c r="R73" s="80">
        <v>798434</v>
      </c>
      <c r="S73" s="80"/>
      <c r="T73" s="80"/>
      <c r="U73" s="170"/>
      <c r="V73" s="80">
        <f t="shared" ref="V73" si="113">C73-O73</f>
        <v>635118</v>
      </c>
      <c r="W73" s="80">
        <f t="shared" ref="W73" si="114">D73-P73</f>
        <v>170188</v>
      </c>
      <c r="X73" s="68">
        <f t="shared" ref="X73" si="115">E73-Q73</f>
        <v>-623315</v>
      </c>
      <c r="Y73" s="80">
        <f t="shared" ref="Y73" si="116">F73-R73</f>
        <v>51152</v>
      </c>
      <c r="Z73" s="80">
        <f t="shared" ref="Z73" si="117">G73-S73</f>
        <v>461718</v>
      </c>
      <c r="AA73" s="80">
        <f t="shared" ref="AA73" si="118">H73-T73</f>
        <v>422052</v>
      </c>
      <c r="AB73" s="79">
        <f t="shared" ref="AB73" si="119">I73-U73</f>
        <v>512662</v>
      </c>
    </row>
    <row r="74" spans="1:32" x14ac:dyDescent="0.25">
      <c r="A74" s="4"/>
      <c r="B74" s="196" t="s">
        <v>22</v>
      </c>
      <c r="C74" s="52">
        <v>902116</v>
      </c>
      <c r="D74" s="80">
        <v>683649</v>
      </c>
      <c r="E74" s="80">
        <v>367064</v>
      </c>
      <c r="F74" s="80">
        <v>196904</v>
      </c>
      <c r="G74" s="80">
        <v>97786</v>
      </c>
      <c r="H74" s="80">
        <v>90192</v>
      </c>
      <c r="I74" s="80">
        <v>82594</v>
      </c>
      <c r="J74" s="80">
        <v>126217</v>
      </c>
      <c r="K74" s="80">
        <v>388180</v>
      </c>
      <c r="L74" s="80">
        <v>630173</v>
      </c>
      <c r="M74" s="80">
        <v>778821</v>
      </c>
      <c r="N74" s="158">
        <v>837546</v>
      </c>
      <c r="O74" s="80">
        <v>673234</v>
      </c>
      <c r="P74" s="53">
        <v>543078</v>
      </c>
      <c r="Q74" s="53">
        <v>456433</v>
      </c>
      <c r="R74" s="80">
        <v>160676</v>
      </c>
      <c r="S74" s="80"/>
      <c r="T74" s="80"/>
      <c r="U74" s="170"/>
      <c r="V74" s="80">
        <f t="shared" ref="V74:V77" si="120">C74-O74</f>
        <v>228882</v>
      </c>
      <c r="W74" s="80">
        <f t="shared" ref="W74:W77" si="121">D74-P74</f>
        <v>140571</v>
      </c>
      <c r="X74" s="68">
        <f t="shared" ref="X74:X77" si="122">E74-Q74</f>
        <v>-89369</v>
      </c>
      <c r="Y74" s="80">
        <f t="shared" ref="Y74:Y77" si="123">F74-R74</f>
        <v>36228</v>
      </c>
      <c r="Z74" s="80">
        <f t="shared" ref="Z74:Z77" si="124">G74-S74</f>
        <v>97786</v>
      </c>
      <c r="AA74" s="80">
        <f t="shared" ref="AA74:AA77" si="125">H74-T74</f>
        <v>90192</v>
      </c>
      <c r="AB74" s="79">
        <f t="shared" ref="AB74:AB77" si="126">I74-U74</f>
        <v>82594</v>
      </c>
    </row>
    <row r="75" spans="1:32" x14ac:dyDescent="0.25">
      <c r="A75" s="4"/>
      <c r="B75" s="196" t="s">
        <v>23</v>
      </c>
      <c r="C75" s="52">
        <v>1650686</v>
      </c>
      <c r="D75" s="80">
        <v>1170432</v>
      </c>
      <c r="E75" s="80">
        <v>638798</v>
      </c>
      <c r="F75" s="80">
        <v>363802</v>
      </c>
      <c r="G75" s="80">
        <v>228634</v>
      </c>
      <c r="H75" s="80">
        <v>226140</v>
      </c>
      <c r="I75" s="80">
        <v>250109</v>
      </c>
      <c r="J75" s="80">
        <v>339209</v>
      </c>
      <c r="K75" s="80">
        <v>856640</v>
      </c>
      <c r="L75" s="80">
        <v>1432060</v>
      </c>
      <c r="M75" s="80">
        <v>1770536</v>
      </c>
      <c r="N75" s="158">
        <v>1752437</v>
      </c>
      <c r="O75" s="80">
        <v>1351669</v>
      </c>
      <c r="P75" s="53">
        <v>991941</v>
      </c>
      <c r="Q75" s="53">
        <v>705390</v>
      </c>
      <c r="R75" s="80">
        <v>263157</v>
      </c>
      <c r="S75" s="80"/>
      <c r="T75" s="80"/>
      <c r="U75" s="170"/>
      <c r="V75" s="80">
        <f t="shared" si="120"/>
        <v>299017</v>
      </c>
      <c r="W75" s="80">
        <f t="shared" si="121"/>
        <v>178491</v>
      </c>
      <c r="X75" s="68">
        <f t="shared" si="122"/>
        <v>-66592</v>
      </c>
      <c r="Y75" s="80">
        <f t="shared" si="123"/>
        <v>100645</v>
      </c>
      <c r="Z75" s="80">
        <f t="shared" si="124"/>
        <v>228634</v>
      </c>
      <c r="AA75" s="80">
        <f t="shared" si="125"/>
        <v>226140</v>
      </c>
      <c r="AB75" s="79">
        <f t="shared" si="126"/>
        <v>250109</v>
      </c>
    </row>
    <row r="76" spans="1:32" x14ac:dyDescent="0.25">
      <c r="A76" s="4"/>
      <c r="B76" s="196" t="s">
        <v>24</v>
      </c>
      <c r="C76" s="52">
        <v>1779163</v>
      </c>
      <c r="D76" s="80">
        <v>1241611</v>
      </c>
      <c r="E76" s="80">
        <v>798131</v>
      </c>
      <c r="F76" s="80">
        <v>445501</v>
      </c>
      <c r="G76" s="80">
        <v>318975</v>
      </c>
      <c r="H76" s="80">
        <v>303001</v>
      </c>
      <c r="I76" s="80">
        <v>369603</v>
      </c>
      <c r="J76" s="80">
        <v>583404</v>
      </c>
      <c r="K76" s="80">
        <v>1160790</v>
      </c>
      <c r="L76" s="80">
        <v>1730803</v>
      </c>
      <c r="M76" s="80">
        <v>1942318</v>
      </c>
      <c r="N76" s="158">
        <v>1845862</v>
      </c>
      <c r="O76" s="80">
        <v>1482502</v>
      </c>
      <c r="P76" s="53">
        <v>1151273</v>
      </c>
      <c r="Q76" s="53">
        <v>782882</v>
      </c>
      <c r="R76" s="80">
        <v>333302</v>
      </c>
      <c r="S76" s="80"/>
      <c r="T76" s="80"/>
      <c r="U76" s="170"/>
      <c r="V76" s="80">
        <f t="shared" si="120"/>
        <v>296661</v>
      </c>
      <c r="W76" s="80">
        <f t="shared" si="121"/>
        <v>90338</v>
      </c>
      <c r="X76" s="68">
        <f t="shared" si="122"/>
        <v>15249</v>
      </c>
      <c r="Y76" s="80">
        <f t="shared" si="123"/>
        <v>112199</v>
      </c>
      <c r="Z76" s="80">
        <f t="shared" si="124"/>
        <v>318975</v>
      </c>
      <c r="AA76" s="80">
        <f t="shared" si="125"/>
        <v>303001</v>
      </c>
      <c r="AB76" s="79">
        <f t="shared" si="126"/>
        <v>369603</v>
      </c>
    </row>
    <row r="77" spans="1:32" x14ac:dyDescent="0.25">
      <c r="A77" s="4"/>
      <c r="B77" s="196" t="s">
        <v>25</v>
      </c>
      <c r="C77" s="52">
        <v>5337557</v>
      </c>
      <c r="D77" s="80">
        <v>4488615</v>
      </c>
      <c r="E77" s="80">
        <v>3605237</v>
      </c>
      <c r="F77" s="80">
        <v>3082435</v>
      </c>
      <c r="G77" s="80">
        <v>3157011</v>
      </c>
      <c r="H77" s="80">
        <v>3054428</v>
      </c>
      <c r="I77" s="80">
        <v>3052256</v>
      </c>
      <c r="J77" s="80">
        <v>3825607</v>
      </c>
      <c r="K77" s="80">
        <v>4651832</v>
      </c>
      <c r="L77" s="80">
        <v>5162497</v>
      </c>
      <c r="M77" s="80">
        <v>5262411</v>
      </c>
      <c r="N77" s="158">
        <v>4975602</v>
      </c>
      <c r="O77" s="80">
        <v>4749482</v>
      </c>
      <c r="P77" s="53">
        <v>4098080</v>
      </c>
      <c r="Q77" s="53">
        <v>3670079</v>
      </c>
      <c r="R77" s="80">
        <v>2197545</v>
      </c>
      <c r="S77" s="80"/>
      <c r="T77" s="80"/>
      <c r="U77" s="170"/>
      <c r="V77" s="80">
        <f t="shared" si="120"/>
        <v>588075</v>
      </c>
      <c r="W77" s="80">
        <f t="shared" si="121"/>
        <v>390535</v>
      </c>
      <c r="X77" s="68">
        <f t="shared" si="122"/>
        <v>-64842</v>
      </c>
      <c r="Y77" s="80">
        <f t="shared" si="123"/>
        <v>884890</v>
      </c>
      <c r="Z77" s="80">
        <f t="shared" si="124"/>
        <v>3157011</v>
      </c>
      <c r="AA77" s="80">
        <f t="shared" si="125"/>
        <v>3054428</v>
      </c>
      <c r="AB77" s="79">
        <f t="shared" si="126"/>
        <v>3052256</v>
      </c>
    </row>
    <row r="78" spans="1:32" x14ac:dyDescent="0.25">
      <c r="A78" s="4"/>
      <c r="B78" s="196" t="s">
        <v>26</v>
      </c>
      <c r="C78" s="148">
        <f>SUM(C73:C77)</f>
        <v>13732599</v>
      </c>
      <c r="D78" s="80">
        <f>SUM(D73:D77)</f>
        <v>10566818</v>
      </c>
      <c r="E78" s="80">
        <f t="shared" ref="E78:AB78" si="127">SUM(E73:E77)</f>
        <v>7003140</v>
      </c>
      <c r="F78" s="80">
        <f t="shared" si="127"/>
        <v>4938228</v>
      </c>
      <c r="G78" s="80">
        <f t="shared" si="127"/>
        <v>4264124</v>
      </c>
      <c r="H78" s="80">
        <f t="shared" si="127"/>
        <v>4095813</v>
      </c>
      <c r="I78" s="80">
        <f t="shared" si="127"/>
        <v>4267224</v>
      </c>
      <c r="J78" s="80">
        <f t="shared" si="127"/>
        <v>5675239</v>
      </c>
      <c r="K78" s="80">
        <f t="shared" si="127"/>
        <v>9400296</v>
      </c>
      <c r="L78" s="80">
        <f t="shared" si="127"/>
        <v>12633235</v>
      </c>
      <c r="M78" s="80">
        <f t="shared" si="127"/>
        <v>14243880</v>
      </c>
      <c r="N78" s="158">
        <f t="shared" ref="N78" si="128">SUM(N73:N77)</f>
        <v>13922738</v>
      </c>
      <c r="O78" s="80">
        <f t="shared" ref="O78" si="129">SUM(O73:O77)</f>
        <v>11684846</v>
      </c>
      <c r="P78" s="80">
        <f t="shared" si="127"/>
        <v>9596695</v>
      </c>
      <c r="Q78" s="80">
        <f t="shared" si="127"/>
        <v>7832009</v>
      </c>
      <c r="R78" s="80">
        <f t="shared" si="127"/>
        <v>3753114</v>
      </c>
      <c r="S78" s="80">
        <f t="shared" si="127"/>
        <v>0</v>
      </c>
      <c r="T78" s="80">
        <f t="shared" si="127"/>
        <v>0</v>
      </c>
      <c r="U78" s="170">
        <f t="shared" si="127"/>
        <v>0</v>
      </c>
      <c r="V78" s="80">
        <f t="shared" si="127"/>
        <v>2047753</v>
      </c>
      <c r="W78" s="80">
        <f t="shared" si="127"/>
        <v>970123</v>
      </c>
      <c r="X78" s="68">
        <f t="shared" si="127"/>
        <v>-828869</v>
      </c>
      <c r="Y78" s="80">
        <f t="shared" si="127"/>
        <v>1185114</v>
      </c>
      <c r="Z78" s="80">
        <f t="shared" si="127"/>
        <v>4264124</v>
      </c>
      <c r="AA78" s="80">
        <f t="shared" si="127"/>
        <v>4095813</v>
      </c>
      <c r="AB78" s="79">
        <f t="shared" si="127"/>
        <v>4267224</v>
      </c>
    </row>
    <row r="79" spans="1:32" x14ac:dyDescent="0.25">
      <c r="A79" s="4">
        <f>+A72+1</f>
        <v>11</v>
      </c>
      <c r="B79" s="198" t="s">
        <v>37</v>
      </c>
      <c r="C79" s="149"/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159"/>
      <c r="O79" s="82"/>
      <c r="P79" s="82"/>
      <c r="Q79" s="82"/>
      <c r="R79" s="82"/>
      <c r="S79" s="82"/>
      <c r="T79" s="82"/>
      <c r="U79" s="171"/>
      <c r="V79" s="82"/>
      <c r="W79" s="82"/>
      <c r="X79" s="82"/>
      <c r="Y79" s="82"/>
      <c r="Z79" s="82"/>
      <c r="AA79" s="82"/>
      <c r="AB79" s="81"/>
    </row>
    <row r="80" spans="1:32" x14ac:dyDescent="0.25">
      <c r="A80" s="4"/>
      <c r="B80" s="196" t="s">
        <v>21</v>
      </c>
      <c r="C80" s="93">
        <v>5934041.3400000017</v>
      </c>
      <c r="D80" s="85">
        <v>4446849.1900000004</v>
      </c>
      <c r="E80" s="85">
        <v>2356538.0599999996</v>
      </c>
      <c r="F80" s="85">
        <v>1253043.2300000002</v>
      </c>
      <c r="G80" s="85">
        <v>816767.75</v>
      </c>
      <c r="H80" s="85">
        <v>773199.4</v>
      </c>
      <c r="I80" s="85">
        <v>853691.25000000012</v>
      </c>
      <c r="J80" s="85">
        <v>1094695.3700000003</v>
      </c>
      <c r="K80" s="85">
        <v>2953214.93</v>
      </c>
      <c r="L80" s="85">
        <v>5235385.8000000017</v>
      </c>
      <c r="M80" s="85">
        <v>6474770.4299999997</v>
      </c>
      <c r="N80" s="95">
        <v>6343201.0199999996</v>
      </c>
      <c r="O80" s="85">
        <v>4756563.13</v>
      </c>
      <c r="P80" s="85">
        <v>3966145.63</v>
      </c>
      <c r="Q80" s="85">
        <v>2927731.2800000003</v>
      </c>
      <c r="R80" s="85">
        <v>1141837</v>
      </c>
      <c r="S80" s="85"/>
      <c r="T80" s="85"/>
      <c r="U80" s="172"/>
      <c r="V80" s="76">
        <f t="shared" ref="V80" si="130">C80-O80</f>
        <v>1177478.2100000018</v>
      </c>
      <c r="W80" s="76">
        <f t="shared" ref="W80" si="131">D80-P80</f>
        <v>480703.56000000052</v>
      </c>
      <c r="X80" s="76">
        <f t="shared" ref="X80" si="132">E80-Q80</f>
        <v>-571193.22000000067</v>
      </c>
      <c r="Y80" s="76">
        <f t="shared" ref="Y80" si="133">F80-R80</f>
        <v>111206.23000000021</v>
      </c>
      <c r="Z80" s="76">
        <f t="shared" ref="Z80" si="134">G80-S80</f>
        <v>816767.75</v>
      </c>
      <c r="AA80" s="76">
        <f t="shared" ref="AA80" si="135">H80-T80</f>
        <v>773199.4</v>
      </c>
      <c r="AB80" s="75">
        <f t="shared" ref="AB80" si="136">I80-U80</f>
        <v>853691.25000000012</v>
      </c>
    </row>
    <row r="81" spans="1:28" x14ac:dyDescent="0.25">
      <c r="A81" s="4"/>
      <c r="B81" s="196" t="s">
        <v>22</v>
      </c>
      <c r="C81" s="93">
        <v>996494.21</v>
      </c>
      <c r="D81" s="85">
        <v>770813.80999999982</v>
      </c>
      <c r="E81" s="85">
        <v>416480.91</v>
      </c>
      <c r="F81" s="85">
        <v>221414.55</v>
      </c>
      <c r="G81" s="85">
        <v>135238.40000000002</v>
      </c>
      <c r="H81" s="85">
        <v>129206.03</v>
      </c>
      <c r="I81" s="85">
        <v>109116.66</v>
      </c>
      <c r="J81" s="85">
        <v>134966.23000000001</v>
      </c>
      <c r="K81" s="85">
        <v>368024.75</v>
      </c>
      <c r="L81" s="85">
        <v>677167.31000000017</v>
      </c>
      <c r="M81" s="85">
        <v>847424.8600000001</v>
      </c>
      <c r="N81" s="95">
        <v>891186.05000000016</v>
      </c>
      <c r="O81" s="85">
        <v>704363.83000000007</v>
      </c>
      <c r="P81" s="85">
        <v>578539.85</v>
      </c>
      <c r="Q81" s="85">
        <v>459014.40999999992</v>
      </c>
      <c r="R81" s="85">
        <v>175543</v>
      </c>
      <c r="S81" s="85"/>
      <c r="T81" s="85"/>
      <c r="U81" s="172"/>
      <c r="V81" s="76">
        <f t="shared" ref="V81:V84" si="137">C81-O81</f>
        <v>292130.37999999989</v>
      </c>
      <c r="W81" s="76">
        <f t="shared" ref="W81:W84" si="138">D81-P81</f>
        <v>192273.95999999985</v>
      </c>
      <c r="X81" s="76">
        <f t="shared" ref="X81:X84" si="139">E81-Q81</f>
        <v>-42533.499999999942</v>
      </c>
      <c r="Y81" s="76">
        <f t="shared" ref="Y81:Y84" si="140">F81-R81</f>
        <v>45871.549999999988</v>
      </c>
      <c r="Z81" s="76">
        <f t="shared" ref="Z81:Z84" si="141">G81-S81</f>
        <v>135238.40000000002</v>
      </c>
      <c r="AA81" s="76">
        <f t="shared" ref="AA81:AA84" si="142">H81-T81</f>
        <v>129206.03</v>
      </c>
      <c r="AB81" s="75">
        <f t="shared" ref="AB81:AB84" si="143">I81-U81</f>
        <v>109116.66</v>
      </c>
    </row>
    <row r="82" spans="1:28" x14ac:dyDescent="0.25">
      <c r="A82" s="4"/>
      <c r="B82" s="196" t="s">
        <v>23</v>
      </c>
      <c r="C82" s="93">
        <v>1984452.81</v>
      </c>
      <c r="D82" s="85">
        <v>1412079.06</v>
      </c>
      <c r="E82" s="85">
        <v>733967.41999999993</v>
      </c>
      <c r="F82" s="85">
        <v>386638.75</v>
      </c>
      <c r="G82" s="85">
        <v>259828.02</v>
      </c>
      <c r="H82" s="85">
        <v>257636.22000000003</v>
      </c>
      <c r="I82" s="85">
        <v>266392.20000000007</v>
      </c>
      <c r="J82" s="85">
        <v>321162.51</v>
      </c>
      <c r="K82" s="85">
        <v>839690.91</v>
      </c>
      <c r="L82" s="85">
        <v>1598915.5199999998</v>
      </c>
      <c r="M82" s="85">
        <v>2012602.4</v>
      </c>
      <c r="N82" s="95">
        <v>1946288.4600000002</v>
      </c>
      <c r="O82" s="85">
        <v>1462824.28</v>
      </c>
      <c r="P82" s="85">
        <v>1084271.82</v>
      </c>
      <c r="Q82" s="85">
        <v>722093.11</v>
      </c>
      <c r="R82" s="85">
        <v>268127</v>
      </c>
      <c r="S82" s="85"/>
      <c r="T82" s="85"/>
      <c r="U82" s="172"/>
      <c r="V82" s="76">
        <f t="shared" si="137"/>
        <v>521628.53</v>
      </c>
      <c r="W82" s="76">
        <f t="shared" si="138"/>
        <v>327807.24</v>
      </c>
      <c r="X82" s="76">
        <f t="shared" si="139"/>
        <v>11874.309999999939</v>
      </c>
      <c r="Y82" s="76">
        <f t="shared" si="140"/>
        <v>118511.75</v>
      </c>
      <c r="Z82" s="76">
        <f t="shared" si="141"/>
        <v>259828.02</v>
      </c>
      <c r="AA82" s="76">
        <f t="shared" si="142"/>
        <v>257636.22000000003</v>
      </c>
      <c r="AB82" s="75">
        <f t="shared" si="143"/>
        <v>266392.20000000007</v>
      </c>
    </row>
    <row r="83" spans="1:28" x14ac:dyDescent="0.25">
      <c r="A83" s="4"/>
      <c r="B83" s="196" t="s">
        <v>24</v>
      </c>
      <c r="C83" s="93">
        <v>1374412.3299999998</v>
      </c>
      <c r="D83" s="85">
        <v>961600.66999999993</v>
      </c>
      <c r="E83" s="85">
        <v>562633.15999999992</v>
      </c>
      <c r="F83" s="85">
        <v>289928.04000000004</v>
      </c>
      <c r="G83" s="85">
        <v>208475.19</v>
      </c>
      <c r="H83" s="85">
        <v>195806.91</v>
      </c>
      <c r="I83" s="85">
        <v>222021.13</v>
      </c>
      <c r="J83" s="85">
        <v>323606.07</v>
      </c>
      <c r="K83" s="85">
        <v>741687.36</v>
      </c>
      <c r="L83" s="85">
        <v>1226200.9700000002</v>
      </c>
      <c r="M83" s="85">
        <v>1415476.1099999999</v>
      </c>
      <c r="N83" s="95">
        <v>1300432.7500000002</v>
      </c>
      <c r="O83" s="85">
        <v>1020993.02</v>
      </c>
      <c r="P83" s="85">
        <v>788595.68</v>
      </c>
      <c r="Q83" s="85">
        <v>500934.64999999997</v>
      </c>
      <c r="R83" s="85">
        <v>199890</v>
      </c>
      <c r="S83" s="85"/>
      <c r="T83" s="85"/>
      <c r="U83" s="172"/>
      <c r="V83" s="76">
        <f t="shared" si="137"/>
        <v>353419.30999999982</v>
      </c>
      <c r="W83" s="76">
        <f t="shared" si="138"/>
        <v>173004.98999999987</v>
      </c>
      <c r="X83" s="76">
        <f t="shared" si="139"/>
        <v>61698.509999999951</v>
      </c>
      <c r="Y83" s="76">
        <f t="shared" si="140"/>
        <v>90038.040000000037</v>
      </c>
      <c r="Z83" s="76">
        <f t="shared" si="141"/>
        <v>208475.19</v>
      </c>
      <c r="AA83" s="76">
        <f t="shared" si="142"/>
        <v>195806.91</v>
      </c>
      <c r="AB83" s="75">
        <f t="shared" si="143"/>
        <v>222021.13</v>
      </c>
    </row>
    <row r="84" spans="1:28" x14ac:dyDescent="0.25">
      <c r="A84" s="4"/>
      <c r="B84" s="196" t="s">
        <v>25</v>
      </c>
      <c r="C84" s="93">
        <v>1719686.33</v>
      </c>
      <c r="D84" s="85">
        <v>1266320.46</v>
      </c>
      <c r="E84" s="85">
        <v>962052.32</v>
      </c>
      <c r="F84" s="85">
        <v>856323.51</v>
      </c>
      <c r="G84" s="85">
        <v>792076.52</v>
      </c>
      <c r="H84" s="85">
        <v>764230.44000000006</v>
      </c>
      <c r="I84" s="85">
        <v>817019.10999999987</v>
      </c>
      <c r="J84" s="85">
        <v>929392.16999999993</v>
      </c>
      <c r="K84" s="85">
        <v>1225999.6300000001</v>
      </c>
      <c r="L84" s="85">
        <v>1444715.71</v>
      </c>
      <c r="M84" s="85">
        <v>1495019.5100000002</v>
      </c>
      <c r="N84" s="95">
        <v>1396118.1500000001</v>
      </c>
      <c r="O84" s="85">
        <v>1253207.9400000002</v>
      </c>
      <c r="P84" s="85">
        <v>1111364.5899999999</v>
      </c>
      <c r="Q84" s="85">
        <v>973758.44</v>
      </c>
      <c r="R84" s="85">
        <v>705979</v>
      </c>
      <c r="S84" s="85"/>
      <c r="T84" s="85"/>
      <c r="U84" s="172"/>
      <c r="V84" s="76">
        <f t="shared" si="137"/>
        <v>466478.3899999999</v>
      </c>
      <c r="W84" s="76">
        <f t="shared" si="138"/>
        <v>154955.87000000011</v>
      </c>
      <c r="X84" s="76">
        <f t="shared" si="139"/>
        <v>-11706.119999999995</v>
      </c>
      <c r="Y84" s="76">
        <f t="shared" si="140"/>
        <v>150344.51</v>
      </c>
      <c r="Z84" s="76">
        <f t="shared" si="141"/>
        <v>792076.52</v>
      </c>
      <c r="AA84" s="76">
        <f t="shared" si="142"/>
        <v>764230.44000000006</v>
      </c>
      <c r="AB84" s="75">
        <f t="shared" si="143"/>
        <v>817019.10999999987</v>
      </c>
    </row>
    <row r="85" spans="1:28" x14ac:dyDescent="0.25">
      <c r="A85" s="4"/>
      <c r="B85" s="196" t="s">
        <v>26</v>
      </c>
      <c r="C85" s="93">
        <f>SUM(C80:C84)</f>
        <v>12009087.020000001</v>
      </c>
      <c r="D85" s="85">
        <f>SUM(D80:D84)</f>
        <v>8857663.1900000013</v>
      </c>
      <c r="E85" s="85">
        <f t="shared" ref="E85:AB85" si="144">SUM(E80:E84)</f>
        <v>5031671.87</v>
      </c>
      <c r="F85" s="85">
        <f t="shared" si="144"/>
        <v>3007348.08</v>
      </c>
      <c r="G85" s="85">
        <f t="shared" si="144"/>
        <v>2212385.88</v>
      </c>
      <c r="H85" s="85">
        <f t="shared" si="144"/>
        <v>2120079</v>
      </c>
      <c r="I85" s="85">
        <f t="shared" si="144"/>
        <v>2268240.35</v>
      </c>
      <c r="J85" s="85">
        <f t="shared" si="144"/>
        <v>2803822.3500000006</v>
      </c>
      <c r="K85" s="85">
        <f t="shared" si="144"/>
        <v>6128617.5800000001</v>
      </c>
      <c r="L85" s="85">
        <f t="shared" si="144"/>
        <v>10182385.310000002</v>
      </c>
      <c r="M85" s="85">
        <f t="shared" si="144"/>
        <v>12245293.309999999</v>
      </c>
      <c r="N85" s="95">
        <f t="shared" ref="N85" si="145">SUM(N80:N84)</f>
        <v>11877226.43</v>
      </c>
      <c r="O85" s="85">
        <f t="shared" ref="O85" si="146">SUM(O80:O84)</f>
        <v>9197952.1999999993</v>
      </c>
      <c r="P85" s="85">
        <f t="shared" si="144"/>
        <v>7528917.5699999994</v>
      </c>
      <c r="Q85" s="85">
        <f t="shared" si="144"/>
        <v>5583531.8900000006</v>
      </c>
      <c r="R85" s="85">
        <f t="shared" si="144"/>
        <v>2491376</v>
      </c>
      <c r="S85" s="85">
        <f t="shared" si="144"/>
        <v>0</v>
      </c>
      <c r="T85" s="85">
        <f t="shared" si="144"/>
        <v>0</v>
      </c>
      <c r="U85" s="172">
        <f t="shared" si="144"/>
        <v>0</v>
      </c>
      <c r="V85" s="85">
        <f t="shared" si="144"/>
        <v>2811134.8200000012</v>
      </c>
      <c r="W85" s="85">
        <f t="shared" si="144"/>
        <v>1328745.6200000003</v>
      </c>
      <c r="X85" s="85">
        <f t="shared" si="144"/>
        <v>-551860.02000000083</v>
      </c>
      <c r="Y85" s="85">
        <f t="shared" si="144"/>
        <v>515972.08000000025</v>
      </c>
      <c r="Z85" s="85">
        <f t="shared" si="144"/>
        <v>2212385.88</v>
      </c>
      <c r="AA85" s="85">
        <f t="shared" si="144"/>
        <v>2120079</v>
      </c>
      <c r="AB85" s="84">
        <f t="shared" si="144"/>
        <v>2268240.35</v>
      </c>
    </row>
    <row r="86" spans="1:28" x14ac:dyDescent="0.25">
      <c r="A86" s="4">
        <f>+A79+1</f>
        <v>12</v>
      </c>
      <c r="B86" s="198" t="s">
        <v>38</v>
      </c>
      <c r="C86" s="150"/>
      <c r="D86" s="89"/>
      <c r="E86" s="89"/>
      <c r="F86" s="89"/>
      <c r="G86" s="89"/>
      <c r="H86" s="89"/>
      <c r="I86" s="89"/>
      <c r="J86" s="89"/>
      <c r="K86" s="89"/>
      <c r="L86" s="89"/>
      <c r="M86" s="89"/>
      <c r="N86" s="160"/>
      <c r="O86" s="89"/>
      <c r="P86" s="89"/>
      <c r="Q86" s="89"/>
      <c r="R86" s="89"/>
      <c r="S86" s="89"/>
      <c r="T86" s="89"/>
      <c r="U86" s="173"/>
      <c r="V86" s="89"/>
      <c r="W86" s="89"/>
      <c r="X86" s="89"/>
      <c r="Y86" s="89"/>
      <c r="Z86" s="89"/>
      <c r="AA86" s="89"/>
      <c r="AB86" s="88"/>
    </row>
    <row r="87" spans="1:28" x14ac:dyDescent="0.25">
      <c r="A87" s="4"/>
      <c r="B87" s="196" t="s">
        <v>21</v>
      </c>
      <c r="C87" s="181"/>
      <c r="D87" s="182"/>
      <c r="E87" s="182"/>
      <c r="F87" s="182"/>
      <c r="G87" s="182"/>
      <c r="H87" s="182"/>
      <c r="I87" s="182"/>
      <c r="J87" s="182"/>
      <c r="K87" s="182"/>
      <c r="L87" s="182"/>
      <c r="M87" s="182"/>
      <c r="N87" s="183"/>
      <c r="O87" s="182"/>
      <c r="P87" s="182"/>
      <c r="Q87" s="182"/>
      <c r="R87" s="182"/>
      <c r="S87" s="182"/>
      <c r="T87" s="182"/>
      <c r="U87" s="184"/>
      <c r="V87" s="80">
        <f t="shared" ref="V87" si="147">C87-O87</f>
        <v>0</v>
      </c>
      <c r="W87" s="80">
        <f t="shared" ref="W87" si="148">D87-P87</f>
        <v>0</v>
      </c>
      <c r="X87" s="80">
        <f t="shared" ref="X87" si="149">E87-Q87</f>
        <v>0</v>
      </c>
      <c r="Y87" s="80">
        <f t="shared" ref="Y87" si="150">F87-R87</f>
        <v>0</v>
      </c>
      <c r="Z87" s="80">
        <f t="shared" ref="Z87" si="151">G87-S87</f>
        <v>0</v>
      </c>
      <c r="AA87" s="80">
        <f t="shared" ref="AA87" si="152">H87-T87</f>
        <v>0</v>
      </c>
      <c r="AB87" s="79">
        <f t="shared" ref="AB87" si="153">I87-U87</f>
        <v>0</v>
      </c>
    </row>
    <row r="88" spans="1:28" x14ac:dyDescent="0.25">
      <c r="A88" s="4"/>
      <c r="B88" s="196" t="s">
        <v>22</v>
      </c>
      <c r="C88" s="181"/>
      <c r="D88" s="182"/>
      <c r="E88" s="182"/>
      <c r="F88" s="182"/>
      <c r="G88" s="182"/>
      <c r="H88" s="182"/>
      <c r="I88" s="182"/>
      <c r="J88" s="182"/>
      <c r="K88" s="182"/>
      <c r="L88" s="182"/>
      <c r="M88" s="182"/>
      <c r="N88" s="183"/>
      <c r="O88" s="182"/>
      <c r="P88" s="182"/>
      <c r="Q88" s="182"/>
      <c r="R88" s="182"/>
      <c r="S88" s="182"/>
      <c r="T88" s="182"/>
      <c r="U88" s="184"/>
      <c r="V88" s="80">
        <f t="shared" ref="V88:V91" si="154">C88-O88</f>
        <v>0</v>
      </c>
      <c r="W88" s="80">
        <f t="shared" ref="W88:W91" si="155">D88-P88</f>
        <v>0</v>
      </c>
      <c r="X88" s="80">
        <f t="shared" ref="X88:X91" si="156">E88-Q88</f>
        <v>0</v>
      </c>
      <c r="Y88" s="80">
        <f t="shared" ref="Y88:Y91" si="157">F88-R88</f>
        <v>0</v>
      </c>
      <c r="Z88" s="80">
        <f t="shared" ref="Z88:Z91" si="158">G88-S88</f>
        <v>0</v>
      </c>
      <c r="AA88" s="80">
        <f t="shared" ref="AA88:AA91" si="159">H88-T88</f>
        <v>0</v>
      </c>
      <c r="AB88" s="79">
        <f t="shared" ref="AB88:AB91" si="160">I88-U88</f>
        <v>0</v>
      </c>
    </row>
    <row r="89" spans="1:28" x14ac:dyDescent="0.25">
      <c r="A89" s="4"/>
      <c r="B89" s="196" t="s">
        <v>23</v>
      </c>
      <c r="C89" s="181"/>
      <c r="D89" s="182"/>
      <c r="E89" s="182"/>
      <c r="F89" s="182"/>
      <c r="G89" s="182"/>
      <c r="H89" s="182"/>
      <c r="I89" s="182"/>
      <c r="J89" s="182"/>
      <c r="K89" s="182"/>
      <c r="L89" s="182"/>
      <c r="M89" s="182"/>
      <c r="N89" s="183"/>
      <c r="O89" s="182"/>
      <c r="P89" s="182"/>
      <c r="Q89" s="182"/>
      <c r="R89" s="182"/>
      <c r="S89" s="182"/>
      <c r="T89" s="182"/>
      <c r="U89" s="184"/>
      <c r="V89" s="80">
        <f t="shared" si="154"/>
        <v>0</v>
      </c>
      <c r="W89" s="80">
        <f t="shared" si="155"/>
        <v>0</v>
      </c>
      <c r="X89" s="80">
        <f t="shared" si="156"/>
        <v>0</v>
      </c>
      <c r="Y89" s="80">
        <f t="shared" si="157"/>
        <v>0</v>
      </c>
      <c r="Z89" s="80">
        <f t="shared" si="158"/>
        <v>0</v>
      </c>
      <c r="AA89" s="80">
        <f t="shared" si="159"/>
        <v>0</v>
      </c>
      <c r="AB89" s="79">
        <f t="shared" si="160"/>
        <v>0</v>
      </c>
    </row>
    <row r="90" spans="1:28" x14ac:dyDescent="0.25">
      <c r="A90" s="4"/>
      <c r="B90" s="196" t="s">
        <v>24</v>
      </c>
      <c r="C90" s="181"/>
      <c r="D90" s="182"/>
      <c r="E90" s="182"/>
      <c r="F90" s="182"/>
      <c r="G90" s="182"/>
      <c r="H90" s="182"/>
      <c r="I90" s="182"/>
      <c r="J90" s="182"/>
      <c r="K90" s="182"/>
      <c r="L90" s="182"/>
      <c r="M90" s="182"/>
      <c r="N90" s="183"/>
      <c r="O90" s="182"/>
      <c r="P90" s="182"/>
      <c r="Q90" s="182"/>
      <c r="R90" s="182"/>
      <c r="S90" s="182"/>
      <c r="T90" s="182"/>
      <c r="U90" s="184"/>
      <c r="V90" s="80">
        <f t="shared" si="154"/>
        <v>0</v>
      </c>
      <c r="W90" s="80">
        <f t="shared" si="155"/>
        <v>0</v>
      </c>
      <c r="X90" s="80">
        <f t="shared" si="156"/>
        <v>0</v>
      </c>
      <c r="Y90" s="80">
        <f t="shared" si="157"/>
        <v>0</v>
      </c>
      <c r="Z90" s="80">
        <f t="shared" si="158"/>
        <v>0</v>
      </c>
      <c r="AA90" s="80">
        <f t="shared" si="159"/>
        <v>0</v>
      </c>
      <c r="AB90" s="79">
        <f t="shared" si="160"/>
        <v>0</v>
      </c>
    </row>
    <row r="91" spans="1:28" x14ac:dyDescent="0.25">
      <c r="A91" s="4"/>
      <c r="B91" s="196" t="s">
        <v>25</v>
      </c>
      <c r="C91" s="181"/>
      <c r="D91" s="182"/>
      <c r="E91" s="182"/>
      <c r="F91" s="182"/>
      <c r="G91" s="182"/>
      <c r="H91" s="182"/>
      <c r="I91" s="182"/>
      <c r="J91" s="182"/>
      <c r="K91" s="182"/>
      <c r="L91" s="182"/>
      <c r="M91" s="182"/>
      <c r="N91" s="183"/>
      <c r="O91" s="182"/>
      <c r="P91" s="182"/>
      <c r="Q91" s="182"/>
      <c r="R91" s="182"/>
      <c r="S91" s="182"/>
      <c r="T91" s="182"/>
      <c r="U91" s="184"/>
      <c r="V91" s="80">
        <f t="shared" si="154"/>
        <v>0</v>
      </c>
      <c r="W91" s="80">
        <f t="shared" si="155"/>
        <v>0</v>
      </c>
      <c r="X91" s="80">
        <f t="shared" si="156"/>
        <v>0</v>
      </c>
      <c r="Y91" s="80">
        <f t="shared" si="157"/>
        <v>0</v>
      </c>
      <c r="Z91" s="80">
        <f t="shared" si="158"/>
        <v>0</v>
      </c>
      <c r="AA91" s="80">
        <f t="shared" si="159"/>
        <v>0</v>
      </c>
      <c r="AB91" s="79">
        <f t="shared" si="160"/>
        <v>0</v>
      </c>
    </row>
    <row r="92" spans="1:28" x14ac:dyDescent="0.25">
      <c r="A92" s="4"/>
      <c r="B92" s="196" t="s">
        <v>26</v>
      </c>
      <c r="C92" s="148">
        <f>SUM(C87:C91)</f>
        <v>0</v>
      </c>
      <c r="D92" s="182">
        <f>SUM(D87:D91)</f>
        <v>0</v>
      </c>
      <c r="E92" s="182">
        <f t="shared" ref="E92:AB92" si="161">SUM(E87:E91)</f>
        <v>0</v>
      </c>
      <c r="F92" s="182">
        <f t="shared" si="161"/>
        <v>0</v>
      </c>
      <c r="G92" s="182">
        <f t="shared" si="161"/>
        <v>0</v>
      </c>
      <c r="H92" s="182">
        <f t="shared" si="161"/>
        <v>0</v>
      </c>
      <c r="I92" s="182">
        <f t="shared" si="161"/>
        <v>0</v>
      </c>
      <c r="J92" s="182">
        <f t="shared" si="161"/>
        <v>0</v>
      </c>
      <c r="K92" s="182">
        <f t="shared" si="161"/>
        <v>0</v>
      </c>
      <c r="L92" s="182">
        <f t="shared" si="161"/>
        <v>0</v>
      </c>
      <c r="M92" s="182">
        <f t="shared" si="161"/>
        <v>0</v>
      </c>
      <c r="N92" s="183">
        <f t="shared" si="161"/>
        <v>0</v>
      </c>
      <c r="O92" s="182">
        <f t="shared" si="161"/>
        <v>0</v>
      </c>
      <c r="P92" s="182">
        <f t="shared" si="161"/>
        <v>0</v>
      </c>
      <c r="Q92" s="182">
        <f t="shared" si="161"/>
        <v>0</v>
      </c>
      <c r="R92" s="182">
        <f t="shared" si="161"/>
        <v>0</v>
      </c>
      <c r="S92" s="182">
        <f t="shared" si="161"/>
        <v>0</v>
      </c>
      <c r="T92" s="182">
        <f t="shared" si="161"/>
        <v>0</v>
      </c>
      <c r="U92" s="184">
        <f t="shared" si="161"/>
        <v>0</v>
      </c>
      <c r="V92" s="182">
        <f t="shared" si="161"/>
        <v>0</v>
      </c>
      <c r="W92" s="182">
        <f t="shared" si="161"/>
        <v>0</v>
      </c>
      <c r="X92" s="182">
        <f t="shared" si="161"/>
        <v>0</v>
      </c>
      <c r="Y92" s="182">
        <f t="shared" si="161"/>
        <v>0</v>
      </c>
      <c r="Z92" s="182">
        <f t="shared" si="161"/>
        <v>0</v>
      </c>
      <c r="AA92" s="182">
        <f t="shared" si="161"/>
        <v>0</v>
      </c>
      <c r="AB92" s="185">
        <f t="shared" si="161"/>
        <v>0</v>
      </c>
    </row>
    <row r="93" spans="1:28" x14ac:dyDescent="0.25">
      <c r="A93" s="4">
        <f>+A86+1</f>
        <v>13</v>
      </c>
      <c r="B93" s="199" t="s">
        <v>39</v>
      </c>
      <c r="C93" s="86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8"/>
      <c r="O93" s="89"/>
      <c r="P93" s="87"/>
      <c r="Q93" s="87"/>
      <c r="R93" s="87"/>
      <c r="S93" s="87"/>
      <c r="T93" s="87"/>
      <c r="U93" s="174"/>
      <c r="V93" s="82"/>
      <c r="W93" s="90"/>
      <c r="X93" s="91"/>
      <c r="Y93" s="91"/>
      <c r="Z93" s="91"/>
      <c r="AA93" s="91"/>
      <c r="AB93" s="92"/>
    </row>
    <row r="94" spans="1:28" x14ac:dyDescent="0.25">
      <c r="A94" s="4"/>
      <c r="B94" s="196" t="s">
        <v>21</v>
      </c>
      <c r="C94" s="93">
        <f>C80+C87</f>
        <v>5934041.3400000017</v>
      </c>
      <c r="D94" s="94">
        <f t="shared" ref="D94:U98" si="162">D80+D87</f>
        <v>4446849.1900000004</v>
      </c>
      <c r="E94" s="94">
        <f t="shared" si="162"/>
        <v>2356538.0599999996</v>
      </c>
      <c r="F94" s="94">
        <f t="shared" si="162"/>
        <v>1253043.2300000002</v>
      </c>
      <c r="G94" s="94">
        <f t="shared" si="162"/>
        <v>816767.75</v>
      </c>
      <c r="H94" s="94">
        <f t="shared" si="162"/>
        <v>773199.4</v>
      </c>
      <c r="I94" s="94">
        <f t="shared" si="162"/>
        <v>853691.25000000012</v>
      </c>
      <c r="J94" s="94">
        <f t="shared" si="162"/>
        <v>1094695.3700000003</v>
      </c>
      <c r="K94" s="94">
        <f t="shared" si="162"/>
        <v>2953214.93</v>
      </c>
      <c r="L94" s="94">
        <f t="shared" si="162"/>
        <v>5235385.8000000017</v>
      </c>
      <c r="M94" s="94">
        <f t="shared" si="162"/>
        <v>6474770.4299999997</v>
      </c>
      <c r="N94" s="95">
        <f t="shared" si="162"/>
        <v>6343201.0199999996</v>
      </c>
      <c r="O94" s="94">
        <f t="shared" si="162"/>
        <v>4756563.13</v>
      </c>
      <c r="P94" s="94">
        <f t="shared" si="162"/>
        <v>3966145.63</v>
      </c>
      <c r="Q94" s="94">
        <f t="shared" si="162"/>
        <v>2927731.2800000003</v>
      </c>
      <c r="R94" s="94">
        <f t="shared" si="162"/>
        <v>1141837</v>
      </c>
      <c r="S94" s="94">
        <f t="shared" si="162"/>
        <v>0</v>
      </c>
      <c r="T94" s="94">
        <f t="shared" si="162"/>
        <v>0</v>
      </c>
      <c r="U94" s="172">
        <f t="shared" si="162"/>
        <v>0</v>
      </c>
      <c r="V94" s="85">
        <f>C94-O94</f>
        <v>1177478.2100000018</v>
      </c>
      <c r="W94" s="85">
        <f>D94-P94</f>
        <v>480703.56000000052</v>
      </c>
      <c r="X94" s="85">
        <f t="shared" ref="X94:AB98" si="163">E94-Q94</f>
        <v>-571193.22000000067</v>
      </c>
      <c r="Y94" s="85">
        <f t="shared" si="163"/>
        <v>111206.23000000021</v>
      </c>
      <c r="Z94" s="85">
        <f t="shared" si="163"/>
        <v>816767.75</v>
      </c>
      <c r="AA94" s="85">
        <f t="shared" si="163"/>
        <v>773199.4</v>
      </c>
      <c r="AB94" s="84">
        <f t="shared" si="163"/>
        <v>853691.25000000012</v>
      </c>
    </row>
    <row r="95" spans="1:28" x14ac:dyDescent="0.25">
      <c r="A95" s="4"/>
      <c r="B95" s="196" t="s">
        <v>22</v>
      </c>
      <c r="C95" s="93">
        <f t="shared" ref="C95:R98" si="164">C81+C88</f>
        <v>996494.21</v>
      </c>
      <c r="D95" s="94">
        <f t="shared" si="164"/>
        <v>770813.80999999982</v>
      </c>
      <c r="E95" s="94">
        <f t="shared" si="164"/>
        <v>416480.91</v>
      </c>
      <c r="F95" s="94">
        <f t="shared" si="164"/>
        <v>221414.55</v>
      </c>
      <c r="G95" s="94">
        <f t="shared" si="164"/>
        <v>135238.40000000002</v>
      </c>
      <c r="H95" s="94">
        <f t="shared" si="164"/>
        <v>129206.03</v>
      </c>
      <c r="I95" s="94">
        <f t="shared" si="164"/>
        <v>109116.66</v>
      </c>
      <c r="J95" s="94">
        <f t="shared" si="164"/>
        <v>134966.23000000001</v>
      </c>
      <c r="K95" s="94">
        <f t="shared" si="164"/>
        <v>368024.75</v>
      </c>
      <c r="L95" s="94">
        <f t="shared" si="164"/>
        <v>677167.31000000017</v>
      </c>
      <c r="M95" s="94">
        <f t="shared" si="164"/>
        <v>847424.8600000001</v>
      </c>
      <c r="N95" s="95">
        <f t="shared" si="164"/>
        <v>891186.05000000016</v>
      </c>
      <c r="O95" s="94">
        <f t="shared" si="164"/>
        <v>704363.83000000007</v>
      </c>
      <c r="P95" s="94">
        <f t="shared" si="164"/>
        <v>578539.85</v>
      </c>
      <c r="Q95" s="94">
        <f t="shared" si="164"/>
        <v>459014.40999999992</v>
      </c>
      <c r="R95" s="94">
        <f t="shared" si="164"/>
        <v>175543</v>
      </c>
      <c r="S95" s="94">
        <f t="shared" si="162"/>
        <v>0</v>
      </c>
      <c r="T95" s="94">
        <f t="shared" si="162"/>
        <v>0</v>
      </c>
      <c r="U95" s="172">
        <f t="shared" si="162"/>
        <v>0</v>
      </c>
      <c r="V95" s="85">
        <f t="shared" ref="V95:W98" si="165">C95-O95</f>
        <v>292130.37999999989</v>
      </c>
      <c r="W95" s="85">
        <f t="shared" si="165"/>
        <v>192273.95999999985</v>
      </c>
      <c r="X95" s="85">
        <f t="shared" si="163"/>
        <v>-42533.499999999942</v>
      </c>
      <c r="Y95" s="85">
        <f t="shared" si="163"/>
        <v>45871.549999999988</v>
      </c>
      <c r="Z95" s="85">
        <f t="shared" si="163"/>
        <v>135238.40000000002</v>
      </c>
      <c r="AA95" s="85">
        <f t="shared" si="163"/>
        <v>129206.03</v>
      </c>
      <c r="AB95" s="84">
        <f t="shared" si="163"/>
        <v>109116.66</v>
      </c>
    </row>
    <row r="96" spans="1:28" x14ac:dyDescent="0.25">
      <c r="A96" s="4"/>
      <c r="B96" s="196" t="s">
        <v>23</v>
      </c>
      <c r="C96" s="93">
        <f t="shared" si="164"/>
        <v>1984452.81</v>
      </c>
      <c r="D96" s="94">
        <f t="shared" si="162"/>
        <v>1412079.06</v>
      </c>
      <c r="E96" s="94">
        <f t="shared" si="162"/>
        <v>733967.41999999993</v>
      </c>
      <c r="F96" s="94">
        <f t="shared" si="162"/>
        <v>386638.75</v>
      </c>
      <c r="G96" s="94">
        <f t="shared" si="162"/>
        <v>259828.02</v>
      </c>
      <c r="H96" s="94">
        <f t="shared" si="162"/>
        <v>257636.22000000003</v>
      </c>
      <c r="I96" s="94">
        <f t="shared" si="162"/>
        <v>266392.20000000007</v>
      </c>
      <c r="J96" s="94">
        <f t="shared" si="162"/>
        <v>321162.51</v>
      </c>
      <c r="K96" s="94">
        <f t="shared" si="162"/>
        <v>839690.91</v>
      </c>
      <c r="L96" s="94">
        <f t="shared" si="162"/>
        <v>1598915.5199999998</v>
      </c>
      <c r="M96" s="94">
        <f t="shared" si="162"/>
        <v>2012602.4</v>
      </c>
      <c r="N96" s="95">
        <f t="shared" si="162"/>
        <v>1946288.4600000002</v>
      </c>
      <c r="O96" s="94">
        <f t="shared" si="162"/>
        <v>1462824.28</v>
      </c>
      <c r="P96" s="94">
        <f t="shared" si="162"/>
        <v>1084271.82</v>
      </c>
      <c r="Q96" s="94">
        <f t="shared" si="162"/>
        <v>722093.11</v>
      </c>
      <c r="R96" s="94">
        <f t="shared" si="162"/>
        <v>268127</v>
      </c>
      <c r="S96" s="94">
        <f t="shared" si="162"/>
        <v>0</v>
      </c>
      <c r="T96" s="94">
        <f t="shared" si="162"/>
        <v>0</v>
      </c>
      <c r="U96" s="172">
        <f t="shared" si="162"/>
        <v>0</v>
      </c>
      <c r="V96" s="85">
        <f t="shared" si="165"/>
        <v>521628.53</v>
      </c>
      <c r="W96" s="85">
        <f t="shared" si="165"/>
        <v>327807.24</v>
      </c>
      <c r="X96" s="85">
        <f t="shared" si="163"/>
        <v>11874.309999999939</v>
      </c>
      <c r="Y96" s="85">
        <f t="shared" si="163"/>
        <v>118511.75</v>
      </c>
      <c r="Z96" s="85">
        <f t="shared" si="163"/>
        <v>259828.02</v>
      </c>
      <c r="AA96" s="85">
        <f t="shared" si="163"/>
        <v>257636.22000000003</v>
      </c>
      <c r="AB96" s="84">
        <f t="shared" si="163"/>
        <v>266392.20000000007</v>
      </c>
    </row>
    <row r="97" spans="1:28" x14ac:dyDescent="0.25">
      <c r="A97" s="4"/>
      <c r="B97" s="35" t="s">
        <v>24</v>
      </c>
      <c r="C97" s="93">
        <f t="shared" si="164"/>
        <v>1374412.3299999998</v>
      </c>
      <c r="D97" s="94">
        <f t="shared" si="162"/>
        <v>961600.66999999993</v>
      </c>
      <c r="E97" s="94">
        <f t="shared" si="162"/>
        <v>562633.15999999992</v>
      </c>
      <c r="F97" s="94">
        <f t="shared" si="162"/>
        <v>289928.04000000004</v>
      </c>
      <c r="G97" s="94">
        <f t="shared" si="162"/>
        <v>208475.19</v>
      </c>
      <c r="H97" s="94">
        <f t="shared" si="162"/>
        <v>195806.91</v>
      </c>
      <c r="I97" s="94">
        <f t="shared" si="162"/>
        <v>222021.13</v>
      </c>
      <c r="J97" s="94">
        <f t="shared" si="162"/>
        <v>323606.07</v>
      </c>
      <c r="K97" s="94">
        <f t="shared" si="162"/>
        <v>741687.36</v>
      </c>
      <c r="L97" s="94">
        <f t="shared" si="162"/>
        <v>1226200.9700000002</v>
      </c>
      <c r="M97" s="94">
        <f t="shared" si="162"/>
        <v>1415476.1099999999</v>
      </c>
      <c r="N97" s="95">
        <f t="shared" si="162"/>
        <v>1300432.7500000002</v>
      </c>
      <c r="O97" s="94">
        <f t="shared" si="162"/>
        <v>1020993.02</v>
      </c>
      <c r="P97" s="94">
        <f t="shared" si="162"/>
        <v>788595.68</v>
      </c>
      <c r="Q97" s="94">
        <f t="shared" si="162"/>
        <v>500934.64999999997</v>
      </c>
      <c r="R97" s="94">
        <f t="shared" si="162"/>
        <v>199890</v>
      </c>
      <c r="S97" s="94">
        <f t="shared" si="162"/>
        <v>0</v>
      </c>
      <c r="T97" s="94">
        <f t="shared" si="162"/>
        <v>0</v>
      </c>
      <c r="U97" s="172">
        <f t="shared" si="162"/>
        <v>0</v>
      </c>
      <c r="V97" s="85">
        <f t="shared" si="165"/>
        <v>353419.30999999982</v>
      </c>
      <c r="W97" s="85">
        <f t="shared" si="165"/>
        <v>173004.98999999987</v>
      </c>
      <c r="X97" s="85">
        <f t="shared" si="163"/>
        <v>61698.509999999951</v>
      </c>
      <c r="Y97" s="85">
        <f t="shared" si="163"/>
        <v>90038.040000000037</v>
      </c>
      <c r="Z97" s="85">
        <f t="shared" si="163"/>
        <v>208475.19</v>
      </c>
      <c r="AA97" s="85">
        <f t="shared" si="163"/>
        <v>195806.91</v>
      </c>
      <c r="AB97" s="84">
        <f t="shared" si="163"/>
        <v>222021.13</v>
      </c>
    </row>
    <row r="98" spans="1:28" x14ac:dyDescent="0.25">
      <c r="A98" s="4"/>
      <c r="B98" s="35" t="s">
        <v>25</v>
      </c>
      <c r="C98" s="93">
        <f t="shared" si="164"/>
        <v>1719686.33</v>
      </c>
      <c r="D98" s="94">
        <f t="shared" si="162"/>
        <v>1266320.46</v>
      </c>
      <c r="E98" s="94">
        <f t="shared" si="162"/>
        <v>962052.32</v>
      </c>
      <c r="F98" s="94">
        <f t="shared" si="162"/>
        <v>856323.51</v>
      </c>
      <c r="G98" s="94">
        <f t="shared" si="162"/>
        <v>792076.52</v>
      </c>
      <c r="H98" s="94">
        <f t="shared" si="162"/>
        <v>764230.44000000006</v>
      </c>
      <c r="I98" s="94">
        <f t="shared" si="162"/>
        <v>817019.10999999987</v>
      </c>
      <c r="J98" s="94">
        <f t="shared" si="162"/>
        <v>929392.16999999993</v>
      </c>
      <c r="K98" s="94">
        <f t="shared" si="162"/>
        <v>1225999.6300000001</v>
      </c>
      <c r="L98" s="94">
        <f t="shared" si="162"/>
        <v>1444715.71</v>
      </c>
      <c r="M98" s="94">
        <f t="shared" si="162"/>
        <v>1495019.5100000002</v>
      </c>
      <c r="N98" s="95">
        <f t="shared" si="162"/>
        <v>1396118.1500000001</v>
      </c>
      <c r="O98" s="94">
        <f t="shared" si="162"/>
        <v>1253207.9400000002</v>
      </c>
      <c r="P98" s="94">
        <f t="shared" si="162"/>
        <v>1111364.5899999999</v>
      </c>
      <c r="Q98" s="94">
        <f t="shared" si="162"/>
        <v>973758.44</v>
      </c>
      <c r="R98" s="94">
        <f t="shared" si="162"/>
        <v>705979</v>
      </c>
      <c r="S98" s="94">
        <f t="shared" si="162"/>
        <v>0</v>
      </c>
      <c r="T98" s="94">
        <f t="shared" si="162"/>
        <v>0</v>
      </c>
      <c r="U98" s="172">
        <f t="shared" si="162"/>
        <v>0</v>
      </c>
      <c r="V98" s="85">
        <f t="shared" si="165"/>
        <v>466478.3899999999</v>
      </c>
      <c r="W98" s="85">
        <f t="shared" si="165"/>
        <v>154955.87000000011</v>
      </c>
      <c r="X98" s="85">
        <f t="shared" si="163"/>
        <v>-11706.119999999995</v>
      </c>
      <c r="Y98" s="85">
        <f t="shared" si="163"/>
        <v>150344.51</v>
      </c>
      <c r="Z98" s="85">
        <f t="shared" si="163"/>
        <v>792076.52</v>
      </c>
      <c r="AA98" s="85">
        <f t="shared" si="163"/>
        <v>764230.44000000006</v>
      </c>
      <c r="AB98" s="84">
        <f t="shared" si="163"/>
        <v>817019.10999999987</v>
      </c>
    </row>
    <row r="99" spans="1:28" ht="15.75" thickBot="1" x14ac:dyDescent="0.3">
      <c r="A99" s="4"/>
      <c r="B99" s="37" t="s">
        <v>26</v>
      </c>
      <c r="C99" s="96">
        <f>SUM(C94:C98)</f>
        <v>12009087.020000001</v>
      </c>
      <c r="D99" s="151">
        <f t="shared" ref="D99:U99" si="166">SUM(D94:D98)</f>
        <v>8857663.1900000013</v>
      </c>
      <c r="E99" s="151">
        <f t="shared" si="166"/>
        <v>5031671.87</v>
      </c>
      <c r="F99" s="151">
        <f t="shared" si="166"/>
        <v>3007348.08</v>
      </c>
      <c r="G99" s="151">
        <f t="shared" si="166"/>
        <v>2212385.88</v>
      </c>
      <c r="H99" s="151">
        <f t="shared" si="166"/>
        <v>2120079</v>
      </c>
      <c r="I99" s="151">
        <f t="shared" si="166"/>
        <v>2268240.35</v>
      </c>
      <c r="J99" s="151">
        <f t="shared" si="166"/>
        <v>2803822.3500000006</v>
      </c>
      <c r="K99" s="151">
        <f t="shared" si="166"/>
        <v>6128617.5800000001</v>
      </c>
      <c r="L99" s="151">
        <f t="shared" si="166"/>
        <v>10182385.310000002</v>
      </c>
      <c r="M99" s="151">
        <f t="shared" si="166"/>
        <v>12245293.309999999</v>
      </c>
      <c r="N99" s="152">
        <f t="shared" si="166"/>
        <v>11877226.43</v>
      </c>
      <c r="O99" s="151">
        <f t="shared" si="166"/>
        <v>9197952.1999999993</v>
      </c>
      <c r="P99" s="151">
        <f t="shared" si="166"/>
        <v>7528917.5699999994</v>
      </c>
      <c r="Q99" s="151">
        <f t="shared" si="166"/>
        <v>5583531.8900000006</v>
      </c>
      <c r="R99" s="151">
        <f t="shared" si="166"/>
        <v>2491376</v>
      </c>
      <c r="S99" s="151">
        <f t="shared" si="166"/>
        <v>0</v>
      </c>
      <c r="T99" s="151">
        <f t="shared" si="166"/>
        <v>0</v>
      </c>
      <c r="U99" s="172">
        <f t="shared" si="166"/>
        <v>0</v>
      </c>
      <c r="V99" s="78">
        <f>SUM(V94:V98)</f>
        <v>2811134.8200000012</v>
      </c>
      <c r="W99" s="78">
        <f>SUM(W94:W98)</f>
        <v>1328745.6200000003</v>
      </c>
      <c r="X99" s="78">
        <f t="shared" ref="X99:AB99" si="167">SUM(X94:X98)</f>
        <v>-551860.02000000083</v>
      </c>
      <c r="Y99" s="78">
        <f t="shared" si="167"/>
        <v>515972.08000000025</v>
      </c>
      <c r="Z99" s="78">
        <f t="shared" si="167"/>
        <v>2212385.88</v>
      </c>
      <c r="AA99" s="78">
        <f t="shared" si="167"/>
        <v>2120079</v>
      </c>
      <c r="AB99" s="77">
        <f t="shared" si="167"/>
        <v>2268240.35</v>
      </c>
    </row>
    <row r="100" spans="1:28" ht="17.25" x14ac:dyDescent="0.25">
      <c r="A100" s="4">
        <f>+A93+1</f>
        <v>14</v>
      </c>
      <c r="B100" s="41" t="s">
        <v>40</v>
      </c>
      <c r="C100" s="97"/>
      <c r="D100" s="98"/>
      <c r="E100" s="98"/>
      <c r="F100" s="98"/>
      <c r="G100" s="98"/>
      <c r="H100" s="98"/>
      <c r="I100" s="98"/>
      <c r="J100" s="98"/>
      <c r="K100" s="98"/>
      <c r="L100" s="98"/>
      <c r="M100" s="98"/>
      <c r="N100" s="99"/>
      <c r="O100" s="153"/>
      <c r="P100" s="98"/>
      <c r="Q100" s="98"/>
      <c r="R100" s="98"/>
      <c r="S100" s="98"/>
      <c r="T100" s="98"/>
      <c r="U100" s="210"/>
      <c r="V100" s="161"/>
      <c r="W100" s="100"/>
      <c r="X100" s="101"/>
      <c r="Y100" s="101"/>
      <c r="Z100" s="101"/>
      <c r="AA100" s="101"/>
      <c r="AB100" s="102"/>
    </row>
    <row r="101" spans="1:28" x14ac:dyDescent="0.25">
      <c r="A101" s="4"/>
      <c r="B101" s="35" t="s">
        <v>21</v>
      </c>
      <c r="C101" s="200">
        <v>6352309</v>
      </c>
      <c r="D101" s="83">
        <v>5192357</v>
      </c>
      <c r="E101" s="83">
        <v>3911914</v>
      </c>
      <c r="F101" s="85">
        <v>2385483</v>
      </c>
      <c r="G101" s="83">
        <v>1976735</v>
      </c>
      <c r="H101" s="83">
        <v>1541559</v>
      </c>
      <c r="I101" s="83">
        <v>1429650</v>
      </c>
      <c r="J101" s="83">
        <v>1616388</v>
      </c>
      <c r="K101" s="83">
        <v>1863284</v>
      </c>
      <c r="L101" s="83">
        <v>3458177</v>
      </c>
      <c r="M101" s="83">
        <v>5001710</v>
      </c>
      <c r="N101" s="84">
        <v>4956373</v>
      </c>
      <c r="O101" s="85">
        <v>5412653</v>
      </c>
      <c r="P101" s="83">
        <v>4202664</v>
      </c>
      <c r="Q101" s="83">
        <v>3414568</v>
      </c>
      <c r="R101" s="83">
        <v>2579856</v>
      </c>
      <c r="S101" s="83">
        <v>339843</v>
      </c>
      <c r="T101" s="83"/>
      <c r="U101" s="175"/>
      <c r="V101" s="85">
        <f>C101-O101</f>
        <v>939656</v>
      </c>
      <c r="W101" s="85">
        <f t="shared" ref="W101:AB105" si="168">D101-P101</f>
        <v>989693</v>
      </c>
      <c r="X101" s="85">
        <f>E101-Q101</f>
        <v>497346</v>
      </c>
      <c r="Y101" s="85">
        <f t="shared" si="168"/>
        <v>-194373</v>
      </c>
      <c r="Z101" s="85">
        <f t="shared" si="168"/>
        <v>1636892</v>
      </c>
      <c r="AA101" s="85">
        <f t="shared" si="168"/>
        <v>1541559</v>
      </c>
      <c r="AB101" s="84">
        <f t="shared" si="168"/>
        <v>1429650</v>
      </c>
    </row>
    <row r="102" spans="1:28" x14ac:dyDescent="0.25">
      <c r="A102" s="4"/>
      <c r="B102" s="35" t="s">
        <v>22</v>
      </c>
      <c r="C102" s="200">
        <v>369045</v>
      </c>
      <c r="D102" s="83">
        <v>343893</v>
      </c>
      <c r="E102" s="83">
        <v>312787</v>
      </c>
      <c r="F102" s="85">
        <v>231385</v>
      </c>
      <c r="G102" s="83">
        <v>204056</v>
      </c>
      <c r="H102" s="83">
        <v>231041</v>
      </c>
      <c r="I102" s="83">
        <v>214698</v>
      </c>
      <c r="J102" s="83">
        <v>216636</v>
      </c>
      <c r="K102" s="83">
        <v>159566</v>
      </c>
      <c r="L102" s="83">
        <v>195005</v>
      </c>
      <c r="M102" s="83">
        <v>258214</v>
      </c>
      <c r="N102" s="84">
        <v>234839</v>
      </c>
      <c r="O102" s="85">
        <v>230430</v>
      </c>
      <c r="P102" s="83">
        <v>290745</v>
      </c>
      <c r="Q102" s="83">
        <v>265944</v>
      </c>
      <c r="R102" s="83">
        <v>195731</v>
      </c>
      <c r="S102" s="83">
        <v>34398</v>
      </c>
      <c r="T102" s="83"/>
      <c r="U102" s="175"/>
      <c r="V102" s="85">
        <f t="shared" ref="V102:V105" si="169">C102-O102</f>
        <v>138615</v>
      </c>
      <c r="W102" s="85">
        <f t="shared" si="168"/>
        <v>53148</v>
      </c>
      <c r="X102" s="85">
        <f>E102-Q102</f>
        <v>46843</v>
      </c>
      <c r="Y102" s="85">
        <f t="shared" si="168"/>
        <v>35654</v>
      </c>
      <c r="Z102" s="85">
        <f t="shared" si="168"/>
        <v>169658</v>
      </c>
      <c r="AA102" s="85">
        <f t="shared" si="168"/>
        <v>231041</v>
      </c>
      <c r="AB102" s="84">
        <f t="shared" si="168"/>
        <v>214698</v>
      </c>
    </row>
    <row r="103" spans="1:28" x14ac:dyDescent="0.25">
      <c r="A103" s="4"/>
      <c r="B103" s="35" t="s">
        <v>23</v>
      </c>
      <c r="C103" s="200">
        <v>2512598</v>
      </c>
      <c r="D103" s="83">
        <v>2130305</v>
      </c>
      <c r="E103" s="83">
        <v>1266195</v>
      </c>
      <c r="F103" s="85">
        <v>656016</v>
      </c>
      <c r="G103" s="83">
        <v>472678</v>
      </c>
      <c r="H103" s="83">
        <v>356355</v>
      </c>
      <c r="I103" s="83">
        <v>315060</v>
      </c>
      <c r="J103" s="83">
        <v>373345</v>
      </c>
      <c r="K103" s="83">
        <v>454990</v>
      </c>
      <c r="L103" s="83">
        <v>1137732</v>
      </c>
      <c r="M103" s="83">
        <v>1810241</v>
      </c>
      <c r="N103" s="84">
        <v>1844011</v>
      </c>
      <c r="O103" s="85">
        <v>1934456</v>
      </c>
      <c r="P103" s="83">
        <v>1251778</v>
      </c>
      <c r="Q103" s="83">
        <v>1132783</v>
      </c>
      <c r="R103" s="83">
        <v>718767</v>
      </c>
      <c r="S103" s="83">
        <v>83274</v>
      </c>
      <c r="T103" s="83"/>
      <c r="U103" s="175"/>
      <c r="V103" s="85">
        <f t="shared" si="169"/>
        <v>578142</v>
      </c>
      <c r="W103" s="85">
        <f t="shared" si="168"/>
        <v>878527</v>
      </c>
      <c r="X103" s="85">
        <f>E103-Q103</f>
        <v>133412</v>
      </c>
      <c r="Y103" s="85">
        <f t="shared" si="168"/>
        <v>-62751</v>
      </c>
      <c r="Z103" s="85">
        <f t="shared" si="168"/>
        <v>389404</v>
      </c>
      <c r="AA103" s="85">
        <f t="shared" si="168"/>
        <v>356355</v>
      </c>
      <c r="AB103" s="75">
        <f t="shared" si="168"/>
        <v>315060</v>
      </c>
    </row>
    <row r="104" spans="1:28" x14ac:dyDescent="0.25">
      <c r="A104" s="4"/>
      <c r="B104" s="35" t="s">
        <v>24</v>
      </c>
      <c r="C104" s="200">
        <v>1380486</v>
      </c>
      <c r="D104" s="83">
        <v>1735975</v>
      </c>
      <c r="E104" s="83">
        <v>886306</v>
      </c>
      <c r="F104" s="85">
        <v>572627</v>
      </c>
      <c r="G104" s="83">
        <v>360015</v>
      </c>
      <c r="H104" s="83">
        <v>239872</v>
      </c>
      <c r="I104" s="83">
        <v>233046</v>
      </c>
      <c r="J104" s="83">
        <v>241579</v>
      </c>
      <c r="K104" s="83">
        <v>359833</v>
      </c>
      <c r="L104" s="83">
        <v>846803</v>
      </c>
      <c r="M104" s="83">
        <v>1177396</v>
      </c>
      <c r="N104" s="84">
        <v>1401756</v>
      </c>
      <c r="O104" s="85">
        <v>1271457</v>
      </c>
      <c r="P104" s="83">
        <v>895083</v>
      </c>
      <c r="Q104" s="83">
        <v>788333</v>
      </c>
      <c r="R104" s="83">
        <v>585934</v>
      </c>
      <c r="S104" s="83">
        <v>83250</v>
      </c>
      <c r="T104" s="83"/>
      <c r="U104" s="175"/>
      <c r="V104" s="85">
        <f t="shared" si="169"/>
        <v>109029</v>
      </c>
      <c r="W104" s="85">
        <f t="shared" si="168"/>
        <v>840892</v>
      </c>
      <c r="X104" s="85">
        <f>E104-Q104</f>
        <v>97973</v>
      </c>
      <c r="Y104" s="85">
        <f t="shared" si="168"/>
        <v>-13307</v>
      </c>
      <c r="Z104" s="85">
        <f t="shared" si="168"/>
        <v>276765</v>
      </c>
      <c r="AA104" s="85">
        <f t="shared" si="168"/>
        <v>239872</v>
      </c>
      <c r="AB104" s="95">
        <f t="shared" si="168"/>
        <v>233046</v>
      </c>
    </row>
    <row r="105" spans="1:28" x14ac:dyDescent="0.25">
      <c r="A105" s="4"/>
      <c r="B105" s="35" t="s">
        <v>25</v>
      </c>
      <c r="C105" s="200">
        <v>1189194</v>
      </c>
      <c r="D105" s="83">
        <v>2079907</v>
      </c>
      <c r="E105" s="83">
        <v>1629240</v>
      </c>
      <c r="F105" s="85">
        <v>666689</v>
      </c>
      <c r="G105" s="83">
        <v>1202553</v>
      </c>
      <c r="H105" s="83">
        <v>1203243</v>
      </c>
      <c r="I105" s="83">
        <v>633399</v>
      </c>
      <c r="J105" s="83">
        <v>876693</v>
      </c>
      <c r="K105" s="83">
        <v>953047</v>
      </c>
      <c r="L105" s="83">
        <v>1112344</v>
      </c>
      <c r="M105" s="83">
        <v>1806903</v>
      </c>
      <c r="N105" s="84">
        <v>1309764</v>
      </c>
      <c r="O105" s="85">
        <v>1516388</v>
      </c>
      <c r="P105" s="83">
        <v>1452773</v>
      </c>
      <c r="Q105" s="83">
        <v>1251978</v>
      </c>
      <c r="R105" s="83">
        <v>1060963</v>
      </c>
      <c r="S105" s="83">
        <v>390347</v>
      </c>
      <c r="T105" s="83"/>
      <c r="U105" s="175"/>
      <c r="V105" s="85">
        <f t="shared" si="169"/>
        <v>-327194</v>
      </c>
      <c r="W105" s="85">
        <f t="shared" si="168"/>
        <v>627134</v>
      </c>
      <c r="X105" s="85">
        <f>E105-Q105</f>
        <v>377262</v>
      </c>
      <c r="Y105" s="85">
        <f t="shared" si="168"/>
        <v>-394274</v>
      </c>
      <c r="Z105" s="85">
        <f t="shared" si="168"/>
        <v>812206</v>
      </c>
      <c r="AA105" s="85">
        <f t="shared" si="168"/>
        <v>1203243</v>
      </c>
      <c r="AB105" s="95">
        <f t="shared" si="168"/>
        <v>633399</v>
      </c>
    </row>
    <row r="106" spans="1:28" x14ac:dyDescent="0.25">
      <c r="A106" s="4"/>
      <c r="B106" s="35" t="s">
        <v>26</v>
      </c>
      <c r="C106" s="201">
        <f>SUM(C101:C105)</f>
        <v>11803632</v>
      </c>
      <c r="D106" s="76">
        <f t="shared" ref="D106:AB106" si="170">SUM(D101:D105)</f>
        <v>11482437</v>
      </c>
      <c r="E106" s="104">
        <f t="shared" si="170"/>
        <v>8006442</v>
      </c>
      <c r="F106" s="104">
        <f t="shared" si="170"/>
        <v>4512200</v>
      </c>
      <c r="G106" s="76">
        <f t="shared" si="170"/>
        <v>4216037</v>
      </c>
      <c r="H106" s="104">
        <f t="shared" si="170"/>
        <v>3572070</v>
      </c>
      <c r="I106" s="104">
        <f t="shared" si="170"/>
        <v>2825853</v>
      </c>
      <c r="J106" s="104">
        <f t="shared" si="170"/>
        <v>3324641</v>
      </c>
      <c r="K106" s="104">
        <f t="shared" si="170"/>
        <v>3790720</v>
      </c>
      <c r="L106" s="76">
        <f t="shared" si="170"/>
        <v>6750061</v>
      </c>
      <c r="M106" s="76">
        <f t="shared" si="170"/>
        <v>10054464</v>
      </c>
      <c r="N106" s="95">
        <f t="shared" si="170"/>
        <v>9746743</v>
      </c>
      <c r="O106" s="104">
        <f t="shared" si="170"/>
        <v>10365384</v>
      </c>
      <c r="P106" s="94">
        <f t="shared" si="170"/>
        <v>8093043</v>
      </c>
      <c r="Q106" s="104">
        <f>SUM(Q101:Q105)</f>
        <v>6853606</v>
      </c>
      <c r="R106" s="94">
        <f t="shared" si="170"/>
        <v>5141251</v>
      </c>
      <c r="S106" s="104">
        <f t="shared" si="170"/>
        <v>931112</v>
      </c>
      <c r="T106" s="76">
        <f t="shared" si="170"/>
        <v>0</v>
      </c>
      <c r="U106" s="172">
        <f t="shared" si="170"/>
        <v>0</v>
      </c>
      <c r="V106" s="104">
        <f t="shared" si="170"/>
        <v>1438248</v>
      </c>
      <c r="W106" s="76">
        <f t="shared" si="170"/>
        <v>3389394</v>
      </c>
      <c r="X106" s="74">
        <f t="shared" si="170"/>
        <v>1152836</v>
      </c>
      <c r="Y106" s="74">
        <f t="shared" si="170"/>
        <v>-629051</v>
      </c>
      <c r="Z106" s="74">
        <f t="shared" si="170"/>
        <v>3284925</v>
      </c>
      <c r="AA106" s="104">
        <f t="shared" si="170"/>
        <v>3572070</v>
      </c>
      <c r="AB106" s="105">
        <f t="shared" si="170"/>
        <v>2825853</v>
      </c>
    </row>
    <row r="107" spans="1:28" ht="17.25" x14ac:dyDescent="0.25">
      <c r="A107" s="4">
        <f>+A100+1</f>
        <v>15</v>
      </c>
      <c r="B107" s="40" t="s">
        <v>41</v>
      </c>
      <c r="C107" s="202"/>
      <c r="D107" s="106"/>
      <c r="E107" s="106"/>
      <c r="F107" s="107"/>
      <c r="G107" s="106"/>
      <c r="H107" s="106"/>
      <c r="I107" s="106"/>
      <c r="J107" s="106"/>
      <c r="K107" s="106"/>
      <c r="L107" s="106"/>
      <c r="M107" s="106"/>
      <c r="N107" s="108"/>
      <c r="O107" s="107"/>
      <c r="P107" s="106"/>
      <c r="Q107" s="106"/>
      <c r="R107" s="106"/>
      <c r="S107" s="106"/>
      <c r="T107" s="106"/>
      <c r="U107" s="176"/>
      <c r="V107" s="107"/>
      <c r="W107" s="109"/>
      <c r="X107" s="110"/>
      <c r="Y107" s="110"/>
      <c r="Z107" s="110"/>
      <c r="AA107" s="110"/>
      <c r="AB107" s="111"/>
    </row>
    <row r="108" spans="1:28" x14ac:dyDescent="0.25">
      <c r="A108" s="4"/>
      <c r="B108" s="35" t="s">
        <v>21</v>
      </c>
      <c r="C108" s="203">
        <v>22923</v>
      </c>
      <c r="D108" s="112">
        <v>22304</v>
      </c>
      <c r="E108" s="112">
        <v>22022</v>
      </c>
      <c r="F108" s="113">
        <v>19997</v>
      </c>
      <c r="G108" s="112">
        <v>21538</v>
      </c>
      <c r="H108" s="112">
        <v>20190</v>
      </c>
      <c r="I108" s="112">
        <v>19580</v>
      </c>
      <c r="J108" s="112">
        <v>20892</v>
      </c>
      <c r="K108" s="112">
        <v>19789</v>
      </c>
      <c r="L108" s="112">
        <v>21135</v>
      </c>
      <c r="M108" s="112">
        <v>22151</v>
      </c>
      <c r="N108" s="114">
        <v>21040</v>
      </c>
      <c r="O108" s="113">
        <v>22537</v>
      </c>
      <c r="P108" s="112">
        <v>21729</v>
      </c>
      <c r="Q108" s="112">
        <v>20937</v>
      </c>
      <c r="R108" s="112">
        <v>21554</v>
      </c>
      <c r="S108" s="112">
        <v>4221</v>
      </c>
      <c r="T108" s="112"/>
      <c r="U108" s="177"/>
      <c r="V108" s="113">
        <f>C108-O108</f>
        <v>386</v>
      </c>
      <c r="W108" s="113">
        <f>D108-P108</f>
        <v>575</v>
      </c>
      <c r="X108" s="113">
        <f>E108-Q108</f>
        <v>1085</v>
      </c>
      <c r="Y108" s="113">
        <f t="shared" ref="Y108:AB112" si="171">F108-R108</f>
        <v>-1557</v>
      </c>
      <c r="Z108" s="113">
        <f t="shared" si="171"/>
        <v>17317</v>
      </c>
      <c r="AA108" s="113">
        <f t="shared" si="171"/>
        <v>20190</v>
      </c>
      <c r="AB108" s="114">
        <f t="shared" si="171"/>
        <v>19580</v>
      </c>
    </row>
    <row r="109" spans="1:28" x14ac:dyDescent="0.25">
      <c r="A109" s="4"/>
      <c r="B109" s="35" t="s">
        <v>22</v>
      </c>
      <c r="C109" s="203">
        <v>2190</v>
      </c>
      <c r="D109" s="112">
        <v>2171</v>
      </c>
      <c r="E109" s="112">
        <v>2248</v>
      </c>
      <c r="F109" s="113">
        <v>2155</v>
      </c>
      <c r="G109" s="112">
        <v>2223</v>
      </c>
      <c r="H109" s="112">
        <v>2321</v>
      </c>
      <c r="I109" s="112">
        <v>2176</v>
      </c>
      <c r="J109" s="112">
        <v>2133</v>
      </c>
      <c r="K109" s="112">
        <v>1946</v>
      </c>
      <c r="L109" s="112">
        <v>1855</v>
      </c>
      <c r="M109" s="112">
        <v>1981</v>
      </c>
      <c r="N109" s="114">
        <v>1695</v>
      </c>
      <c r="O109" s="113">
        <v>1643</v>
      </c>
      <c r="P109" s="112">
        <v>2012</v>
      </c>
      <c r="Q109" s="112">
        <v>2031</v>
      </c>
      <c r="R109" s="112">
        <v>1894</v>
      </c>
      <c r="S109" s="112">
        <v>379</v>
      </c>
      <c r="T109" s="112"/>
      <c r="U109" s="177"/>
      <c r="V109" s="113">
        <f t="shared" ref="V109:W112" si="172">C109-O109</f>
        <v>547</v>
      </c>
      <c r="W109" s="113">
        <f t="shared" si="172"/>
        <v>159</v>
      </c>
      <c r="X109" s="113">
        <f>E109-Q109</f>
        <v>217</v>
      </c>
      <c r="Y109" s="113">
        <f t="shared" si="171"/>
        <v>261</v>
      </c>
      <c r="Z109" s="113">
        <f t="shared" si="171"/>
        <v>1844</v>
      </c>
      <c r="AA109" s="113">
        <f t="shared" si="171"/>
        <v>2321</v>
      </c>
      <c r="AB109" s="114">
        <f t="shared" si="171"/>
        <v>2176</v>
      </c>
    </row>
    <row r="110" spans="1:28" x14ac:dyDescent="0.25">
      <c r="A110" s="4"/>
      <c r="B110" s="35" t="s">
        <v>23</v>
      </c>
      <c r="C110" s="203">
        <v>3652</v>
      </c>
      <c r="D110" s="112">
        <v>3683</v>
      </c>
      <c r="E110" s="112">
        <v>3540</v>
      </c>
      <c r="F110" s="113">
        <v>3185</v>
      </c>
      <c r="G110" s="112">
        <v>3522</v>
      </c>
      <c r="H110" s="112">
        <v>3301</v>
      </c>
      <c r="I110" s="112">
        <v>3114</v>
      </c>
      <c r="J110" s="112">
        <v>3314</v>
      </c>
      <c r="K110" s="112">
        <v>3230</v>
      </c>
      <c r="L110" s="112">
        <v>3457</v>
      </c>
      <c r="M110" s="112">
        <v>3608</v>
      </c>
      <c r="N110" s="114">
        <v>3382</v>
      </c>
      <c r="O110" s="113">
        <v>3585</v>
      </c>
      <c r="P110" s="112">
        <v>3117</v>
      </c>
      <c r="Q110" s="112">
        <v>3362</v>
      </c>
      <c r="R110" s="112">
        <v>3396</v>
      </c>
      <c r="S110" s="112">
        <v>768</v>
      </c>
      <c r="T110" s="112"/>
      <c r="U110" s="177"/>
      <c r="V110" s="113">
        <f t="shared" si="172"/>
        <v>67</v>
      </c>
      <c r="W110" s="113">
        <f t="shared" si="172"/>
        <v>566</v>
      </c>
      <c r="X110" s="113">
        <f>E110-Q110</f>
        <v>178</v>
      </c>
      <c r="Y110" s="113">
        <f t="shared" si="171"/>
        <v>-211</v>
      </c>
      <c r="Z110" s="113">
        <f t="shared" si="171"/>
        <v>2754</v>
      </c>
      <c r="AA110" s="113">
        <f t="shared" si="171"/>
        <v>3301</v>
      </c>
      <c r="AB110" s="114">
        <f t="shared" si="171"/>
        <v>3114</v>
      </c>
    </row>
    <row r="111" spans="1:28" x14ac:dyDescent="0.25">
      <c r="A111" s="4"/>
      <c r="B111" s="35" t="s">
        <v>24</v>
      </c>
      <c r="C111" s="203">
        <v>417</v>
      </c>
      <c r="D111" s="112">
        <v>508</v>
      </c>
      <c r="E111" s="112">
        <v>492</v>
      </c>
      <c r="F111" s="113">
        <v>456</v>
      </c>
      <c r="G111" s="112">
        <v>488</v>
      </c>
      <c r="H111" s="112">
        <v>447</v>
      </c>
      <c r="I111" s="112">
        <v>455</v>
      </c>
      <c r="J111" s="112">
        <v>476</v>
      </c>
      <c r="K111" s="112">
        <v>472</v>
      </c>
      <c r="L111" s="112">
        <v>490</v>
      </c>
      <c r="M111" s="112">
        <v>485</v>
      </c>
      <c r="N111" s="114">
        <v>477</v>
      </c>
      <c r="O111" s="113">
        <v>481</v>
      </c>
      <c r="P111" s="112">
        <v>412</v>
      </c>
      <c r="Q111" s="112">
        <v>471</v>
      </c>
      <c r="R111" s="112">
        <v>481</v>
      </c>
      <c r="S111" s="112">
        <v>107</v>
      </c>
      <c r="T111" s="112"/>
      <c r="U111" s="177"/>
      <c r="V111" s="113">
        <f t="shared" si="172"/>
        <v>-64</v>
      </c>
      <c r="W111" s="113">
        <f t="shared" si="172"/>
        <v>96</v>
      </c>
      <c r="X111" s="113">
        <f>E111-Q111</f>
        <v>21</v>
      </c>
      <c r="Y111" s="113">
        <f t="shared" si="171"/>
        <v>-25</v>
      </c>
      <c r="Z111" s="113">
        <f t="shared" si="171"/>
        <v>381</v>
      </c>
      <c r="AA111" s="113">
        <f t="shared" si="171"/>
        <v>447</v>
      </c>
      <c r="AB111" s="114">
        <f t="shared" si="171"/>
        <v>455</v>
      </c>
    </row>
    <row r="112" spans="1:28" x14ac:dyDescent="0.25">
      <c r="A112" s="4"/>
      <c r="B112" s="35" t="s">
        <v>25</v>
      </c>
      <c r="C112" s="203">
        <v>57</v>
      </c>
      <c r="D112" s="112">
        <v>100</v>
      </c>
      <c r="E112" s="112">
        <v>102</v>
      </c>
      <c r="F112" s="113">
        <v>90</v>
      </c>
      <c r="G112" s="112">
        <v>93</v>
      </c>
      <c r="H112" s="112">
        <v>98</v>
      </c>
      <c r="I112" s="112">
        <v>100</v>
      </c>
      <c r="J112" s="112">
        <v>102</v>
      </c>
      <c r="K112" s="112">
        <v>101</v>
      </c>
      <c r="L112" s="112">
        <v>89</v>
      </c>
      <c r="M112" s="112">
        <v>98</v>
      </c>
      <c r="N112" s="114">
        <v>90</v>
      </c>
      <c r="O112" s="113">
        <v>88</v>
      </c>
      <c r="P112" s="112">
        <v>79</v>
      </c>
      <c r="Q112" s="112">
        <v>95</v>
      </c>
      <c r="R112" s="112">
        <v>95</v>
      </c>
      <c r="S112" s="112">
        <v>23</v>
      </c>
      <c r="T112" s="112"/>
      <c r="U112" s="177"/>
      <c r="V112" s="113">
        <f t="shared" si="172"/>
        <v>-31</v>
      </c>
      <c r="W112" s="113">
        <f t="shared" si="172"/>
        <v>21</v>
      </c>
      <c r="X112" s="113">
        <f>E112-Q112</f>
        <v>7</v>
      </c>
      <c r="Y112" s="113">
        <f t="shared" si="171"/>
        <v>-5</v>
      </c>
      <c r="Z112" s="113">
        <f t="shared" si="171"/>
        <v>70</v>
      </c>
      <c r="AA112" s="113">
        <f t="shared" si="171"/>
        <v>98</v>
      </c>
      <c r="AB112" s="114">
        <f t="shared" si="171"/>
        <v>100</v>
      </c>
    </row>
    <row r="113" spans="1:28" ht="15.75" thickBot="1" x14ac:dyDescent="0.3">
      <c r="A113" s="4"/>
      <c r="B113" s="37" t="s">
        <v>26</v>
      </c>
      <c r="C113" s="115">
        <f>SUM(C108:C112)</f>
        <v>29239</v>
      </c>
      <c r="D113" s="57">
        <f>SUM(D108:D112)</f>
        <v>28766</v>
      </c>
      <c r="E113" s="57">
        <f t="shared" ref="E113:AB113" si="173">SUM(E108:E112)</f>
        <v>28404</v>
      </c>
      <c r="F113" s="57">
        <f t="shared" si="173"/>
        <v>25883</v>
      </c>
      <c r="G113" s="57">
        <f t="shared" si="173"/>
        <v>27864</v>
      </c>
      <c r="H113" s="57">
        <f t="shared" si="173"/>
        <v>26357</v>
      </c>
      <c r="I113" s="57">
        <f t="shared" si="173"/>
        <v>25425</v>
      </c>
      <c r="J113" s="57">
        <f t="shared" si="173"/>
        <v>26917</v>
      </c>
      <c r="K113" s="57">
        <f t="shared" si="173"/>
        <v>25538</v>
      </c>
      <c r="L113" s="57">
        <f t="shared" si="173"/>
        <v>27026</v>
      </c>
      <c r="M113" s="57">
        <f t="shared" si="173"/>
        <v>28323</v>
      </c>
      <c r="N113" s="155">
        <f t="shared" si="173"/>
        <v>26684</v>
      </c>
      <c r="O113" s="57">
        <f t="shared" si="173"/>
        <v>28334</v>
      </c>
      <c r="P113" s="57">
        <f t="shared" si="173"/>
        <v>27349</v>
      </c>
      <c r="Q113" s="57">
        <f>SUM(Q108:Q112)</f>
        <v>26896</v>
      </c>
      <c r="R113" s="57">
        <f t="shared" si="173"/>
        <v>27420</v>
      </c>
      <c r="S113" s="57">
        <f t="shared" si="173"/>
        <v>5498</v>
      </c>
      <c r="T113" s="57">
        <f t="shared" si="173"/>
        <v>0</v>
      </c>
      <c r="U113" s="178">
        <f t="shared" si="173"/>
        <v>0</v>
      </c>
      <c r="V113" s="57">
        <f t="shared" si="173"/>
        <v>905</v>
      </c>
      <c r="W113" s="57">
        <f t="shared" si="173"/>
        <v>1417</v>
      </c>
      <c r="X113" s="57">
        <f t="shared" si="173"/>
        <v>1508</v>
      </c>
      <c r="Y113" s="57">
        <f t="shared" si="173"/>
        <v>-1537</v>
      </c>
      <c r="Z113" s="57">
        <f t="shared" si="173"/>
        <v>22366</v>
      </c>
      <c r="AA113" s="57">
        <f t="shared" si="173"/>
        <v>26357</v>
      </c>
      <c r="AB113" s="56">
        <f t="shared" si="173"/>
        <v>25425</v>
      </c>
    </row>
    <row r="114" spans="1:28" x14ac:dyDescent="0.25">
      <c r="A114" s="4">
        <f>+A107+1</f>
        <v>16</v>
      </c>
      <c r="B114" s="42" t="s">
        <v>42</v>
      </c>
      <c r="C114" s="116"/>
      <c r="D114" s="117"/>
      <c r="E114" s="117"/>
      <c r="F114" s="118"/>
      <c r="G114" s="117"/>
      <c r="H114" s="117"/>
      <c r="I114" s="117"/>
      <c r="J114" s="117"/>
      <c r="K114" s="117"/>
      <c r="L114" s="117"/>
      <c r="M114" s="117"/>
      <c r="N114" s="119"/>
      <c r="O114" s="116"/>
      <c r="P114" s="117"/>
      <c r="Q114" s="117"/>
      <c r="R114" s="117"/>
      <c r="S114" s="117"/>
      <c r="T114" s="117"/>
      <c r="U114" s="179"/>
      <c r="V114" s="118"/>
      <c r="W114" s="120"/>
      <c r="X114" s="121"/>
      <c r="Y114" s="121"/>
      <c r="Z114" s="121"/>
      <c r="AA114" s="121"/>
      <c r="AB114" s="122"/>
    </row>
    <row r="115" spans="1:28" x14ac:dyDescent="0.25">
      <c r="A115" s="4"/>
      <c r="B115" s="35" t="s">
        <v>21</v>
      </c>
      <c r="C115" s="93">
        <f>C94-C101</f>
        <v>-418267.65999999829</v>
      </c>
      <c r="D115" s="85">
        <f>D94-D101</f>
        <v>-745507.80999999959</v>
      </c>
      <c r="E115" s="85">
        <f t="shared" ref="E115:U115" si="174">E94-E101</f>
        <v>-1555375.9400000004</v>
      </c>
      <c r="F115" s="85">
        <f t="shared" si="174"/>
        <v>-1132439.7699999998</v>
      </c>
      <c r="G115" s="85">
        <f t="shared" si="174"/>
        <v>-1159967.25</v>
      </c>
      <c r="H115" s="85">
        <f t="shared" si="174"/>
        <v>-768359.6</v>
      </c>
      <c r="I115" s="85">
        <f t="shared" si="174"/>
        <v>-575958.74999999988</v>
      </c>
      <c r="J115" s="85">
        <f t="shared" si="174"/>
        <v>-521692.62999999966</v>
      </c>
      <c r="K115" s="85">
        <f t="shared" si="174"/>
        <v>1089930.9300000002</v>
      </c>
      <c r="L115" s="85">
        <f t="shared" si="174"/>
        <v>1777208.8000000017</v>
      </c>
      <c r="M115" s="85">
        <f t="shared" si="174"/>
        <v>1473060.4299999997</v>
      </c>
      <c r="N115" s="84">
        <f t="shared" si="174"/>
        <v>1386828.0199999996</v>
      </c>
      <c r="O115" s="85">
        <f t="shared" si="174"/>
        <v>-656089.87000000011</v>
      </c>
      <c r="P115" s="85">
        <f t="shared" si="174"/>
        <v>-236518.37000000011</v>
      </c>
      <c r="Q115" s="85">
        <f>Q94-Q101</f>
        <v>-486836.71999999974</v>
      </c>
      <c r="R115" s="85">
        <f t="shared" si="174"/>
        <v>-1438019</v>
      </c>
      <c r="S115" s="85">
        <f t="shared" si="174"/>
        <v>-339843</v>
      </c>
      <c r="T115" s="85">
        <f t="shared" si="174"/>
        <v>0</v>
      </c>
      <c r="U115" s="180">
        <f t="shared" si="174"/>
        <v>0</v>
      </c>
      <c r="V115" s="85">
        <f t="shared" ref="V115:V119" si="175">C115-O115</f>
        <v>237822.21000000183</v>
      </c>
      <c r="W115" s="85">
        <f t="shared" ref="W115:W119" si="176">D115-P115</f>
        <v>-508989.43999999948</v>
      </c>
      <c r="X115" s="85">
        <f t="shared" ref="X115:X119" si="177">E115-Q115</f>
        <v>-1068539.2200000007</v>
      </c>
      <c r="Y115" s="85">
        <f t="shared" ref="Y115:Y119" si="178">F115-R115</f>
        <v>305579.23000000021</v>
      </c>
      <c r="Z115" s="85">
        <f t="shared" ref="Z115:Z119" si="179">G115-S115</f>
        <v>-820124.25</v>
      </c>
      <c r="AA115" s="85">
        <f t="shared" ref="AA115:AA119" si="180">H115-T115</f>
        <v>-768359.6</v>
      </c>
      <c r="AB115" s="84">
        <f t="shared" ref="AB115:AB119" si="181">I115-U115</f>
        <v>-575958.74999999988</v>
      </c>
    </row>
    <row r="116" spans="1:28" x14ac:dyDescent="0.25">
      <c r="A116" s="4"/>
      <c r="B116" s="35" t="s">
        <v>22</v>
      </c>
      <c r="C116" s="93">
        <f t="shared" ref="C116:D119" si="182">C95-C102</f>
        <v>627449.21</v>
      </c>
      <c r="D116" s="85">
        <f t="shared" si="182"/>
        <v>426920.80999999982</v>
      </c>
      <c r="E116" s="85">
        <f t="shared" ref="E116:U116" si="183">E95-E102</f>
        <v>103693.90999999997</v>
      </c>
      <c r="F116" s="85">
        <f t="shared" si="183"/>
        <v>-9970.4500000000116</v>
      </c>
      <c r="G116" s="85">
        <f t="shared" si="183"/>
        <v>-68817.599999999977</v>
      </c>
      <c r="H116" s="85">
        <f t="shared" si="183"/>
        <v>-101834.97</v>
      </c>
      <c r="I116" s="85">
        <f t="shared" si="183"/>
        <v>-105581.34</v>
      </c>
      <c r="J116" s="85">
        <f t="shared" si="183"/>
        <v>-81669.76999999999</v>
      </c>
      <c r="K116" s="85">
        <f t="shared" si="183"/>
        <v>208458.75</v>
      </c>
      <c r="L116" s="85">
        <f t="shared" si="183"/>
        <v>482162.31000000017</v>
      </c>
      <c r="M116" s="85">
        <f t="shared" si="183"/>
        <v>589210.8600000001</v>
      </c>
      <c r="N116" s="84">
        <f t="shared" si="183"/>
        <v>656347.05000000016</v>
      </c>
      <c r="O116" s="85">
        <f t="shared" si="183"/>
        <v>473933.83000000007</v>
      </c>
      <c r="P116" s="85">
        <f t="shared" si="183"/>
        <v>287794.84999999998</v>
      </c>
      <c r="Q116" s="85">
        <f>Q95-Q102</f>
        <v>193070.40999999992</v>
      </c>
      <c r="R116" s="85">
        <f t="shared" si="183"/>
        <v>-20188</v>
      </c>
      <c r="S116" s="85">
        <f t="shared" si="183"/>
        <v>-34398</v>
      </c>
      <c r="T116" s="85">
        <f t="shared" si="183"/>
        <v>0</v>
      </c>
      <c r="U116" s="84">
        <f t="shared" si="183"/>
        <v>0</v>
      </c>
      <c r="V116" s="85">
        <f t="shared" si="175"/>
        <v>153515.37999999989</v>
      </c>
      <c r="W116" s="85">
        <f t="shared" si="176"/>
        <v>139125.95999999985</v>
      </c>
      <c r="X116" s="85">
        <f t="shared" si="177"/>
        <v>-89376.499999999942</v>
      </c>
      <c r="Y116" s="85">
        <f t="shared" si="178"/>
        <v>10217.549999999988</v>
      </c>
      <c r="Z116" s="85">
        <f t="shared" si="179"/>
        <v>-34419.599999999977</v>
      </c>
      <c r="AA116" s="85">
        <f t="shared" si="180"/>
        <v>-101834.97</v>
      </c>
      <c r="AB116" s="84">
        <f t="shared" si="181"/>
        <v>-105581.34</v>
      </c>
    </row>
    <row r="117" spans="1:28" x14ac:dyDescent="0.25">
      <c r="A117" s="4"/>
      <c r="B117" s="35" t="s">
        <v>23</v>
      </c>
      <c r="C117" s="93">
        <f t="shared" si="182"/>
        <v>-528145.18999999994</v>
      </c>
      <c r="D117" s="85">
        <f t="shared" si="182"/>
        <v>-718225.94</v>
      </c>
      <c r="E117" s="85">
        <f t="shared" ref="E117:U117" si="184">E96-E103</f>
        <v>-532227.58000000007</v>
      </c>
      <c r="F117" s="85">
        <f t="shared" si="184"/>
        <v>-269377.25</v>
      </c>
      <c r="G117" s="85">
        <f t="shared" si="184"/>
        <v>-212849.98</v>
      </c>
      <c r="H117" s="85">
        <f t="shared" si="184"/>
        <v>-98718.77999999997</v>
      </c>
      <c r="I117" s="85">
        <f t="shared" si="184"/>
        <v>-48667.79999999993</v>
      </c>
      <c r="J117" s="85">
        <f t="shared" si="184"/>
        <v>-52182.489999999991</v>
      </c>
      <c r="K117" s="85">
        <f t="shared" si="184"/>
        <v>384700.91000000003</v>
      </c>
      <c r="L117" s="85">
        <f t="shared" si="184"/>
        <v>461183.51999999979</v>
      </c>
      <c r="M117" s="85">
        <f t="shared" si="184"/>
        <v>202361.39999999991</v>
      </c>
      <c r="N117" s="84">
        <f t="shared" si="184"/>
        <v>102277.4600000002</v>
      </c>
      <c r="O117" s="85">
        <f t="shared" si="184"/>
        <v>-471631.72</v>
      </c>
      <c r="P117" s="85">
        <f t="shared" si="184"/>
        <v>-167506.17999999993</v>
      </c>
      <c r="Q117" s="85">
        <f>Q96-Q103</f>
        <v>-410689.89</v>
      </c>
      <c r="R117" s="85">
        <f t="shared" si="184"/>
        <v>-450640</v>
      </c>
      <c r="S117" s="85">
        <f t="shared" si="184"/>
        <v>-83274</v>
      </c>
      <c r="T117" s="85">
        <f t="shared" si="184"/>
        <v>0</v>
      </c>
      <c r="U117" s="84">
        <f t="shared" si="184"/>
        <v>0</v>
      </c>
      <c r="V117" s="85">
        <f t="shared" si="175"/>
        <v>-56513.469999999972</v>
      </c>
      <c r="W117" s="85">
        <f t="shared" si="176"/>
        <v>-550719.76</v>
      </c>
      <c r="X117" s="85">
        <f t="shared" si="177"/>
        <v>-121537.69000000006</v>
      </c>
      <c r="Y117" s="85">
        <f t="shared" si="178"/>
        <v>181262.75</v>
      </c>
      <c r="Z117" s="85">
        <f t="shared" si="179"/>
        <v>-129575.98000000001</v>
      </c>
      <c r="AA117" s="85">
        <f t="shared" si="180"/>
        <v>-98718.77999999997</v>
      </c>
      <c r="AB117" s="84">
        <f t="shared" si="181"/>
        <v>-48667.79999999993</v>
      </c>
    </row>
    <row r="118" spans="1:28" x14ac:dyDescent="0.25">
      <c r="A118" s="4"/>
      <c r="B118" s="35" t="s">
        <v>24</v>
      </c>
      <c r="C118" s="93">
        <f t="shared" si="182"/>
        <v>-6073.6700000001583</v>
      </c>
      <c r="D118" s="85">
        <f t="shared" si="182"/>
        <v>-774374.33000000007</v>
      </c>
      <c r="E118" s="85">
        <f t="shared" ref="E118:U118" si="185">E97-E104</f>
        <v>-323672.84000000008</v>
      </c>
      <c r="F118" s="85">
        <f t="shared" si="185"/>
        <v>-282698.95999999996</v>
      </c>
      <c r="G118" s="85">
        <f t="shared" si="185"/>
        <v>-151539.81</v>
      </c>
      <c r="H118" s="85">
        <f t="shared" si="185"/>
        <v>-44065.09</v>
      </c>
      <c r="I118" s="85">
        <f t="shared" si="185"/>
        <v>-11024.869999999995</v>
      </c>
      <c r="J118" s="85">
        <f t="shared" si="185"/>
        <v>82027.070000000007</v>
      </c>
      <c r="K118" s="85">
        <f t="shared" si="185"/>
        <v>381854.36</v>
      </c>
      <c r="L118" s="85">
        <f t="shared" si="185"/>
        <v>379397.9700000002</v>
      </c>
      <c r="M118" s="85">
        <f t="shared" si="185"/>
        <v>238080.10999999987</v>
      </c>
      <c r="N118" s="84">
        <f t="shared" si="185"/>
        <v>-101323.24999999977</v>
      </c>
      <c r="O118" s="85">
        <f t="shared" si="185"/>
        <v>-250463.97999999998</v>
      </c>
      <c r="P118" s="85">
        <f t="shared" si="185"/>
        <v>-106487.31999999995</v>
      </c>
      <c r="Q118" s="85">
        <f>Q97-Q104</f>
        <v>-287398.35000000003</v>
      </c>
      <c r="R118" s="85">
        <f t="shared" si="185"/>
        <v>-386044</v>
      </c>
      <c r="S118" s="85">
        <f t="shared" si="185"/>
        <v>-83250</v>
      </c>
      <c r="T118" s="85">
        <f t="shared" si="185"/>
        <v>0</v>
      </c>
      <c r="U118" s="84">
        <f t="shared" si="185"/>
        <v>0</v>
      </c>
      <c r="V118" s="85">
        <f t="shared" si="175"/>
        <v>244390.30999999982</v>
      </c>
      <c r="W118" s="85">
        <f t="shared" si="176"/>
        <v>-667887.01000000013</v>
      </c>
      <c r="X118" s="85">
        <f t="shared" si="177"/>
        <v>-36274.490000000049</v>
      </c>
      <c r="Y118" s="85">
        <f t="shared" si="178"/>
        <v>103345.04000000004</v>
      </c>
      <c r="Z118" s="85">
        <f t="shared" si="179"/>
        <v>-68289.81</v>
      </c>
      <c r="AA118" s="85">
        <f t="shared" si="180"/>
        <v>-44065.09</v>
      </c>
      <c r="AB118" s="84">
        <f t="shared" si="181"/>
        <v>-11024.869999999995</v>
      </c>
    </row>
    <row r="119" spans="1:28" x14ac:dyDescent="0.25">
      <c r="A119" s="4"/>
      <c r="B119" s="35" t="s">
        <v>25</v>
      </c>
      <c r="C119" s="93">
        <f t="shared" si="182"/>
        <v>530492.33000000007</v>
      </c>
      <c r="D119" s="85">
        <f t="shared" si="182"/>
        <v>-813586.54</v>
      </c>
      <c r="E119" s="85">
        <f t="shared" ref="E119:U119" si="186">E98-E105</f>
        <v>-667187.68000000005</v>
      </c>
      <c r="F119" s="85">
        <f t="shared" si="186"/>
        <v>189634.51</v>
      </c>
      <c r="G119" s="85">
        <f t="shared" si="186"/>
        <v>-410476.48</v>
      </c>
      <c r="H119" s="85">
        <f t="shared" si="186"/>
        <v>-439012.55999999994</v>
      </c>
      <c r="I119" s="85">
        <f t="shared" si="186"/>
        <v>183620.10999999987</v>
      </c>
      <c r="J119" s="85">
        <f t="shared" si="186"/>
        <v>52699.169999999925</v>
      </c>
      <c r="K119" s="85">
        <f t="shared" si="186"/>
        <v>272952.63000000012</v>
      </c>
      <c r="L119" s="85">
        <f t="shared" si="186"/>
        <v>332371.70999999996</v>
      </c>
      <c r="M119" s="85">
        <f t="shared" si="186"/>
        <v>-311883.48999999976</v>
      </c>
      <c r="N119" s="84">
        <f t="shared" si="186"/>
        <v>86354.15000000014</v>
      </c>
      <c r="O119" s="85">
        <f t="shared" si="186"/>
        <v>-263180.05999999982</v>
      </c>
      <c r="P119" s="85">
        <f t="shared" si="186"/>
        <v>-341408.41000000015</v>
      </c>
      <c r="Q119" s="85">
        <f>Q98-Q105</f>
        <v>-278219.56000000006</v>
      </c>
      <c r="R119" s="85">
        <f t="shared" si="186"/>
        <v>-354984</v>
      </c>
      <c r="S119" s="85">
        <f t="shared" si="186"/>
        <v>-390347</v>
      </c>
      <c r="T119" s="85">
        <f t="shared" si="186"/>
        <v>0</v>
      </c>
      <c r="U119" s="84">
        <f t="shared" si="186"/>
        <v>0</v>
      </c>
      <c r="V119" s="85">
        <f t="shared" si="175"/>
        <v>793672.3899999999</v>
      </c>
      <c r="W119" s="85">
        <f t="shared" si="176"/>
        <v>-472178.12999999989</v>
      </c>
      <c r="X119" s="85">
        <f t="shared" si="177"/>
        <v>-388968.12</v>
      </c>
      <c r="Y119" s="85">
        <f t="shared" si="178"/>
        <v>544618.51</v>
      </c>
      <c r="Z119" s="85">
        <f t="shared" si="179"/>
        <v>-20129.479999999981</v>
      </c>
      <c r="AA119" s="85">
        <f t="shared" si="180"/>
        <v>-439012.55999999994</v>
      </c>
      <c r="AB119" s="84">
        <f t="shared" si="181"/>
        <v>183620.10999999987</v>
      </c>
    </row>
    <row r="120" spans="1:28" ht="15.75" thickBot="1" x14ac:dyDescent="0.3">
      <c r="A120" s="4"/>
      <c r="B120" s="37" t="s">
        <v>26</v>
      </c>
      <c r="C120" s="96">
        <f>SUM(C115:C119)</f>
        <v>205455.02000000165</v>
      </c>
      <c r="D120" s="78">
        <f>SUM(D115:D119)</f>
        <v>-2624773.8099999996</v>
      </c>
      <c r="E120" s="78">
        <f t="shared" ref="E120:U120" si="187">SUM(E115:E119)</f>
        <v>-2974770.1300000008</v>
      </c>
      <c r="F120" s="78">
        <f t="shared" si="187"/>
        <v>-1504851.9199999997</v>
      </c>
      <c r="G120" s="78">
        <f t="shared" si="187"/>
        <v>-2003651.12</v>
      </c>
      <c r="H120" s="78">
        <f t="shared" si="187"/>
        <v>-1451990.9999999998</v>
      </c>
      <c r="I120" s="78">
        <f t="shared" si="187"/>
        <v>-557612.64999999991</v>
      </c>
      <c r="J120" s="78">
        <f t="shared" si="187"/>
        <v>-520818.64999999967</v>
      </c>
      <c r="K120" s="78">
        <f t="shared" si="187"/>
        <v>2337897.58</v>
      </c>
      <c r="L120" s="78">
        <f t="shared" si="187"/>
        <v>3432324.3100000019</v>
      </c>
      <c r="M120" s="78">
        <f t="shared" si="187"/>
        <v>2190829.3099999996</v>
      </c>
      <c r="N120" s="77">
        <f t="shared" si="187"/>
        <v>2130483.4300000006</v>
      </c>
      <c r="O120" s="78">
        <f t="shared" si="187"/>
        <v>-1167431.7999999998</v>
      </c>
      <c r="P120" s="78">
        <f t="shared" si="187"/>
        <v>-564125.43000000017</v>
      </c>
      <c r="Q120" s="78">
        <f t="shared" si="187"/>
        <v>-1270074.1099999999</v>
      </c>
      <c r="R120" s="78">
        <f t="shared" si="187"/>
        <v>-2649875</v>
      </c>
      <c r="S120" s="78">
        <f t="shared" si="187"/>
        <v>-931112</v>
      </c>
      <c r="T120" s="78">
        <f t="shared" si="187"/>
        <v>0</v>
      </c>
      <c r="U120" s="77">
        <f t="shared" si="187"/>
        <v>0</v>
      </c>
      <c r="V120" s="78">
        <f>SUM(V115:V119)</f>
        <v>1372886.8200000015</v>
      </c>
      <c r="W120" s="78">
        <f t="shared" ref="W120:AB120" si="188">SUM(W115:W119)</f>
        <v>-2060648.3799999997</v>
      </c>
      <c r="X120" s="78">
        <f t="shared" si="188"/>
        <v>-1704696.0200000005</v>
      </c>
      <c r="Y120" s="78">
        <f t="shared" si="188"/>
        <v>1145023.0800000003</v>
      </c>
      <c r="Z120" s="78">
        <f t="shared" si="188"/>
        <v>-1072539.1199999999</v>
      </c>
      <c r="AA120" s="78">
        <f t="shared" si="188"/>
        <v>-1451990.9999999998</v>
      </c>
      <c r="AB120" s="77">
        <f t="shared" si="188"/>
        <v>-557612.64999999991</v>
      </c>
    </row>
    <row r="121" spans="1:28" x14ac:dyDescent="0.25">
      <c r="A121" s="4">
        <f>+A114+1</f>
        <v>17</v>
      </c>
      <c r="B121" s="42" t="s">
        <v>47</v>
      </c>
      <c r="C121" s="58"/>
      <c r="D121" s="59"/>
      <c r="E121" s="59"/>
      <c r="F121" s="61"/>
      <c r="G121" s="59"/>
      <c r="H121" s="59"/>
      <c r="I121" s="59"/>
      <c r="J121" s="59"/>
      <c r="K121" s="59"/>
      <c r="L121" s="59"/>
      <c r="M121" s="59"/>
      <c r="N121" s="60"/>
      <c r="O121" s="58"/>
      <c r="P121" s="59"/>
      <c r="Q121" s="59"/>
      <c r="R121" s="117"/>
      <c r="S121" s="59"/>
      <c r="T121" s="59"/>
      <c r="U121" s="60"/>
      <c r="V121" s="61"/>
      <c r="W121" s="62"/>
      <c r="X121" s="63"/>
      <c r="Y121" s="63"/>
      <c r="Z121" s="63"/>
      <c r="AA121" s="63"/>
      <c r="AB121" s="64"/>
    </row>
    <row r="122" spans="1:28" x14ac:dyDescent="0.25">
      <c r="A122" s="4"/>
      <c r="B122" s="35" t="s">
        <v>21</v>
      </c>
      <c r="C122" s="52"/>
      <c r="D122" s="53"/>
      <c r="E122" s="53"/>
      <c r="F122" s="55"/>
      <c r="G122" s="53"/>
      <c r="H122" s="55"/>
      <c r="I122" s="53"/>
      <c r="J122" s="55"/>
      <c r="K122" s="53"/>
      <c r="L122" s="55"/>
      <c r="M122" s="55"/>
      <c r="N122" s="123"/>
      <c r="O122" s="52"/>
      <c r="P122" s="55"/>
      <c r="Q122" s="209"/>
      <c r="R122" s="209"/>
      <c r="S122" s="55"/>
      <c r="T122" s="55"/>
      <c r="U122" s="123"/>
      <c r="V122" s="55">
        <f>C122-O122</f>
        <v>0</v>
      </c>
      <c r="W122" s="55">
        <f>D122-P122</f>
        <v>0</v>
      </c>
      <c r="X122" s="55">
        <f t="shared" ref="X122:AB126" si="189">E122-Q122</f>
        <v>0</v>
      </c>
      <c r="Y122" s="55">
        <f t="shared" si="189"/>
        <v>0</v>
      </c>
      <c r="Z122" s="55">
        <f t="shared" si="189"/>
        <v>0</v>
      </c>
      <c r="AA122" s="55">
        <f t="shared" si="189"/>
        <v>0</v>
      </c>
      <c r="AB122" s="67">
        <f t="shared" si="189"/>
        <v>0</v>
      </c>
    </row>
    <row r="123" spans="1:28" x14ac:dyDescent="0.25">
      <c r="A123" s="4"/>
      <c r="B123" s="35" t="s">
        <v>22</v>
      </c>
      <c r="C123" s="52">
        <v>131</v>
      </c>
      <c r="D123" s="53">
        <v>135</v>
      </c>
      <c r="E123" s="53">
        <v>149</v>
      </c>
      <c r="F123" s="55">
        <v>148</v>
      </c>
      <c r="G123" s="53">
        <v>148</v>
      </c>
      <c r="H123" s="55">
        <v>136</v>
      </c>
      <c r="I123" s="53">
        <v>183</v>
      </c>
      <c r="J123" s="55">
        <v>161</v>
      </c>
      <c r="K123" s="53">
        <v>140</v>
      </c>
      <c r="L123" s="55">
        <v>136</v>
      </c>
      <c r="M123" s="55">
        <v>131</v>
      </c>
      <c r="N123" s="123">
        <v>126</v>
      </c>
      <c r="O123" s="52">
        <v>126</v>
      </c>
      <c r="P123" s="55">
        <v>124</v>
      </c>
      <c r="Q123" s="209">
        <v>85</v>
      </c>
      <c r="R123" s="209">
        <v>85</v>
      </c>
      <c r="S123" s="55">
        <v>7</v>
      </c>
      <c r="T123" s="55"/>
      <c r="U123" s="123"/>
      <c r="V123" s="55">
        <f t="shared" ref="V123:W126" si="190">C123-O123</f>
        <v>5</v>
      </c>
      <c r="W123" s="55">
        <f t="shared" si="190"/>
        <v>11</v>
      </c>
      <c r="X123" s="55">
        <f t="shared" si="189"/>
        <v>64</v>
      </c>
      <c r="Y123" s="55">
        <f t="shared" si="189"/>
        <v>63</v>
      </c>
      <c r="Z123" s="55">
        <f t="shared" si="189"/>
        <v>141</v>
      </c>
      <c r="AA123" s="55">
        <f t="shared" si="189"/>
        <v>136</v>
      </c>
      <c r="AB123" s="54">
        <f t="shared" si="189"/>
        <v>183</v>
      </c>
    </row>
    <row r="124" spans="1:28" x14ac:dyDescent="0.25">
      <c r="A124" s="4"/>
      <c r="B124" s="35" t="s">
        <v>23</v>
      </c>
      <c r="C124" s="52"/>
      <c r="D124" s="53"/>
      <c r="E124" s="53"/>
      <c r="F124" s="55"/>
      <c r="G124" s="53"/>
      <c r="H124" s="55"/>
      <c r="I124" s="53"/>
      <c r="J124" s="55"/>
      <c r="K124" s="53"/>
      <c r="L124" s="55"/>
      <c r="M124" s="55"/>
      <c r="N124" s="123"/>
      <c r="O124" s="52"/>
      <c r="P124" s="55"/>
      <c r="Q124" s="209"/>
      <c r="R124" s="209"/>
      <c r="S124" s="55"/>
      <c r="T124" s="55"/>
      <c r="U124" s="123"/>
      <c r="V124" s="55">
        <f t="shared" si="190"/>
        <v>0</v>
      </c>
      <c r="W124" s="55">
        <f t="shared" si="190"/>
        <v>0</v>
      </c>
      <c r="X124" s="55">
        <f t="shared" si="189"/>
        <v>0</v>
      </c>
      <c r="Y124" s="55">
        <f t="shared" si="189"/>
        <v>0</v>
      </c>
      <c r="Z124" s="55">
        <f t="shared" si="189"/>
        <v>0</v>
      </c>
      <c r="AA124" s="55">
        <f t="shared" si="189"/>
        <v>0</v>
      </c>
      <c r="AB124" s="54">
        <f t="shared" si="189"/>
        <v>0</v>
      </c>
    </row>
    <row r="125" spans="1:28" x14ac:dyDescent="0.25">
      <c r="A125" s="4"/>
      <c r="B125" s="35" t="s">
        <v>24</v>
      </c>
      <c r="C125" s="52"/>
      <c r="D125" s="53"/>
      <c r="E125" s="53"/>
      <c r="F125" s="55"/>
      <c r="G125" s="53"/>
      <c r="H125" s="55"/>
      <c r="I125" s="53"/>
      <c r="J125" s="55"/>
      <c r="K125" s="53"/>
      <c r="L125" s="55"/>
      <c r="M125" s="55"/>
      <c r="N125" s="123"/>
      <c r="O125" s="52"/>
      <c r="P125" s="55"/>
      <c r="Q125" s="209"/>
      <c r="R125" s="209"/>
      <c r="S125" s="55"/>
      <c r="T125" s="55"/>
      <c r="U125" s="123"/>
      <c r="V125" s="55">
        <f t="shared" si="190"/>
        <v>0</v>
      </c>
      <c r="W125" s="55">
        <f t="shared" si="190"/>
        <v>0</v>
      </c>
      <c r="X125" s="55">
        <f t="shared" si="189"/>
        <v>0</v>
      </c>
      <c r="Y125" s="55">
        <f t="shared" si="189"/>
        <v>0</v>
      </c>
      <c r="Z125" s="55">
        <f t="shared" si="189"/>
        <v>0</v>
      </c>
      <c r="AA125" s="55">
        <f t="shared" si="189"/>
        <v>0</v>
      </c>
      <c r="AB125" s="54">
        <f t="shared" si="189"/>
        <v>0</v>
      </c>
    </row>
    <row r="126" spans="1:28" x14ac:dyDescent="0.25">
      <c r="A126" s="4"/>
      <c r="B126" s="35" t="s">
        <v>25</v>
      </c>
      <c r="C126" s="52"/>
      <c r="D126" s="53"/>
      <c r="E126" s="53"/>
      <c r="F126" s="55"/>
      <c r="G126" s="53"/>
      <c r="H126" s="55"/>
      <c r="I126" s="53"/>
      <c r="J126" s="55"/>
      <c r="K126" s="53"/>
      <c r="L126" s="55"/>
      <c r="M126" s="55"/>
      <c r="N126" s="123"/>
      <c r="O126" s="52"/>
      <c r="P126" s="55"/>
      <c r="Q126" s="209"/>
      <c r="R126" s="209"/>
      <c r="S126" s="55"/>
      <c r="T126" s="55"/>
      <c r="U126" s="123"/>
      <c r="V126" s="55">
        <f t="shared" si="190"/>
        <v>0</v>
      </c>
      <c r="W126" s="55">
        <f t="shared" si="190"/>
        <v>0</v>
      </c>
      <c r="X126" s="55">
        <f t="shared" si="189"/>
        <v>0</v>
      </c>
      <c r="Y126" s="55">
        <f t="shared" si="189"/>
        <v>0</v>
      </c>
      <c r="Z126" s="55">
        <f t="shared" si="189"/>
        <v>0</v>
      </c>
      <c r="AA126" s="55">
        <f t="shared" si="189"/>
        <v>0</v>
      </c>
      <c r="AB126" s="54">
        <f t="shared" si="189"/>
        <v>0</v>
      </c>
    </row>
    <row r="127" spans="1:28" x14ac:dyDescent="0.25">
      <c r="A127" s="4"/>
      <c r="B127" s="35" t="s">
        <v>26</v>
      </c>
      <c r="C127" s="124">
        <f>SUM(C122:C126)</f>
        <v>131</v>
      </c>
      <c r="D127" s="55">
        <f>SUM(D122:D126)</f>
        <v>135</v>
      </c>
      <c r="E127" s="55">
        <f t="shared" ref="E127:F127" si="191">SUM(E122:E126)</f>
        <v>149</v>
      </c>
      <c r="F127" s="55">
        <f t="shared" si="191"/>
        <v>148</v>
      </c>
      <c r="G127" s="55">
        <f t="shared" ref="G127" si="192">SUM(G122:G126)</f>
        <v>148</v>
      </c>
      <c r="H127" s="55">
        <f t="shared" ref="H127" si="193">SUM(H122:H126)</f>
        <v>136</v>
      </c>
      <c r="I127" s="55">
        <f t="shared" ref="I127" si="194">SUM(I122:I126)</f>
        <v>183</v>
      </c>
      <c r="J127" s="55">
        <f t="shared" ref="J127" si="195">SUM(J122:J126)</f>
        <v>161</v>
      </c>
      <c r="K127" s="55">
        <f t="shared" ref="K127" si="196">SUM(K122:K126)</f>
        <v>140</v>
      </c>
      <c r="L127" s="55">
        <f t="shared" ref="L127" si="197">SUM(L122:L126)</f>
        <v>136</v>
      </c>
      <c r="M127" s="55">
        <f t="shared" ref="M127" si="198">SUM(M122:M126)</f>
        <v>131</v>
      </c>
      <c r="N127" s="187">
        <f t="shared" ref="N127" si="199">SUM(N122:N126)</f>
        <v>126</v>
      </c>
      <c r="O127" s="65">
        <f t="shared" ref="O127" si="200">SUM(O122:O126)</f>
        <v>126</v>
      </c>
      <c r="P127" s="55">
        <f t="shared" ref="P127" si="201">SUM(P122:P126)</f>
        <v>124</v>
      </c>
      <c r="Q127" s="187">
        <f t="shared" ref="Q127" si="202">SUM(Q122:Q126)</f>
        <v>85</v>
      </c>
      <c r="R127" s="187">
        <f t="shared" ref="R127" si="203">SUM(R122:R126)</f>
        <v>85</v>
      </c>
      <c r="S127" s="55">
        <f t="shared" ref="S127" si="204">SUM(S122:S126)</f>
        <v>7</v>
      </c>
      <c r="T127" s="55">
        <f t="shared" ref="T127" si="205">SUM(T122:T126)</f>
        <v>0</v>
      </c>
      <c r="U127" s="67">
        <f t="shared" ref="U127" si="206">SUM(U122:U126)</f>
        <v>0</v>
      </c>
      <c r="V127" s="55">
        <f t="shared" ref="V127" si="207">SUM(V122:V126)</f>
        <v>5</v>
      </c>
      <c r="W127" s="55">
        <f t="shared" ref="W127" si="208">SUM(W122:W126)</f>
        <v>11</v>
      </c>
      <c r="X127" s="55">
        <f t="shared" ref="X127" si="209">SUM(X122:X126)</f>
        <v>64</v>
      </c>
      <c r="Y127" s="55">
        <f t="shared" ref="Y127" si="210">SUM(Y122:Y126)</f>
        <v>63</v>
      </c>
      <c r="Z127" s="55">
        <f t="shared" ref="Z127" si="211">SUM(Z122:Z126)</f>
        <v>141</v>
      </c>
      <c r="AA127" s="55">
        <f t="shared" ref="AA127" si="212">SUM(AA122:AA126)</f>
        <v>136</v>
      </c>
      <c r="AB127" s="54">
        <f t="shared" ref="AB127" si="213">SUM(AB122:AB126)</f>
        <v>183</v>
      </c>
    </row>
    <row r="128" spans="1:28" x14ac:dyDescent="0.25">
      <c r="A128" s="4">
        <f>+A121+1</f>
        <v>18</v>
      </c>
      <c r="B128" s="43" t="s">
        <v>43</v>
      </c>
      <c r="C128" s="125"/>
      <c r="D128" s="63"/>
      <c r="E128" s="63"/>
      <c r="F128" s="63"/>
      <c r="G128" s="63"/>
      <c r="H128" s="126"/>
      <c r="I128" s="63"/>
      <c r="J128" s="126"/>
      <c r="K128" s="63"/>
      <c r="L128" s="126"/>
      <c r="M128" s="126"/>
      <c r="N128" s="127"/>
      <c r="O128" s="125"/>
      <c r="P128" s="126"/>
      <c r="Q128" s="63"/>
      <c r="R128" s="126"/>
      <c r="S128" s="63"/>
      <c r="T128" s="126"/>
      <c r="U128" s="127"/>
      <c r="V128" s="125"/>
      <c r="W128" s="126"/>
      <c r="X128" s="63"/>
      <c r="Y128" s="126"/>
      <c r="Z128" s="63"/>
      <c r="AA128" s="126"/>
      <c r="AB128" s="127"/>
    </row>
    <row r="129" spans="1:29" x14ac:dyDescent="0.25">
      <c r="A129" s="4"/>
      <c r="B129" s="35" t="s">
        <v>21</v>
      </c>
      <c r="C129" s="128"/>
      <c r="D129" s="129">
        <v>101</v>
      </c>
      <c r="E129" s="129">
        <v>218</v>
      </c>
      <c r="F129" s="129">
        <v>154</v>
      </c>
      <c r="G129" s="129">
        <v>235</v>
      </c>
      <c r="H129" s="130">
        <v>129</v>
      </c>
      <c r="I129" s="129">
        <v>87</v>
      </c>
      <c r="J129" s="130">
        <v>70</v>
      </c>
      <c r="K129" s="129">
        <v>6</v>
      </c>
      <c r="L129" s="130">
        <v>1</v>
      </c>
      <c r="M129" s="130">
        <v>9</v>
      </c>
      <c r="N129" s="131">
        <v>4</v>
      </c>
      <c r="O129" s="128">
        <v>3</v>
      </c>
      <c r="P129" s="130">
        <v>0</v>
      </c>
      <c r="Q129" s="130">
        <v>0</v>
      </c>
      <c r="R129" s="130">
        <v>0</v>
      </c>
      <c r="S129" s="129">
        <v>0</v>
      </c>
      <c r="T129" s="130"/>
      <c r="U129" s="131"/>
      <c r="V129" s="204">
        <f>C129-O129</f>
        <v>-3</v>
      </c>
      <c r="W129" s="130">
        <f>D129-P129</f>
        <v>101</v>
      </c>
      <c r="X129" s="130">
        <f t="shared" ref="V129:X133" si="214">E129-Q129</f>
        <v>218</v>
      </c>
      <c r="Y129" s="130">
        <f t="shared" ref="Y129:AB133" si="215">F129-R129</f>
        <v>154</v>
      </c>
      <c r="Z129" s="130">
        <f t="shared" si="215"/>
        <v>235</v>
      </c>
      <c r="AA129" s="130">
        <f t="shared" si="215"/>
        <v>129</v>
      </c>
      <c r="AB129" s="188">
        <f t="shared" si="215"/>
        <v>87</v>
      </c>
      <c r="AC129" s="211"/>
    </row>
    <row r="130" spans="1:29" x14ac:dyDescent="0.25">
      <c r="A130" s="4"/>
      <c r="B130" s="35" t="s">
        <v>22</v>
      </c>
      <c r="C130" s="128">
        <v>1</v>
      </c>
      <c r="D130" s="129">
        <v>43</v>
      </c>
      <c r="E130" s="129">
        <v>72</v>
      </c>
      <c r="F130" s="129">
        <v>30</v>
      </c>
      <c r="G130" s="129">
        <v>41</v>
      </c>
      <c r="H130" s="130">
        <v>80</v>
      </c>
      <c r="I130" s="129">
        <v>40</v>
      </c>
      <c r="J130" s="130">
        <v>44</v>
      </c>
      <c r="K130" s="129"/>
      <c r="L130" s="130"/>
      <c r="M130" s="130"/>
      <c r="N130" s="131"/>
      <c r="O130" s="128">
        <v>0</v>
      </c>
      <c r="P130" s="130">
        <v>0</v>
      </c>
      <c r="Q130" s="130">
        <v>0</v>
      </c>
      <c r="R130" s="130">
        <v>0</v>
      </c>
      <c r="S130" s="129">
        <v>0</v>
      </c>
      <c r="T130" s="130"/>
      <c r="U130" s="131"/>
      <c r="V130" s="205">
        <f t="shared" si="214"/>
        <v>1</v>
      </c>
      <c r="W130" s="130">
        <f t="shared" si="214"/>
        <v>43</v>
      </c>
      <c r="X130" s="130">
        <f t="shared" si="214"/>
        <v>72</v>
      </c>
      <c r="Y130" s="130">
        <f t="shared" si="215"/>
        <v>30</v>
      </c>
      <c r="Z130" s="130">
        <f t="shared" si="215"/>
        <v>41</v>
      </c>
      <c r="AA130" s="130">
        <f t="shared" si="215"/>
        <v>80</v>
      </c>
      <c r="AB130" s="133">
        <f t="shared" si="215"/>
        <v>40</v>
      </c>
    </row>
    <row r="131" spans="1:29" x14ac:dyDescent="0.25">
      <c r="A131" s="4"/>
      <c r="B131" s="35" t="s">
        <v>23</v>
      </c>
      <c r="C131" s="128">
        <v>4</v>
      </c>
      <c r="D131" s="129">
        <v>11</v>
      </c>
      <c r="E131" s="129">
        <v>17</v>
      </c>
      <c r="F131" s="129">
        <v>6</v>
      </c>
      <c r="G131" s="129">
        <v>8</v>
      </c>
      <c r="H131" s="130">
        <v>8</v>
      </c>
      <c r="I131" s="129">
        <v>5</v>
      </c>
      <c r="J131" s="130">
        <v>3</v>
      </c>
      <c r="K131" s="129">
        <v>4</v>
      </c>
      <c r="L131" s="130">
        <v>3</v>
      </c>
      <c r="M131" s="130">
        <v>5</v>
      </c>
      <c r="N131" s="131">
        <v>3</v>
      </c>
      <c r="O131" s="128">
        <v>2</v>
      </c>
      <c r="P131" s="130">
        <v>0</v>
      </c>
      <c r="Q131" s="130">
        <v>0</v>
      </c>
      <c r="R131" s="130">
        <v>0</v>
      </c>
      <c r="S131" s="129">
        <v>0</v>
      </c>
      <c r="T131" s="130"/>
      <c r="U131" s="131"/>
      <c r="V131" s="205">
        <f t="shared" si="214"/>
        <v>2</v>
      </c>
      <c r="W131" s="130">
        <f t="shared" si="214"/>
        <v>11</v>
      </c>
      <c r="X131" s="130">
        <f t="shared" si="214"/>
        <v>17</v>
      </c>
      <c r="Y131" s="130">
        <f t="shared" si="215"/>
        <v>6</v>
      </c>
      <c r="Z131" s="130">
        <f t="shared" si="215"/>
        <v>8</v>
      </c>
      <c r="AA131" s="130">
        <f t="shared" si="215"/>
        <v>8</v>
      </c>
      <c r="AB131" s="133">
        <f t="shared" si="215"/>
        <v>5</v>
      </c>
    </row>
    <row r="132" spans="1:29" x14ac:dyDescent="0.25">
      <c r="A132" s="4"/>
      <c r="B132" s="35" t="s">
        <v>24</v>
      </c>
      <c r="C132" s="128"/>
      <c r="D132" s="129">
        <v>1</v>
      </c>
      <c r="E132" s="129">
        <v>1</v>
      </c>
      <c r="F132" s="129"/>
      <c r="G132" s="129">
        <v>2</v>
      </c>
      <c r="H132" s="130"/>
      <c r="I132" s="129"/>
      <c r="J132" s="130"/>
      <c r="K132" s="129"/>
      <c r="L132" s="130"/>
      <c r="M132" s="130"/>
      <c r="N132" s="131"/>
      <c r="O132" s="128">
        <v>0</v>
      </c>
      <c r="P132" s="130">
        <v>0</v>
      </c>
      <c r="Q132" s="130">
        <v>0</v>
      </c>
      <c r="R132" s="130">
        <v>0</v>
      </c>
      <c r="S132" s="129">
        <v>0</v>
      </c>
      <c r="T132" s="130"/>
      <c r="U132" s="131"/>
      <c r="V132" s="205">
        <f t="shared" si="214"/>
        <v>0</v>
      </c>
      <c r="W132" s="130">
        <f t="shared" si="214"/>
        <v>1</v>
      </c>
      <c r="X132" s="130">
        <f t="shared" si="214"/>
        <v>1</v>
      </c>
      <c r="Y132" s="130">
        <f t="shared" si="215"/>
        <v>0</v>
      </c>
      <c r="Z132" s="130">
        <f t="shared" si="215"/>
        <v>2</v>
      </c>
      <c r="AA132" s="130">
        <f t="shared" si="215"/>
        <v>0</v>
      </c>
      <c r="AB132" s="133">
        <f t="shared" si="215"/>
        <v>0</v>
      </c>
    </row>
    <row r="133" spans="1:29" x14ac:dyDescent="0.25">
      <c r="A133" s="4"/>
      <c r="B133" s="35" t="s">
        <v>25</v>
      </c>
      <c r="C133" s="128"/>
      <c r="D133" s="129"/>
      <c r="E133" s="129"/>
      <c r="F133" s="129"/>
      <c r="G133" s="129"/>
      <c r="H133" s="130"/>
      <c r="I133" s="129"/>
      <c r="J133" s="130"/>
      <c r="K133" s="129"/>
      <c r="L133" s="130"/>
      <c r="M133" s="130"/>
      <c r="N133" s="131"/>
      <c r="O133" s="128">
        <v>0</v>
      </c>
      <c r="P133" s="130">
        <v>0</v>
      </c>
      <c r="Q133" s="130">
        <v>0</v>
      </c>
      <c r="R133" s="130">
        <v>0</v>
      </c>
      <c r="S133" s="129">
        <v>0</v>
      </c>
      <c r="T133" s="130"/>
      <c r="U133" s="131"/>
      <c r="V133" s="205">
        <f t="shared" si="214"/>
        <v>0</v>
      </c>
      <c r="W133" s="130">
        <f t="shared" si="214"/>
        <v>0</v>
      </c>
      <c r="X133" s="130">
        <f t="shared" si="214"/>
        <v>0</v>
      </c>
      <c r="Y133" s="130">
        <f t="shared" si="215"/>
        <v>0</v>
      </c>
      <c r="Z133" s="130">
        <f t="shared" si="215"/>
        <v>0</v>
      </c>
      <c r="AA133" s="130">
        <f t="shared" si="215"/>
        <v>0</v>
      </c>
      <c r="AB133" s="133">
        <f t="shared" si="215"/>
        <v>0</v>
      </c>
    </row>
    <row r="134" spans="1:29" x14ac:dyDescent="0.25">
      <c r="A134" s="4"/>
      <c r="B134" s="35" t="s">
        <v>26</v>
      </c>
      <c r="C134" s="132">
        <f>SUM(C129:C133)</f>
        <v>5</v>
      </c>
      <c r="D134" s="130">
        <f>SUM(D129:D133)</f>
        <v>156</v>
      </c>
      <c r="E134" s="130">
        <f t="shared" ref="E134:U134" si="216">SUM(E129:E133)</f>
        <v>308</v>
      </c>
      <c r="F134" s="130">
        <f t="shared" si="216"/>
        <v>190</v>
      </c>
      <c r="G134" s="130">
        <f t="shared" si="216"/>
        <v>286</v>
      </c>
      <c r="H134" s="130">
        <f t="shared" si="216"/>
        <v>217</v>
      </c>
      <c r="I134" s="130">
        <f t="shared" si="216"/>
        <v>132</v>
      </c>
      <c r="J134" s="130">
        <f t="shared" si="216"/>
        <v>117</v>
      </c>
      <c r="K134" s="130">
        <f t="shared" si="216"/>
        <v>10</v>
      </c>
      <c r="L134" s="130">
        <f t="shared" si="216"/>
        <v>4</v>
      </c>
      <c r="M134" s="130">
        <f t="shared" si="216"/>
        <v>14</v>
      </c>
      <c r="N134" s="188">
        <f t="shared" si="216"/>
        <v>7</v>
      </c>
      <c r="O134" s="128">
        <f t="shared" si="216"/>
        <v>5</v>
      </c>
      <c r="P134" s="130">
        <f t="shared" si="216"/>
        <v>0</v>
      </c>
      <c r="Q134" s="130">
        <v>0</v>
      </c>
      <c r="R134" s="130">
        <f t="shared" si="216"/>
        <v>0</v>
      </c>
      <c r="S134" s="130">
        <f t="shared" si="216"/>
        <v>0</v>
      </c>
      <c r="T134" s="130">
        <f t="shared" si="216"/>
        <v>0</v>
      </c>
      <c r="U134" s="130">
        <f t="shared" si="216"/>
        <v>0</v>
      </c>
      <c r="V134" s="205">
        <f>SUM(V129:V133)</f>
        <v>0</v>
      </c>
      <c r="W134" s="130">
        <f>SUM(W129:W133)</f>
        <v>156</v>
      </c>
      <c r="X134" s="130">
        <f>SUM(X129:X133)</f>
        <v>308</v>
      </c>
      <c r="Y134" s="130">
        <f t="shared" ref="Y134:AB134" si="217">SUM(Y129:Y133)</f>
        <v>190</v>
      </c>
      <c r="Z134" s="130">
        <f t="shared" si="217"/>
        <v>286</v>
      </c>
      <c r="AA134" s="130">
        <f t="shared" si="217"/>
        <v>217</v>
      </c>
      <c r="AB134" s="133">
        <f t="shared" si="217"/>
        <v>132</v>
      </c>
    </row>
    <row r="135" spans="1:29" x14ac:dyDescent="0.25">
      <c r="A135" s="4">
        <f>+A128+1</f>
        <v>19</v>
      </c>
      <c r="B135" s="44" t="s">
        <v>48</v>
      </c>
      <c r="C135" s="134"/>
      <c r="D135" s="121"/>
      <c r="E135" s="121"/>
      <c r="F135" s="121"/>
      <c r="G135" s="121"/>
      <c r="H135" s="134"/>
      <c r="I135" s="121"/>
      <c r="J135" s="134"/>
      <c r="K135" s="121"/>
      <c r="L135" s="134"/>
      <c r="M135" s="134"/>
      <c r="N135" s="135"/>
      <c r="O135" s="136"/>
      <c r="P135" s="134"/>
      <c r="Q135" s="121"/>
      <c r="R135" s="134"/>
      <c r="S135" s="121"/>
      <c r="T135" s="134"/>
      <c r="U135" s="135"/>
      <c r="V135" s="206"/>
      <c r="W135" s="134"/>
      <c r="X135" s="134"/>
      <c r="Y135" s="134"/>
      <c r="Z135" s="121"/>
      <c r="AA135" s="134"/>
      <c r="AB135" s="137"/>
    </row>
    <row r="136" spans="1:29" x14ac:dyDescent="0.25">
      <c r="A136" s="4"/>
      <c r="B136" s="35" t="s">
        <v>21</v>
      </c>
      <c r="C136" s="138">
        <v>848</v>
      </c>
      <c r="D136" s="139">
        <v>887</v>
      </c>
      <c r="E136" s="139">
        <v>1220</v>
      </c>
      <c r="F136" s="139">
        <v>1169</v>
      </c>
      <c r="G136" s="139">
        <v>977</v>
      </c>
      <c r="H136" s="140">
        <v>1069</v>
      </c>
      <c r="I136" s="139">
        <v>751</v>
      </c>
      <c r="J136" s="140">
        <v>583</v>
      </c>
      <c r="K136" s="139">
        <v>359</v>
      </c>
      <c r="L136" s="140">
        <v>258</v>
      </c>
      <c r="M136" s="140">
        <v>284</v>
      </c>
      <c r="N136" s="141">
        <v>414</v>
      </c>
      <c r="O136" s="138">
        <v>505</v>
      </c>
      <c r="P136" s="130">
        <v>526</v>
      </c>
      <c r="Q136" s="129">
        <v>121</v>
      </c>
      <c r="R136" s="140">
        <v>355</v>
      </c>
      <c r="S136" s="139">
        <v>7</v>
      </c>
      <c r="T136" s="140"/>
      <c r="U136" s="141"/>
      <c r="V136" s="207">
        <f>C136-O136</f>
        <v>343</v>
      </c>
      <c r="W136" s="140">
        <f>D136-P136</f>
        <v>361</v>
      </c>
      <c r="X136" s="140">
        <f>E136-Q136</f>
        <v>1099</v>
      </c>
      <c r="Y136" s="140">
        <f t="shared" ref="X136:AB140" si="218">F136-R136</f>
        <v>814</v>
      </c>
      <c r="Z136" s="140">
        <f>G136-S136</f>
        <v>970</v>
      </c>
      <c r="AA136" s="140">
        <f t="shared" si="218"/>
        <v>1069</v>
      </c>
      <c r="AB136" s="142">
        <f t="shared" si="218"/>
        <v>751</v>
      </c>
    </row>
    <row r="137" spans="1:29" x14ac:dyDescent="0.25">
      <c r="A137" s="4"/>
      <c r="B137" s="35" t="s">
        <v>22</v>
      </c>
      <c r="C137" s="138">
        <v>325</v>
      </c>
      <c r="D137" s="139">
        <v>344</v>
      </c>
      <c r="E137" s="139">
        <v>632</v>
      </c>
      <c r="F137" s="139">
        <v>627</v>
      </c>
      <c r="G137" s="139">
        <v>477</v>
      </c>
      <c r="H137" s="140">
        <v>526</v>
      </c>
      <c r="I137" s="139">
        <v>493</v>
      </c>
      <c r="J137" s="140">
        <v>477</v>
      </c>
      <c r="K137" s="139">
        <v>288</v>
      </c>
      <c r="L137" s="140">
        <v>188</v>
      </c>
      <c r="M137" s="140">
        <v>182</v>
      </c>
      <c r="N137" s="141">
        <v>178</v>
      </c>
      <c r="O137" s="138">
        <v>167</v>
      </c>
      <c r="P137" s="130">
        <v>127</v>
      </c>
      <c r="Q137" s="129">
        <v>429</v>
      </c>
      <c r="R137" s="140">
        <v>102</v>
      </c>
      <c r="S137" s="139">
        <v>5</v>
      </c>
      <c r="T137" s="140"/>
      <c r="U137" s="141"/>
      <c r="V137" s="207">
        <f t="shared" ref="V137:X140" si="219">C137-O137</f>
        <v>158</v>
      </c>
      <c r="W137" s="140">
        <f t="shared" si="219"/>
        <v>217</v>
      </c>
      <c r="X137" s="140">
        <f t="shared" si="219"/>
        <v>203</v>
      </c>
      <c r="Y137" s="140">
        <f t="shared" si="218"/>
        <v>525</v>
      </c>
      <c r="Z137" s="140">
        <f t="shared" si="218"/>
        <v>472</v>
      </c>
      <c r="AA137" s="140">
        <f t="shared" si="218"/>
        <v>526</v>
      </c>
      <c r="AB137" s="142">
        <f t="shared" si="218"/>
        <v>493</v>
      </c>
    </row>
    <row r="138" spans="1:29" x14ac:dyDescent="0.25">
      <c r="A138" s="4"/>
      <c r="B138" s="35" t="s">
        <v>23</v>
      </c>
      <c r="C138" s="138">
        <v>23</v>
      </c>
      <c r="D138" s="139">
        <v>21</v>
      </c>
      <c r="E138" s="139">
        <v>47</v>
      </c>
      <c r="F138" s="139">
        <v>48</v>
      </c>
      <c r="G138" s="139">
        <v>37</v>
      </c>
      <c r="H138" s="140">
        <v>31</v>
      </c>
      <c r="I138" s="139">
        <v>16</v>
      </c>
      <c r="J138" s="140">
        <v>14</v>
      </c>
      <c r="K138" s="139">
        <v>7</v>
      </c>
      <c r="L138" s="140">
        <v>4</v>
      </c>
      <c r="M138" s="140">
        <v>8</v>
      </c>
      <c r="N138" s="141">
        <v>10</v>
      </c>
      <c r="O138" s="138">
        <v>10</v>
      </c>
      <c r="P138" s="130">
        <v>14</v>
      </c>
      <c r="Q138" s="129">
        <v>15</v>
      </c>
      <c r="R138" s="140">
        <v>13</v>
      </c>
      <c r="S138" s="139"/>
      <c r="T138" s="140"/>
      <c r="U138" s="141"/>
      <c r="V138" s="207">
        <f t="shared" si="219"/>
        <v>13</v>
      </c>
      <c r="W138" s="140">
        <f t="shared" si="219"/>
        <v>7</v>
      </c>
      <c r="X138" s="140">
        <f t="shared" si="219"/>
        <v>32</v>
      </c>
      <c r="Y138" s="140">
        <f t="shared" si="218"/>
        <v>35</v>
      </c>
      <c r="Z138" s="140">
        <f t="shared" si="218"/>
        <v>37</v>
      </c>
      <c r="AA138" s="140">
        <f t="shared" si="218"/>
        <v>31</v>
      </c>
      <c r="AB138" s="142">
        <f t="shared" si="218"/>
        <v>16</v>
      </c>
    </row>
    <row r="139" spans="1:29" x14ac:dyDescent="0.25">
      <c r="A139" s="4"/>
      <c r="B139" s="35" t="s">
        <v>24</v>
      </c>
      <c r="C139" s="138">
        <v>5</v>
      </c>
      <c r="D139" s="139">
        <v>6</v>
      </c>
      <c r="E139" s="139">
        <v>5</v>
      </c>
      <c r="F139" s="139">
        <v>6</v>
      </c>
      <c r="G139" s="139">
        <v>5</v>
      </c>
      <c r="H139" s="140">
        <v>2</v>
      </c>
      <c r="I139" s="139">
        <v>1</v>
      </c>
      <c r="J139" s="140">
        <v>1</v>
      </c>
      <c r="K139" s="139">
        <v>1</v>
      </c>
      <c r="L139" s="140">
        <v>1</v>
      </c>
      <c r="M139" s="140"/>
      <c r="N139" s="141">
        <v>1</v>
      </c>
      <c r="O139" s="138">
        <v>1</v>
      </c>
      <c r="P139" s="130">
        <v>0</v>
      </c>
      <c r="Q139" s="139">
        <v>3</v>
      </c>
      <c r="R139" s="140">
        <v>3</v>
      </c>
      <c r="S139" s="139"/>
      <c r="T139" s="140"/>
      <c r="U139" s="141"/>
      <c r="V139" s="207">
        <f t="shared" si="219"/>
        <v>4</v>
      </c>
      <c r="W139" s="140">
        <f t="shared" si="219"/>
        <v>6</v>
      </c>
      <c r="X139" s="140">
        <f t="shared" si="219"/>
        <v>2</v>
      </c>
      <c r="Y139" s="140">
        <f t="shared" si="218"/>
        <v>3</v>
      </c>
      <c r="Z139" s="140">
        <f t="shared" si="218"/>
        <v>5</v>
      </c>
      <c r="AA139" s="140">
        <f t="shared" si="218"/>
        <v>2</v>
      </c>
      <c r="AB139" s="142">
        <f t="shared" si="218"/>
        <v>1</v>
      </c>
    </row>
    <row r="140" spans="1:29" x14ac:dyDescent="0.25">
      <c r="A140" s="4"/>
      <c r="B140" s="35" t="s">
        <v>25</v>
      </c>
      <c r="C140" s="138"/>
      <c r="D140" s="139"/>
      <c r="E140" s="139"/>
      <c r="F140" s="139"/>
      <c r="G140" s="139"/>
      <c r="H140" s="140"/>
      <c r="I140" s="139"/>
      <c r="J140" s="140"/>
      <c r="K140" s="139"/>
      <c r="L140" s="140"/>
      <c r="M140" s="140"/>
      <c r="N140" s="141"/>
      <c r="O140" s="138">
        <v>0</v>
      </c>
      <c r="P140" s="130">
        <v>0</v>
      </c>
      <c r="Q140" s="139"/>
      <c r="R140" s="140"/>
      <c r="S140" s="139"/>
      <c r="T140" s="140"/>
      <c r="U140" s="141"/>
      <c r="V140" s="207">
        <f t="shared" si="219"/>
        <v>0</v>
      </c>
      <c r="W140" s="140">
        <f t="shared" si="219"/>
        <v>0</v>
      </c>
      <c r="X140" s="140">
        <f t="shared" si="218"/>
        <v>0</v>
      </c>
      <c r="Y140" s="140">
        <f t="shared" si="218"/>
        <v>0</v>
      </c>
      <c r="Z140" s="140">
        <f t="shared" si="218"/>
        <v>0</v>
      </c>
      <c r="AA140" s="140">
        <f t="shared" si="218"/>
        <v>0</v>
      </c>
      <c r="AB140" s="142">
        <f t="shared" si="218"/>
        <v>0</v>
      </c>
    </row>
    <row r="141" spans="1:29" ht="15.75" thickBot="1" x14ac:dyDescent="0.3">
      <c r="A141" s="4"/>
      <c r="B141" s="36" t="s">
        <v>26</v>
      </c>
      <c r="C141" s="143">
        <f>SUM(C136:C140)</f>
        <v>1201</v>
      </c>
      <c r="D141" s="144">
        <f>SUM(D136:D140)</f>
        <v>1258</v>
      </c>
      <c r="E141" s="144">
        <f t="shared" ref="E141:V141" si="220">SUM(E136:E140)</f>
        <v>1904</v>
      </c>
      <c r="F141" s="144">
        <f t="shared" si="220"/>
        <v>1850</v>
      </c>
      <c r="G141" s="144">
        <f t="shared" si="220"/>
        <v>1496</v>
      </c>
      <c r="H141" s="144">
        <f t="shared" si="220"/>
        <v>1628</v>
      </c>
      <c r="I141" s="144">
        <f t="shared" si="220"/>
        <v>1261</v>
      </c>
      <c r="J141" s="144">
        <f t="shared" si="220"/>
        <v>1075</v>
      </c>
      <c r="K141" s="144">
        <f t="shared" si="220"/>
        <v>655</v>
      </c>
      <c r="L141" s="144">
        <f t="shared" si="220"/>
        <v>451</v>
      </c>
      <c r="M141" s="144">
        <f t="shared" si="220"/>
        <v>474</v>
      </c>
      <c r="N141" s="145">
        <f t="shared" si="220"/>
        <v>603</v>
      </c>
      <c r="O141" s="144">
        <f t="shared" si="220"/>
        <v>683</v>
      </c>
      <c r="P141" s="144">
        <f t="shared" si="220"/>
        <v>667</v>
      </c>
      <c r="Q141" s="144">
        <f>SUM(Q136:Q140)</f>
        <v>568</v>
      </c>
      <c r="R141" s="144">
        <f t="shared" si="220"/>
        <v>473</v>
      </c>
      <c r="S141" s="144">
        <f t="shared" si="220"/>
        <v>12</v>
      </c>
      <c r="T141" s="144">
        <f t="shared" si="220"/>
        <v>0</v>
      </c>
      <c r="U141" s="145">
        <f t="shared" si="220"/>
        <v>0</v>
      </c>
      <c r="V141" s="208">
        <f t="shared" si="220"/>
        <v>518</v>
      </c>
      <c r="W141" s="144">
        <f t="shared" ref="W141" si="221">SUM(W136:W140)</f>
        <v>591</v>
      </c>
      <c r="X141" s="144">
        <f t="shared" ref="X141" si="222">SUM(X136:X140)</f>
        <v>1336</v>
      </c>
      <c r="Y141" s="144">
        <f t="shared" ref="Y141" si="223">SUM(Y136:Y140)</f>
        <v>1377</v>
      </c>
      <c r="Z141" s="144">
        <f t="shared" ref="Z141" si="224">SUM(Z136:Z140)</f>
        <v>1484</v>
      </c>
      <c r="AA141" s="144">
        <f t="shared" ref="AA141" si="225">SUM(AA136:AA140)</f>
        <v>1628</v>
      </c>
      <c r="AB141" s="145">
        <f t="shared" ref="AB141" si="226">SUM(AB136:AB140)</f>
        <v>1261</v>
      </c>
    </row>
    <row r="142" spans="1:29" ht="15.75" thickTop="1" x14ac:dyDescent="0.25">
      <c r="A142" s="4"/>
    </row>
    <row r="143" spans="1:29" x14ac:dyDescent="0.25">
      <c r="B143" s="1" t="s">
        <v>44</v>
      </c>
    </row>
    <row r="144" spans="1:29" ht="17.25" x14ac:dyDescent="0.25">
      <c r="B144" s="192" t="s">
        <v>45</v>
      </c>
    </row>
    <row r="145" spans="2:2" ht="17.25" x14ac:dyDescent="0.25">
      <c r="B145" s="189" t="s">
        <v>46</v>
      </c>
    </row>
    <row r="146" spans="2:2" x14ac:dyDescent="0.25">
      <c r="B146" s="189"/>
    </row>
    <row r="147" spans="2:2" x14ac:dyDescent="0.25">
      <c r="B147" s="189"/>
    </row>
    <row r="148" spans="2:2" x14ac:dyDescent="0.25">
      <c r="B148" s="34"/>
    </row>
    <row r="149" spans="2:2" x14ac:dyDescent="0.25">
      <c r="B149" s="194"/>
    </row>
    <row r="150" spans="2:2" x14ac:dyDescent="0.25">
      <c r="B150" s="190"/>
    </row>
    <row r="151" spans="2:2" x14ac:dyDescent="0.25">
      <c r="B151" s="190"/>
    </row>
    <row r="155" spans="2:2" x14ac:dyDescent="0.25">
      <c r="B155" s="194"/>
    </row>
  </sheetData>
  <mergeCells count="4">
    <mergeCell ref="B1:W1"/>
    <mergeCell ref="C2:I2"/>
    <mergeCell ref="C3:I3"/>
    <mergeCell ref="C4:I4"/>
  </mergeCells>
  <pageMargins left="0.7" right="0.7" top="0.75" bottom="0.75" header="0.3" footer="0.3"/>
  <pageSetup orientation="landscape" r:id="rId1"/>
  <headerFooter>
    <oddFooter>&amp;C&amp;1#&amp;"Calibri"&amp;12&amp;K008000Internal Use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767E65F18DCD468AC871D3A994B584" ma:contentTypeVersion="2" ma:contentTypeDescription="Create a new document." ma:contentTypeScope="" ma:versionID="6a0c7fb4a2a7e55a2b6355757000550a">
  <xsd:schema xmlns:xsd="http://www.w3.org/2001/XMLSchema" xmlns:xs="http://www.w3.org/2001/XMLSchema" xmlns:p="http://schemas.microsoft.com/office/2006/metadata/properties" xmlns:ns2="a420007f-5983-4fd3-91eb-7f38210c17f8" targetNamespace="http://schemas.microsoft.com/office/2006/metadata/properties" ma:root="true" ma:fieldsID="c6741c3931ce565c507d4abd99ba0b92" ns2:_="">
    <xsd:import namespace="a420007f-5983-4fd3-91eb-7f38210c17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0007f-5983-4fd3-91eb-7f38210c17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481879-3162-4DA9-A45E-F96FF8C393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20007f-5983-4fd3-91eb-7f38210c1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973B56-30BF-46F7-B54B-548DFB8C7C52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a420007f-5983-4fd3-91eb-7f38210c17f8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Berkshire Gas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Lynch</cp:lastModifiedBy>
  <cp:revision/>
  <dcterms:created xsi:type="dcterms:W3CDTF">2020-04-08T09:56:20Z</dcterms:created>
  <dcterms:modified xsi:type="dcterms:W3CDTF">2020-07-10T18:53:48Z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0x01010070767E65F18DCD468AC871D3A994B584</vt:lpwstr>
  </property>
  <property fmtid="{D5CDD505-2E9C-101B-9397-08002B2CF9AE}" pid="3" name="_NewReviewCycle">
    <vt:lpwstr/>
  </property>
  <property fmtid="{D5CDD505-2E9C-101B-9397-08002B2CF9AE}" pid="4" name="_AdHocReviewCycleID">
    <vt:i4>1219760481</vt:i4>
  </property>
  <property fmtid="{D5CDD505-2E9C-101B-9397-08002B2CF9AE}" pid="5" name="_EmailSubject">
    <vt:lpwstr>D.P.U. 20-58 BGC Monthly Report  - Inquiry of the DPU into Establishing Policies and Practices in Connection to the State of Emergency Regarding the Novel Coronavirus (COVID-19).</vt:lpwstr>
  </property>
  <property fmtid="{D5CDD505-2E9C-101B-9397-08002B2CF9AE}" pid="6" name="_AuthorEmail">
    <vt:lpwstr>karen.gibson@avangrid.com</vt:lpwstr>
  </property>
  <property fmtid="{D5CDD505-2E9C-101B-9397-08002B2CF9AE}" pid="7" name="_AuthorEmailDisplayName">
    <vt:lpwstr>GIBSON, KAREN</vt:lpwstr>
  </property>
  <property fmtid="{D5CDD505-2E9C-101B-9397-08002B2CF9AE}" pid="9" name="_PreviousAdHocReviewCycleID">
    <vt:i4>-2119112442</vt:i4>
  </property>
</Properties>
</file>